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CBELTRAN\Documents\Back up Lida Montoya\Ejecuciones 2022\"/>
    </mc:Choice>
  </mc:AlternateContent>
  <xr:revisionPtr revIDLastSave="0" documentId="13_ncr:1_{008123B7-D03D-4769-A03F-305029F4EF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" sheetId="1" r:id="rId1"/>
  </sheets>
  <definedNames>
    <definedName name="_xlnm._FilterDatabase" localSheetId="0" hidden="1">Enero!$A$10:$Q$10</definedName>
    <definedName name="_xlnm.Print_Area" localSheetId="0">Enero!$B$1:$O$37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11" i="1"/>
  <c r="M11" i="1"/>
  <c r="N11" i="1"/>
  <c r="L11" i="1"/>
  <c r="E11" i="1"/>
  <c r="F11" i="1"/>
  <c r="G11" i="1"/>
  <c r="D11" i="1"/>
  <c r="O21" i="1"/>
  <c r="N28" i="1" l="1"/>
  <c r="N27" i="1" s="1"/>
  <c r="M28" i="1"/>
  <c r="M27" i="1" s="1"/>
  <c r="L28" i="1"/>
  <c r="J28" i="1"/>
  <c r="I28" i="1"/>
  <c r="I27" i="1" s="1"/>
  <c r="H28" i="1"/>
  <c r="H27" i="1" s="1"/>
  <c r="G28" i="1"/>
  <c r="L27" i="1"/>
  <c r="G27" i="1"/>
  <c r="N25" i="1"/>
  <c r="N24" i="1" s="1"/>
  <c r="M25" i="1"/>
  <c r="L25" i="1"/>
  <c r="L24" i="1" s="1"/>
  <c r="J25" i="1"/>
  <c r="J24" i="1" s="1"/>
  <c r="I25" i="1"/>
  <c r="I24" i="1" s="1"/>
  <c r="H25" i="1"/>
  <c r="H24" i="1" s="1"/>
  <c r="G25" i="1"/>
  <c r="G24" i="1" s="1"/>
  <c r="M24" i="1"/>
  <c r="N22" i="1"/>
  <c r="M22" i="1"/>
  <c r="M21" i="1" s="1"/>
  <c r="L22" i="1"/>
  <c r="J22" i="1"/>
  <c r="I22" i="1"/>
  <c r="H22" i="1"/>
  <c r="G22" i="1"/>
  <c r="N19" i="1"/>
  <c r="N18" i="1" s="1"/>
  <c r="N17" i="1" s="1"/>
  <c r="N16" i="1" s="1"/>
  <c r="N15" i="1" s="1"/>
  <c r="N14" i="1" s="1"/>
  <c r="N13" i="1" s="1"/>
  <c r="N12" i="1" s="1"/>
  <c r="M19" i="1"/>
  <c r="M18" i="1" s="1"/>
  <c r="M17" i="1" s="1"/>
  <c r="M16" i="1" s="1"/>
  <c r="M15" i="1" s="1"/>
  <c r="M14" i="1" s="1"/>
  <c r="M13" i="1" s="1"/>
  <c r="M12" i="1" s="1"/>
  <c r="L19" i="1"/>
  <c r="L18" i="1" s="1"/>
  <c r="L17" i="1" s="1"/>
  <c r="L16" i="1" s="1"/>
  <c r="L15" i="1" s="1"/>
  <c r="L14" i="1" s="1"/>
  <c r="L13" i="1" s="1"/>
  <c r="L12" i="1" s="1"/>
  <c r="J19" i="1"/>
  <c r="I19" i="1"/>
  <c r="H19" i="1"/>
  <c r="H18" i="1" s="1"/>
  <c r="H17" i="1" s="1"/>
  <c r="H16" i="1" s="1"/>
  <c r="H15" i="1" s="1"/>
  <c r="H14" i="1" s="1"/>
  <c r="H13" i="1" s="1"/>
  <c r="H12" i="1" s="1"/>
  <c r="G19" i="1"/>
  <c r="G18" i="1" s="1"/>
  <c r="G17" i="1" s="1"/>
  <c r="G16" i="1" s="1"/>
  <c r="G15" i="1" s="1"/>
  <c r="G14" i="1" s="1"/>
  <c r="G13" i="1" s="1"/>
  <c r="I18" i="1"/>
  <c r="I17" i="1" s="1"/>
  <c r="I16" i="1" s="1"/>
  <c r="I15" i="1" s="1"/>
  <c r="I14" i="1" s="1"/>
  <c r="I13" i="1" s="1"/>
  <c r="I12" i="1" s="1"/>
  <c r="F28" i="1"/>
  <c r="F27" i="1" s="1"/>
  <c r="F25" i="1"/>
  <c r="F24" i="1"/>
  <c r="F22" i="1"/>
  <c r="F21" i="1" s="1"/>
  <c r="F19" i="1"/>
  <c r="F18" i="1" s="1"/>
  <c r="F17" i="1" s="1"/>
  <c r="F16" i="1" s="1"/>
  <c r="F15" i="1" s="1"/>
  <c r="F14" i="1" s="1"/>
  <c r="F13" i="1" s="1"/>
  <c r="F12" i="1" s="1"/>
  <c r="E28" i="1"/>
  <c r="E27" i="1" s="1"/>
  <c r="E25" i="1"/>
  <c r="E24" i="1" s="1"/>
  <c r="E22" i="1"/>
  <c r="E21" i="1"/>
  <c r="E19" i="1"/>
  <c r="E18" i="1" s="1"/>
  <c r="E17" i="1" s="1"/>
  <c r="E16" i="1" s="1"/>
  <c r="E15" i="1" s="1"/>
  <c r="E14" i="1" s="1"/>
  <c r="E13" i="1" s="1"/>
  <c r="E12" i="1" s="1"/>
  <c r="I11" i="1" l="1"/>
  <c r="H11" i="1"/>
  <c r="N21" i="1"/>
  <c r="J18" i="1"/>
  <c r="H21" i="1"/>
  <c r="I21" i="1"/>
  <c r="J21" i="1"/>
  <c r="J27" i="1"/>
  <c r="L21" i="1"/>
  <c r="G21" i="1"/>
  <c r="G12" i="1" s="1"/>
  <c r="J11" i="1" l="1"/>
  <c r="J17" i="1"/>
  <c r="J16" i="1" l="1"/>
  <c r="J15" i="1" l="1"/>
  <c r="J14" i="1" l="1"/>
  <c r="J13" i="1" l="1"/>
  <c r="J12" i="1" l="1"/>
</calcChain>
</file>

<file path=xl/sharedStrings.xml><?xml version="1.0" encoding="utf-8"?>
<sst xmlns="http://schemas.openxmlformats.org/spreadsheetml/2006/main" count="70" uniqueCount="66">
  <si>
    <t>Aprop. Inicial</t>
  </si>
  <si>
    <t>Modificaciones Mes</t>
  </si>
  <si>
    <t>Modificac. Acumulado</t>
  </si>
  <si>
    <t>Apropiación Vigente</t>
  </si>
  <si>
    <t>Recaudo Mes</t>
  </si>
  <si>
    <t>Recaudo Acumulado</t>
  </si>
  <si>
    <t>% Recaud.</t>
  </si>
  <si>
    <t>Reconocimiento Mes</t>
  </si>
  <si>
    <t>Reconon. Acumulado</t>
  </si>
  <si>
    <t>Saldo Pdte Reconocer</t>
  </si>
  <si>
    <t>% Ej. Ppto</t>
  </si>
  <si>
    <t>SISTEMA DE PRESUPUESTO DISTRITAL - BOGDATA</t>
  </si>
  <si>
    <t>EJECUCIÓN DE PRESUPUESTO DE RENTAS E INGRESOS</t>
  </si>
  <si>
    <t>215 - FUNDACIÓN GILBERTO ALZATE AVENDAÑO</t>
  </si>
  <si>
    <t>UNIDAD EJECUTORA: 01 - UNIDAD 01</t>
  </si>
  <si>
    <t>Rendimientos financieros</t>
  </si>
  <si>
    <t>Vigencia</t>
  </si>
  <si>
    <t>No. Rubro</t>
  </si>
  <si>
    <t>Nombre del Rubro</t>
  </si>
  <si>
    <t>Saldo por Recaudar</t>
  </si>
  <si>
    <t>TELEFONO: 4320410</t>
  </si>
  <si>
    <t>Venta de bienes y servicios</t>
  </si>
  <si>
    <t>Servicios financieros y servicios conexos, servicios inmobiliarios y servicios de leasing</t>
  </si>
  <si>
    <t>TRANSFERENCIAS ADMINISTRACIÓN CENTRAL</t>
  </si>
  <si>
    <t>Aporte Ordinario</t>
  </si>
  <si>
    <t>x</t>
  </si>
  <si>
    <t>LIDA CARMENZA MONTOYA SERRATO</t>
  </si>
  <si>
    <t>RESPONSABLE DE PRESUPUESTO</t>
  </si>
  <si>
    <t>C.C. No. 52.710.488 DE BOGOTÁ</t>
  </si>
  <si>
    <t>MARGARITA MARIA DIAZ CASAS</t>
  </si>
  <si>
    <t>DIRECTORA GENERAL</t>
  </si>
  <si>
    <t>C.C. No. 45.565.585</t>
  </si>
  <si>
    <t>MES: ENERO DE 2022</t>
  </si>
  <si>
    <t>VIGENCIA FISCAL 2022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</si>
  <si>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</si>
  <si>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</si>
  <si>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</si>
  <si>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</si>
  <si>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</si>
  <si>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</si>
  <si>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</si>
  <si>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O110205001</t>
  </si>
  <si>
    <t>Ventas de establecimientos de mercado</t>
  </si>
  <si>
    <t>O11020500107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</si>
  <si>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</si>
  <si>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</si>
  <si>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</si>
  <si>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</si>
  <si>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</si>
  <si>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</si>
  <si>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O12</t>
  </si>
  <si>
    <t>Recursos de capital</t>
  </si>
  <si>
    <t>O1205</t>
  </si>
  <si>
    <t>O120503</t>
  </si>
  <si>
    <t>Valores distintos de acciones</t>
  </si>
  <si>
    <t>O1210</t>
  </si>
  <si>
    <t>Recursos del balance</t>
  </si>
  <si>
    <t>O121002</t>
  </si>
  <si>
    <t>Superávit fiscal</t>
  </si>
  <si>
    <t>O12100203</t>
  </si>
  <si>
    <t>Libre destinación</t>
  </si>
  <si>
    <t>Rentas e Ingresos</t>
  </si>
  <si>
    <t>O15</t>
  </si>
  <si>
    <t>O1501</t>
  </si>
  <si>
    <t>O150101</t>
  </si>
  <si>
    <t>03 de febrero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</si>
</sst>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3" fillId="0" borderId="0"/>
  </cellStyleXfs>
  <cellXfs count="35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0" fontId="19" fillId="0" borderId="0" xfId="0" applyFont="1" applyAlignment="1">
      <alignment vertical="center" wrapText="1"/>
    </xf>
    <xf numFmtId="164" fontId="19" fillId="0" borderId="0" xfId="43" applyNumberFormat="1" applyFont="1" applyAlignment="1">
      <alignment vertical="center"/>
    </xf>
    <xf numFmtId="164" fontId="19" fillId="0" borderId="11" xfId="43" applyNumberFormat="1" applyFont="1" applyBorder="1" applyAlignment="1">
      <alignment vertical="center"/>
    </xf>
    <xf numFmtId="41" fontId="19" fillId="0" borderId="11" xfId="1" applyFont="1" applyBorder="1" applyAlignment="1">
      <alignment vertical="center"/>
    </xf>
    <xf numFmtId="1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64" fontId="21" fillId="0" borderId="10" xfId="43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1" fontId="21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64" fontId="21" fillId="0" borderId="0" xfId="4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22" fillId="0" borderId="0" xfId="0" applyFont="1" applyFill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49" fontId="26" fillId="33" borderId="10" xfId="44" applyNumberFormat="1" applyFont="1" applyFill="1" applyBorder="1" applyAlignment="1">
      <alignment horizontal="left" vertical="center" wrapText="1"/>
    </xf>
    <xf numFmtId="3" fontId="26" fillId="33" borderId="10" xfId="44" applyNumberFormat="1" applyFont="1" applyFill="1" applyBorder="1" applyAlignment="1">
      <alignment horizontal="right" vertical="center" wrapText="1"/>
    </xf>
    <xf numFmtId="49" fontId="24" fillId="33" borderId="10" xfId="44" applyNumberFormat="1" applyFont="1" applyFill="1" applyBorder="1" applyAlignment="1">
      <alignment horizontal="left" vertical="center" wrapText="1"/>
    </xf>
    <xf numFmtId="3" fontId="24" fillId="33" borderId="10" xfId="44" applyNumberFormat="1" applyFont="1" applyFill="1" applyBorder="1" applyAlignment="1">
      <alignment horizontal="right" vertical="center" wrapText="1"/>
    </xf>
    <xf numFmtId="49" fontId="25" fillId="33" borderId="10" xfId="44" applyNumberFormat="1" applyFont="1" applyFill="1" applyBorder="1" applyAlignment="1">
      <alignment horizontal="left" vertical="center" wrapText="1"/>
    </xf>
    <xf numFmtId="3" fontId="25" fillId="33" borderId="10" xfId="44" applyNumberFormat="1" applyFont="1" applyFill="1" applyBorder="1" applyAlignment="1">
      <alignment horizontal="right" vertical="center" wrapText="1"/>
    </xf>
    <xf numFmtId="164" fontId="22" fillId="0" borderId="10" xfId="43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43" fontId="21" fillId="0" borderId="10" xfId="43" applyNumberFormat="1" applyFont="1" applyFill="1" applyBorder="1" applyAlignment="1">
      <alignment horizontal="center" vertical="center" wrapText="1"/>
    </xf>
    <xf numFmtId="43" fontId="22" fillId="0" borderId="10" xfId="43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3" builtinId="3"/>
    <cellStyle name="Millares [0]" xfId="1" builtinId="6"/>
    <cellStyle name="Neutral" xfId="9" builtinId="28" customBuiltin="1"/>
    <cellStyle name="Normal" xfId="0" builtinId="0"/>
    <cellStyle name="Normal 2" xfId="44" xr:uid="{F40C274C-3053-4C5E-A818-5BD0B6C97EB4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showGridLines="0" tabSelected="1" topLeftCell="A10" zoomScale="90" zoomScaleNormal="90" workbookViewId="0">
      <selection activeCell="M10" sqref="M10"/>
    </sheetView>
  </sheetViews>
  <sheetFormatPr baseColWidth="10" defaultColWidth="11" defaultRowHeight="12.75" x14ac:dyDescent="0.25"/>
  <cols>
    <col min="1" max="1" width="2.140625" style="1" customWidth="1"/>
    <col min="2" max="2" width="20" style="1" customWidth="1"/>
    <col min="3" max="3" width="29.42578125" style="3" customWidth="1"/>
    <col min="4" max="4" width="16.5703125" style="4" customWidth="1"/>
    <col min="5" max="5" width="14.28515625" style="4" customWidth="1"/>
    <col min="6" max="6" width="13" style="4" customWidth="1"/>
    <col min="7" max="7" width="15.42578125" style="4" customWidth="1"/>
    <col min="8" max="8" width="14.28515625" style="4" customWidth="1"/>
    <col min="9" max="9" width="15.7109375" style="4" customWidth="1"/>
    <col min="10" max="10" width="15.42578125" style="4" customWidth="1"/>
    <col min="11" max="11" width="10" style="1" customWidth="1"/>
    <col min="12" max="12" width="15.28515625" style="1" customWidth="1"/>
    <col min="13" max="13" width="10.85546875" style="1" customWidth="1"/>
    <col min="14" max="14" width="10.140625" style="1" customWidth="1"/>
    <col min="15" max="15" width="7.85546875" style="1" customWidth="1"/>
    <col min="16" max="16" width="11" style="1"/>
    <col min="17" max="18" width="14.85546875" style="1" bestFit="1" customWidth="1"/>
    <col min="19" max="16384" width="11" style="1"/>
  </cols>
  <sheetData>
    <row r="1" spans="2:15" ht="14.45" customHeight="1" x14ac:dyDescent="0.25">
      <c r="B1" s="32" t="s">
        <v>11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2:15" ht="14.45" customHeight="1" x14ac:dyDescent="0.25">
      <c r="B2" s="32" t="s">
        <v>12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2:15" ht="3.75" customHeight="1" x14ac:dyDescent="0.25"/>
    <row r="4" spans="2:15" ht="14.45" customHeight="1" x14ac:dyDescent="0.25">
      <c r="B4" s="32" t="s">
        <v>13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2:15" ht="14.45" customHeight="1" x14ac:dyDescent="0.25">
      <c r="B5" s="32" t="s">
        <v>14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2:15" ht="14.45" customHeight="1" x14ac:dyDescent="0.25">
      <c r="B6" s="32" t="s">
        <v>32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2:15" ht="14.45" customHeight="1" x14ac:dyDescent="0.25">
      <c r="B7" s="32" t="s">
        <v>33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2:15" s="2" customFormat="1" ht="12" customHeight="1" x14ac:dyDescent="0.25">
      <c r="B8" s="34" t="s">
        <v>65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2:15" ht="5.25" customHeight="1" x14ac:dyDescent="0.25"/>
    <row r="10" spans="2:15" s="11" customFormat="1" ht="32.25" customHeight="1" x14ac:dyDescent="0.25">
      <c r="B10" s="7" t="s">
        <v>17</v>
      </c>
      <c r="C10" s="8" t="s">
        <v>18</v>
      </c>
      <c r="D10" s="9" t="s">
        <v>0</v>
      </c>
      <c r="E10" s="9" t="s">
        <v>1</v>
      </c>
      <c r="F10" s="9" t="s">
        <v>2</v>
      </c>
      <c r="G10" s="9" t="s">
        <v>3</v>
      </c>
      <c r="H10" s="9" t="s">
        <v>4</v>
      </c>
      <c r="I10" s="9" t="s">
        <v>5</v>
      </c>
      <c r="J10" s="9" t="s">
        <v>19</v>
      </c>
      <c r="K10" s="10" t="s">
        <v>6</v>
      </c>
      <c r="L10" s="10" t="s">
        <v>7</v>
      </c>
      <c r="M10" s="10" t="s">
        <v>8</v>
      </c>
      <c r="N10" s="10" t="s">
        <v>9</v>
      </c>
      <c r="O10" s="10" t="s">
        <v>10</v>
      </c>
    </row>
    <row r="11" spans="2:15" s="11" customFormat="1" ht="18.75" customHeight="1" x14ac:dyDescent="0.25">
      <c r="B11" s="7"/>
      <c r="C11" s="29" t="s">
        <v>61</v>
      </c>
      <c r="D11" s="9">
        <f>+D12+D27</f>
        <v>20850816000</v>
      </c>
      <c r="E11" s="9">
        <f t="shared" ref="E11:F11" si="0">+E12+E27</f>
        <v>0</v>
      </c>
      <c r="F11" s="9">
        <f t="shared" si="0"/>
        <v>0</v>
      </c>
      <c r="G11" s="9">
        <f>+G12+G27</f>
        <v>20850816000</v>
      </c>
      <c r="H11" s="9">
        <f t="shared" ref="H11:L11" si="1">+H12+H27</f>
        <v>267644920</v>
      </c>
      <c r="I11" s="9">
        <f t="shared" si="1"/>
        <v>267644920</v>
      </c>
      <c r="J11" s="9">
        <f>+J12+J21+J27</f>
        <v>20583119597</v>
      </c>
      <c r="K11" s="30">
        <f>I11/G11*100</f>
        <v>1.283618444477185</v>
      </c>
      <c r="L11" s="9">
        <f t="shared" si="1"/>
        <v>0</v>
      </c>
      <c r="M11" s="9">
        <f t="shared" ref="M11" si="2">+M12+M27</f>
        <v>0</v>
      </c>
      <c r="N11" s="9">
        <f t="shared" ref="N11" si="3">+N12+N27</f>
        <v>0</v>
      </c>
      <c r="O11" s="10"/>
    </row>
    <row r="12" spans="2:15" s="16" customFormat="1" ht="15.75" customHeight="1" x14ac:dyDescent="0.25">
      <c r="B12" s="22" t="s">
        <v>34</v>
      </c>
      <c r="C12" s="22" t="s">
        <v>35</v>
      </c>
      <c r="D12" s="23">
        <v>60560000</v>
      </c>
      <c r="E12" s="9">
        <f t="shared" ref="E12:F19" si="4">+E13</f>
        <v>0</v>
      </c>
      <c r="F12" s="9">
        <f t="shared" si="4"/>
        <v>0</v>
      </c>
      <c r="G12" s="9">
        <f>+G13+G21</f>
        <v>60560000</v>
      </c>
      <c r="H12" s="9">
        <f t="shared" ref="G12:N19" si="5">+H13</f>
        <v>9241600</v>
      </c>
      <c r="I12" s="9">
        <f t="shared" si="5"/>
        <v>9241600</v>
      </c>
      <c r="J12" s="9">
        <f t="shared" si="5"/>
        <v>34018400</v>
      </c>
      <c r="K12" s="30">
        <f t="shared" ref="K12:K29" si="6">I12/G12*100</f>
        <v>15.260237780713343</v>
      </c>
      <c r="L12" s="9">
        <f t="shared" si="5"/>
        <v>0</v>
      </c>
      <c r="M12" s="9">
        <f t="shared" si="5"/>
        <v>0</v>
      </c>
      <c r="N12" s="9">
        <f t="shared" si="5"/>
        <v>0</v>
      </c>
      <c r="O12" s="9"/>
    </row>
    <row r="13" spans="2:15" s="16" customFormat="1" ht="15.75" customHeight="1" x14ac:dyDescent="0.25">
      <c r="B13" s="22" t="s">
        <v>36</v>
      </c>
      <c r="C13" s="22" t="s">
        <v>37</v>
      </c>
      <c r="D13" s="23">
        <v>43260000</v>
      </c>
      <c r="E13" s="9">
        <f t="shared" si="4"/>
        <v>0</v>
      </c>
      <c r="F13" s="9">
        <f t="shared" si="4"/>
        <v>0</v>
      </c>
      <c r="G13" s="9">
        <f t="shared" si="5"/>
        <v>43260000</v>
      </c>
      <c r="H13" s="9">
        <f t="shared" si="5"/>
        <v>9241600</v>
      </c>
      <c r="I13" s="9">
        <f t="shared" si="5"/>
        <v>9241600</v>
      </c>
      <c r="J13" s="9">
        <f t="shared" si="5"/>
        <v>34018400</v>
      </c>
      <c r="K13" s="30">
        <f t="shared" si="6"/>
        <v>21.362921867776237</v>
      </c>
      <c r="L13" s="9">
        <f t="shared" si="5"/>
        <v>0</v>
      </c>
      <c r="M13" s="9">
        <f t="shared" si="5"/>
        <v>0</v>
      </c>
      <c r="N13" s="9">
        <f t="shared" si="5"/>
        <v>0</v>
      </c>
      <c r="O13" s="9"/>
    </row>
    <row r="14" spans="2:15" s="17" customFormat="1" ht="15.75" customHeight="1" x14ac:dyDescent="0.25">
      <c r="B14" s="24" t="s">
        <v>38</v>
      </c>
      <c r="C14" s="24" t="s">
        <v>39</v>
      </c>
      <c r="D14" s="25">
        <v>43260000</v>
      </c>
      <c r="E14" s="28">
        <f t="shared" si="4"/>
        <v>0</v>
      </c>
      <c r="F14" s="28">
        <f t="shared" si="4"/>
        <v>0</v>
      </c>
      <c r="G14" s="28">
        <f t="shared" si="5"/>
        <v>43260000</v>
      </c>
      <c r="H14" s="28">
        <f t="shared" si="5"/>
        <v>9241600</v>
      </c>
      <c r="I14" s="28">
        <f t="shared" si="5"/>
        <v>9241600</v>
      </c>
      <c r="J14" s="28">
        <f t="shared" si="5"/>
        <v>34018400</v>
      </c>
      <c r="K14" s="31">
        <f t="shared" si="6"/>
        <v>21.362921867776237</v>
      </c>
      <c r="L14" s="28">
        <f t="shared" si="5"/>
        <v>0</v>
      </c>
      <c r="M14" s="28">
        <f t="shared" si="5"/>
        <v>0</v>
      </c>
      <c r="N14" s="28">
        <f t="shared" si="5"/>
        <v>0</v>
      </c>
      <c r="O14" s="28"/>
    </row>
    <row r="15" spans="2:15" s="17" customFormat="1" ht="15.75" customHeight="1" x14ac:dyDescent="0.25">
      <c r="B15" s="24" t="s">
        <v>40</v>
      </c>
      <c r="C15" s="24" t="s">
        <v>21</v>
      </c>
      <c r="D15" s="25">
        <v>43260000</v>
      </c>
      <c r="E15" s="28">
        <f t="shared" si="4"/>
        <v>0</v>
      </c>
      <c r="F15" s="28">
        <f t="shared" si="4"/>
        <v>0</v>
      </c>
      <c r="G15" s="28">
        <f t="shared" si="5"/>
        <v>43260000</v>
      </c>
      <c r="H15" s="28">
        <f t="shared" si="5"/>
        <v>9241600</v>
      </c>
      <c r="I15" s="28">
        <f t="shared" si="5"/>
        <v>9241600</v>
      </c>
      <c r="J15" s="28">
        <f t="shared" si="5"/>
        <v>34018400</v>
      </c>
      <c r="K15" s="31">
        <f t="shared" si="6"/>
        <v>21.362921867776237</v>
      </c>
      <c r="L15" s="28">
        <f t="shared" si="5"/>
        <v>0</v>
      </c>
      <c r="M15" s="28">
        <f t="shared" si="5"/>
        <v>0</v>
      </c>
      <c r="N15" s="28">
        <f t="shared" si="5"/>
        <v>0</v>
      </c>
      <c r="O15" s="28"/>
    </row>
    <row r="16" spans="2:15" s="17" customFormat="1" ht="24" x14ac:dyDescent="0.25">
      <c r="B16" s="24" t="s">
        <v>41</v>
      </c>
      <c r="C16" s="24" t="s">
        <v>42</v>
      </c>
      <c r="D16" s="25">
        <v>43260000</v>
      </c>
      <c r="E16" s="28">
        <f t="shared" si="4"/>
        <v>0</v>
      </c>
      <c r="F16" s="28">
        <f t="shared" si="4"/>
        <v>0</v>
      </c>
      <c r="G16" s="28">
        <f t="shared" si="5"/>
        <v>43260000</v>
      </c>
      <c r="H16" s="28">
        <f t="shared" si="5"/>
        <v>9241600</v>
      </c>
      <c r="I16" s="28">
        <f t="shared" si="5"/>
        <v>9241600</v>
      </c>
      <c r="J16" s="28">
        <f t="shared" si="5"/>
        <v>34018400</v>
      </c>
      <c r="K16" s="31">
        <f t="shared" si="6"/>
        <v>21.362921867776237</v>
      </c>
      <c r="L16" s="28">
        <f t="shared" si="5"/>
        <v>0</v>
      </c>
      <c r="M16" s="28">
        <f t="shared" si="5"/>
        <v>0</v>
      </c>
      <c r="N16" s="28">
        <f t="shared" si="5"/>
        <v>0</v>
      </c>
      <c r="O16" s="28"/>
    </row>
    <row r="17" spans="1:15" s="17" customFormat="1" ht="36" x14ac:dyDescent="0.25">
      <c r="B17" s="24" t="s">
        <v>43</v>
      </c>
      <c r="C17" s="24" t="s">
        <v>22</v>
      </c>
      <c r="D17" s="25">
        <v>43260000</v>
      </c>
      <c r="E17" s="28">
        <f t="shared" si="4"/>
        <v>0</v>
      </c>
      <c r="F17" s="28">
        <f t="shared" si="4"/>
        <v>0</v>
      </c>
      <c r="G17" s="28">
        <f t="shared" si="5"/>
        <v>43260000</v>
      </c>
      <c r="H17" s="28">
        <f t="shared" si="5"/>
        <v>9241600</v>
      </c>
      <c r="I17" s="28">
        <f t="shared" si="5"/>
        <v>9241600</v>
      </c>
      <c r="J17" s="28">
        <f t="shared" si="5"/>
        <v>34018400</v>
      </c>
      <c r="K17" s="31">
        <f t="shared" si="6"/>
        <v>21.362921867776237</v>
      </c>
      <c r="L17" s="28">
        <f t="shared" si="5"/>
        <v>0</v>
      </c>
      <c r="M17" s="28">
        <f t="shared" si="5"/>
        <v>0</v>
      </c>
      <c r="N17" s="28">
        <f t="shared" si="5"/>
        <v>0</v>
      </c>
      <c r="O17" s="28"/>
    </row>
    <row r="18" spans="1:15" s="17" customFormat="1" ht="13.5" customHeight="1" x14ac:dyDescent="0.25">
      <c r="B18" s="24" t="s">
        <v>44</v>
      </c>
      <c r="C18" s="24" t="s">
        <v>45</v>
      </c>
      <c r="D18" s="25">
        <v>43260000</v>
      </c>
      <c r="E18" s="9">
        <f t="shared" si="4"/>
        <v>0</v>
      </c>
      <c r="F18" s="9">
        <f t="shared" si="4"/>
        <v>0</v>
      </c>
      <c r="G18" s="28">
        <f t="shared" si="5"/>
        <v>43260000</v>
      </c>
      <c r="H18" s="28">
        <f t="shared" si="5"/>
        <v>9241600</v>
      </c>
      <c r="I18" s="28">
        <f t="shared" si="5"/>
        <v>9241600</v>
      </c>
      <c r="J18" s="28">
        <f t="shared" si="5"/>
        <v>34018400</v>
      </c>
      <c r="K18" s="31">
        <f t="shared" si="6"/>
        <v>21.362921867776237</v>
      </c>
      <c r="L18" s="9">
        <f t="shared" si="5"/>
        <v>0</v>
      </c>
      <c r="M18" s="9">
        <f t="shared" si="5"/>
        <v>0</v>
      </c>
      <c r="N18" s="9">
        <f t="shared" si="5"/>
        <v>0</v>
      </c>
      <c r="O18" s="9"/>
    </row>
    <row r="19" spans="1:15" s="17" customFormat="1" ht="36" x14ac:dyDescent="0.25">
      <c r="B19" s="24" t="s">
        <v>46</v>
      </c>
      <c r="C19" s="24" t="s">
        <v>47</v>
      </c>
      <c r="D19" s="25">
        <v>43260000</v>
      </c>
      <c r="E19" s="28">
        <f t="shared" si="4"/>
        <v>0</v>
      </c>
      <c r="F19" s="28">
        <f t="shared" si="4"/>
        <v>0</v>
      </c>
      <c r="G19" s="28">
        <f t="shared" si="5"/>
        <v>43260000</v>
      </c>
      <c r="H19" s="28">
        <f t="shared" si="5"/>
        <v>9241600</v>
      </c>
      <c r="I19" s="28">
        <f t="shared" si="5"/>
        <v>9241600</v>
      </c>
      <c r="J19" s="28">
        <f t="shared" si="5"/>
        <v>34018400</v>
      </c>
      <c r="K19" s="31">
        <f t="shared" si="6"/>
        <v>21.362921867776237</v>
      </c>
      <c r="L19" s="28">
        <f t="shared" si="5"/>
        <v>0</v>
      </c>
      <c r="M19" s="28">
        <f t="shared" si="5"/>
        <v>0</v>
      </c>
      <c r="N19" s="28">
        <f t="shared" si="5"/>
        <v>0</v>
      </c>
      <c r="O19" s="28"/>
    </row>
    <row r="20" spans="1:15" s="17" customFormat="1" ht="57" customHeight="1" x14ac:dyDescent="0.25">
      <c r="A20" s="17" t="s">
        <v>25</v>
      </c>
      <c r="B20" s="24" t="s">
        <v>48</v>
      </c>
      <c r="C20" s="24" t="s">
        <v>49</v>
      </c>
      <c r="D20" s="25">
        <v>43260000</v>
      </c>
      <c r="E20" s="9">
        <v>0</v>
      </c>
      <c r="F20" s="9">
        <v>0</v>
      </c>
      <c r="G20" s="25">
        <v>43260000</v>
      </c>
      <c r="H20" s="28">
        <v>9241600</v>
      </c>
      <c r="I20" s="28">
        <v>9241600</v>
      </c>
      <c r="J20" s="28">
        <v>34018400</v>
      </c>
      <c r="K20" s="31">
        <f t="shared" si="6"/>
        <v>21.362921867776237</v>
      </c>
      <c r="L20" s="9"/>
      <c r="M20" s="9"/>
      <c r="N20" s="9"/>
      <c r="O20" s="9"/>
    </row>
    <row r="21" spans="1:15" s="16" customFormat="1" ht="15.75" customHeight="1" x14ac:dyDescent="0.25">
      <c r="B21" s="22" t="s">
        <v>50</v>
      </c>
      <c r="C21" s="22" t="s">
        <v>51</v>
      </c>
      <c r="D21" s="23">
        <v>17300000</v>
      </c>
      <c r="E21" s="9">
        <f>+E22</f>
        <v>0</v>
      </c>
      <c r="F21" s="9">
        <f>+F22</f>
        <v>0</v>
      </c>
      <c r="G21" s="9">
        <f>+G22+G24</f>
        <v>17300000</v>
      </c>
      <c r="H21" s="9">
        <f t="shared" ref="H21:L21" si="7">+H22+H24</f>
        <v>51483</v>
      </c>
      <c r="I21" s="9">
        <f t="shared" si="7"/>
        <v>51483</v>
      </c>
      <c r="J21" s="9">
        <f t="shared" si="7"/>
        <v>17248517</v>
      </c>
      <c r="K21" s="30">
        <f t="shared" si="6"/>
        <v>0.29758959537572255</v>
      </c>
      <c r="L21" s="9">
        <f t="shared" si="7"/>
        <v>0</v>
      </c>
      <c r="M21" s="9">
        <f t="shared" ref="M21" si="8">+M22+M24</f>
        <v>0</v>
      </c>
      <c r="N21" s="9">
        <f t="shared" ref="N21" si="9">+N22+N24</f>
        <v>0</v>
      </c>
      <c r="O21" s="9">
        <f t="shared" ref="O21" si="10">+O22+O24</f>
        <v>0</v>
      </c>
    </row>
    <row r="22" spans="1:15" s="17" customFormat="1" ht="15.75" customHeight="1" x14ac:dyDescent="0.25">
      <c r="B22" s="24" t="s">
        <v>52</v>
      </c>
      <c r="C22" s="24" t="s">
        <v>15</v>
      </c>
      <c r="D22" s="25">
        <v>300000</v>
      </c>
      <c r="E22" s="28">
        <f>+E23</f>
        <v>0</v>
      </c>
      <c r="F22" s="28">
        <f>+F23</f>
        <v>0</v>
      </c>
      <c r="G22" s="28">
        <f t="shared" ref="G22:N22" si="11">+G23</f>
        <v>300000</v>
      </c>
      <c r="H22" s="28">
        <f t="shared" si="11"/>
        <v>51483</v>
      </c>
      <c r="I22" s="28">
        <f t="shared" si="11"/>
        <v>51483</v>
      </c>
      <c r="J22" s="28">
        <f t="shared" si="11"/>
        <v>248517</v>
      </c>
      <c r="K22" s="31">
        <f t="shared" si="6"/>
        <v>17.161000000000001</v>
      </c>
      <c r="L22" s="28">
        <f t="shared" si="11"/>
        <v>0</v>
      </c>
      <c r="M22" s="28">
        <f t="shared" si="11"/>
        <v>0</v>
      </c>
      <c r="N22" s="28">
        <f t="shared" si="11"/>
        <v>0</v>
      </c>
      <c r="O22" s="28"/>
    </row>
    <row r="23" spans="1:15" s="17" customFormat="1" ht="15.75" customHeight="1" x14ac:dyDescent="0.25">
      <c r="A23" s="17" t="s">
        <v>25</v>
      </c>
      <c r="B23" s="24" t="s">
        <v>53</v>
      </c>
      <c r="C23" s="24" t="s">
        <v>54</v>
      </c>
      <c r="D23" s="25">
        <v>300000</v>
      </c>
      <c r="E23" s="9">
        <v>0</v>
      </c>
      <c r="F23" s="9">
        <v>0</v>
      </c>
      <c r="G23" s="25">
        <v>300000</v>
      </c>
      <c r="H23" s="28">
        <v>51483</v>
      </c>
      <c r="I23" s="28">
        <v>51483</v>
      </c>
      <c r="J23" s="28">
        <v>248517</v>
      </c>
      <c r="K23" s="31">
        <f t="shared" si="6"/>
        <v>17.161000000000001</v>
      </c>
      <c r="L23" s="9"/>
      <c r="M23" s="9"/>
      <c r="N23" s="9"/>
      <c r="O23" s="9"/>
    </row>
    <row r="24" spans="1:15" s="17" customFormat="1" ht="15.75" customHeight="1" x14ac:dyDescent="0.25">
      <c r="B24" s="24" t="s">
        <v>55</v>
      </c>
      <c r="C24" s="24" t="s">
        <v>56</v>
      </c>
      <c r="D24" s="25">
        <v>17000000</v>
      </c>
      <c r="E24" s="9">
        <f>+E25</f>
        <v>0</v>
      </c>
      <c r="F24" s="9">
        <f>+F25</f>
        <v>0</v>
      </c>
      <c r="G24" s="28">
        <f t="shared" ref="G24:N25" si="12">+G25</f>
        <v>17000000</v>
      </c>
      <c r="H24" s="28">
        <f t="shared" si="12"/>
        <v>0</v>
      </c>
      <c r="I24" s="28">
        <f t="shared" si="12"/>
        <v>0</v>
      </c>
      <c r="J24" s="28">
        <f t="shared" si="12"/>
        <v>17000000</v>
      </c>
      <c r="K24" s="31">
        <f t="shared" si="6"/>
        <v>0</v>
      </c>
      <c r="L24" s="9">
        <f t="shared" si="12"/>
        <v>0</v>
      </c>
      <c r="M24" s="9">
        <f t="shared" si="12"/>
        <v>0</v>
      </c>
      <c r="N24" s="9">
        <f t="shared" si="12"/>
        <v>0</v>
      </c>
      <c r="O24" s="9"/>
    </row>
    <row r="25" spans="1:15" s="17" customFormat="1" ht="15.75" customHeight="1" x14ac:dyDescent="0.25">
      <c r="B25" s="24" t="s">
        <v>57</v>
      </c>
      <c r="C25" s="24" t="s">
        <v>58</v>
      </c>
      <c r="D25" s="25">
        <v>17000000</v>
      </c>
      <c r="E25" s="28">
        <f>+E26</f>
        <v>0</v>
      </c>
      <c r="F25" s="28">
        <f>+F26</f>
        <v>0</v>
      </c>
      <c r="G25" s="28">
        <f t="shared" si="12"/>
        <v>17000000</v>
      </c>
      <c r="H25" s="28">
        <f t="shared" si="12"/>
        <v>0</v>
      </c>
      <c r="I25" s="28">
        <f t="shared" si="12"/>
        <v>0</v>
      </c>
      <c r="J25" s="28">
        <f t="shared" si="12"/>
        <v>17000000</v>
      </c>
      <c r="K25" s="31">
        <f t="shared" si="6"/>
        <v>0</v>
      </c>
      <c r="L25" s="28">
        <f t="shared" si="12"/>
        <v>0</v>
      </c>
      <c r="M25" s="28">
        <f t="shared" si="12"/>
        <v>0</v>
      </c>
      <c r="N25" s="28">
        <f t="shared" si="12"/>
        <v>0</v>
      </c>
      <c r="O25" s="28"/>
    </row>
    <row r="26" spans="1:15" s="17" customFormat="1" ht="15.75" customHeight="1" x14ac:dyDescent="0.25">
      <c r="A26" s="17" t="s">
        <v>25</v>
      </c>
      <c r="B26" s="24" t="s">
        <v>59</v>
      </c>
      <c r="C26" s="24" t="s">
        <v>60</v>
      </c>
      <c r="D26" s="25">
        <v>17000000</v>
      </c>
      <c r="E26" s="9">
        <v>0</v>
      </c>
      <c r="F26" s="9">
        <v>0</v>
      </c>
      <c r="G26" s="25">
        <v>17000000</v>
      </c>
      <c r="H26" s="28"/>
      <c r="I26" s="28"/>
      <c r="J26" s="28">
        <v>17000000</v>
      </c>
      <c r="K26" s="31">
        <f t="shared" si="6"/>
        <v>0</v>
      </c>
      <c r="L26" s="9"/>
      <c r="M26" s="9"/>
      <c r="N26" s="9"/>
      <c r="O26" s="9"/>
    </row>
    <row r="27" spans="1:15" s="16" customFormat="1" ht="24" x14ac:dyDescent="0.25">
      <c r="B27" s="26" t="s">
        <v>62</v>
      </c>
      <c r="C27" s="26" t="s">
        <v>23</v>
      </c>
      <c r="D27" s="27">
        <v>20790256000</v>
      </c>
      <c r="E27" s="9">
        <f>+E28</f>
        <v>0</v>
      </c>
      <c r="F27" s="9">
        <f>+F28</f>
        <v>0</v>
      </c>
      <c r="G27" s="9">
        <f t="shared" ref="G27:N28" si="13">+G28</f>
        <v>20790256000</v>
      </c>
      <c r="H27" s="9">
        <f t="shared" si="13"/>
        <v>258403320</v>
      </c>
      <c r="I27" s="9">
        <f t="shared" si="13"/>
        <v>258403320</v>
      </c>
      <c r="J27" s="9">
        <f t="shared" si="13"/>
        <v>20531852680</v>
      </c>
      <c r="K27" s="30">
        <f t="shared" si="6"/>
        <v>1.2429059074597253</v>
      </c>
      <c r="L27" s="9">
        <f t="shared" si="13"/>
        <v>0</v>
      </c>
      <c r="M27" s="9">
        <f t="shared" si="13"/>
        <v>0</v>
      </c>
      <c r="N27" s="9">
        <f t="shared" si="13"/>
        <v>0</v>
      </c>
      <c r="O27" s="9"/>
    </row>
    <row r="28" spans="1:15" s="17" customFormat="1" ht="15.75" customHeight="1" x14ac:dyDescent="0.25">
      <c r="B28" s="24" t="s">
        <v>63</v>
      </c>
      <c r="C28" s="24" t="s">
        <v>24</v>
      </c>
      <c r="D28" s="25">
        <v>20790256000</v>
      </c>
      <c r="E28" s="28">
        <f>+E29</f>
        <v>0</v>
      </c>
      <c r="F28" s="28">
        <f>+F29</f>
        <v>0</v>
      </c>
      <c r="G28" s="28">
        <f t="shared" si="13"/>
        <v>20790256000</v>
      </c>
      <c r="H28" s="28">
        <f t="shared" si="13"/>
        <v>258403320</v>
      </c>
      <c r="I28" s="28">
        <f t="shared" si="13"/>
        <v>258403320</v>
      </c>
      <c r="J28" s="28">
        <f t="shared" si="13"/>
        <v>20531852680</v>
      </c>
      <c r="K28" s="31">
        <f t="shared" si="6"/>
        <v>1.2429059074597253</v>
      </c>
      <c r="L28" s="28">
        <f t="shared" si="13"/>
        <v>0</v>
      </c>
      <c r="M28" s="28">
        <f t="shared" si="13"/>
        <v>0</v>
      </c>
      <c r="N28" s="28">
        <f t="shared" si="13"/>
        <v>0</v>
      </c>
      <c r="O28" s="28"/>
    </row>
    <row r="29" spans="1:15" s="17" customFormat="1" ht="15.75" customHeight="1" x14ac:dyDescent="0.25">
      <c r="A29" s="17" t="s">
        <v>25</v>
      </c>
      <c r="B29" s="24" t="s">
        <v>64</v>
      </c>
      <c r="C29" s="24" t="s">
        <v>16</v>
      </c>
      <c r="D29" s="25">
        <v>20790256000</v>
      </c>
      <c r="E29" s="9">
        <v>0</v>
      </c>
      <c r="F29" s="9">
        <v>0</v>
      </c>
      <c r="G29" s="25">
        <v>20790256000</v>
      </c>
      <c r="H29" s="28">
        <v>258403320</v>
      </c>
      <c r="I29" s="28">
        <v>258403320</v>
      </c>
      <c r="J29" s="28">
        <v>20531852680</v>
      </c>
      <c r="K29" s="31">
        <f t="shared" si="6"/>
        <v>1.2429059074597253</v>
      </c>
      <c r="L29" s="9"/>
      <c r="M29" s="9"/>
      <c r="N29" s="9"/>
      <c r="O29" s="9"/>
    </row>
    <row r="30" spans="1:15" s="11" customFormat="1" ht="15.75" customHeight="1" x14ac:dyDescent="0.25">
      <c r="B30" s="12"/>
      <c r="C30" s="13"/>
      <c r="D30" s="14"/>
      <c r="E30" s="14"/>
      <c r="F30" s="14"/>
      <c r="G30" s="14"/>
      <c r="H30" s="14"/>
      <c r="I30" s="14"/>
      <c r="J30" s="14"/>
      <c r="K30" s="15"/>
      <c r="L30" s="15"/>
      <c r="M30" s="15"/>
      <c r="N30" s="15"/>
      <c r="O30" s="15"/>
    </row>
    <row r="31" spans="1:15" s="11" customFormat="1" ht="15.75" customHeight="1" x14ac:dyDescent="0.25">
      <c r="B31" s="12"/>
      <c r="C31" s="13"/>
      <c r="D31" s="14"/>
      <c r="E31" s="14"/>
      <c r="F31" s="14"/>
      <c r="G31" s="14"/>
      <c r="H31" s="14"/>
      <c r="I31" s="14"/>
      <c r="J31" s="14"/>
      <c r="K31" s="15"/>
      <c r="L31" s="15"/>
      <c r="M31" s="15"/>
      <c r="N31" s="15"/>
      <c r="O31" s="15"/>
    </row>
    <row r="32" spans="1:15" ht="15.75" customHeight="1" x14ac:dyDescent="0.25"/>
    <row r="33" spans="3:11" ht="15.75" customHeight="1" x14ac:dyDescent="0.25">
      <c r="C33" s="18"/>
      <c r="H33" s="5"/>
      <c r="I33" s="5"/>
      <c r="J33" s="5"/>
      <c r="K33" s="6"/>
    </row>
    <row r="34" spans="3:11" x14ac:dyDescent="0.25">
      <c r="C34" s="19" t="s">
        <v>26</v>
      </c>
      <c r="H34" s="33" t="s">
        <v>29</v>
      </c>
      <c r="I34" s="33"/>
      <c r="J34" s="33"/>
      <c r="K34" s="33"/>
    </row>
    <row r="35" spans="3:11" x14ac:dyDescent="0.25">
      <c r="C35" s="20" t="s">
        <v>27</v>
      </c>
      <c r="H35" s="33" t="s">
        <v>30</v>
      </c>
      <c r="I35" s="33"/>
      <c r="J35" s="33"/>
      <c r="K35" s="33"/>
    </row>
    <row r="36" spans="3:11" ht="13.5" customHeight="1" x14ac:dyDescent="0.25">
      <c r="C36" s="21" t="s">
        <v>28</v>
      </c>
      <c r="H36" s="33" t="s">
        <v>31</v>
      </c>
      <c r="I36" s="33"/>
      <c r="J36" s="33"/>
      <c r="K36" s="33"/>
    </row>
    <row r="37" spans="3:11" x14ac:dyDescent="0.25">
      <c r="C37" s="21" t="s">
        <v>20</v>
      </c>
      <c r="H37" s="33" t="s">
        <v>20</v>
      </c>
      <c r="I37" s="33"/>
      <c r="J37" s="33"/>
      <c r="K37" s="33"/>
    </row>
  </sheetData>
  <autoFilter ref="A10:Q10" xr:uid="{00000000-0001-0000-0000-000000000000}"/>
  <mergeCells count="11">
    <mergeCell ref="B1:O1"/>
    <mergeCell ref="H34:K34"/>
    <mergeCell ref="H35:K35"/>
    <mergeCell ref="H36:K36"/>
    <mergeCell ref="H37:K37"/>
    <mergeCell ref="B2:O2"/>
    <mergeCell ref="B4:O4"/>
    <mergeCell ref="B5:O5"/>
    <mergeCell ref="B6:O6"/>
    <mergeCell ref="B7:O7"/>
    <mergeCell ref="B8:O8"/>
  </mergeCells>
  <pageMargins left="0.25" right="0.25" top="0.75" bottom="0.75" header="0.3" footer="0.3"/>
  <pageSetup paperSize="3" orientation="landscape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Milena UrregoA</dc:creator>
  <cp:lastModifiedBy>CBELTRAN</cp:lastModifiedBy>
  <cp:lastPrinted>2022-02-04T13:30:00Z</cp:lastPrinted>
  <dcterms:created xsi:type="dcterms:W3CDTF">2021-03-05T20:04:33Z</dcterms:created>
  <dcterms:modified xsi:type="dcterms:W3CDTF">2022-02-04T14:35:06Z</dcterms:modified>
</cp:coreProperties>
</file>