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"/>
    </mc:Choice>
  </mc:AlternateContent>
  <xr:revisionPtr revIDLastSave="0" documentId="8_{044E7BD7-00DD-4861-8059-894E9E0EF67B}" xr6:coauthVersionLast="47" xr6:coauthVersionMax="47" xr10:uidLastSave="{00000000-0000-0000-0000-000000000000}"/>
  <bookViews>
    <workbookView xWindow="-120" yWindow="-120" windowWidth="29040" windowHeight="15840" xr2:uid="{FEB48F46-06A1-43C0-A3C7-798B0FF4C234}"/>
  </bookViews>
  <sheets>
    <sheet name="enero 2022" sheetId="1" r:id="rId1"/>
  </sheets>
  <definedNames>
    <definedName name="_xlnm._FilterDatabase" localSheetId="0" hidden="1">'enero 2022'!$A$11:$X$280</definedName>
    <definedName name="_xlnm.Print_Area" localSheetId="0">'enero 2022'!$B$1:$W$288</definedName>
    <definedName name="_xlnm.Print_Titles" localSheetId="0">'enero 2022'!$1:$11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9" i="1" l="1"/>
  <c r="M276" i="1"/>
  <c r="M271" i="1"/>
  <c r="M266" i="1"/>
  <c r="M263" i="1"/>
  <c r="M261" i="1"/>
  <c r="M257" i="1"/>
  <c r="M255" i="1"/>
  <c r="M252" i="1"/>
  <c r="J52" i="1"/>
  <c r="J51" i="1" s="1"/>
  <c r="J279" i="1"/>
  <c r="J276" i="1"/>
  <c r="J271" i="1"/>
  <c r="J266" i="1"/>
  <c r="J263" i="1"/>
  <c r="J261" i="1"/>
  <c r="J257" i="1"/>
  <c r="J255" i="1"/>
  <c r="J252" i="1"/>
  <c r="V43" i="1"/>
  <c r="W43" i="1"/>
  <c r="U43" i="1"/>
  <c r="R26" i="1"/>
  <c r="S26" i="1"/>
  <c r="U26" i="1"/>
  <c r="V26" i="1"/>
  <c r="W26" i="1"/>
  <c r="Q26" i="1"/>
  <c r="E26" i="1"/>
  <c r="F26" i="1"/>
  <c r="G26" i="1"/>
  <c r="H26" i="1"/>
  <c r="I26" i="1"/>
  <c r="J26" i="1"/>
  <c r="J18" i="1" s="1"/>
  <c r="K26" i="1"/>
  <c r="L26" i="1"/>
  <c r="M26" i="1"/>
  <c r="N26" i="1"/>
  <c r="O26" i="1"/>
  <c r="T26" i="1" l="1"/>
  <c r="E276" i="1"/>
  <c r="F276" i="1"/>
  <c r="G276" i="1"/>
  <c r="H276" i="1"/>
  <c r="I276" i="1"/>
  <c r="K276" i="1"/>
  <c r="L276" i="1"/>
  <c r="N276" i="1"/>
  <c r="O276" i="1"/>
  <c r="Q276" i="1"/>
  <c r="R276" i="1"/>
  <c r="S276" i="1"/>
  <c r="U276" i="1"/>
  <c r="V276" i="1"/>
  <c r="W276" i="1"/>
  <c r="E252" i="1"/>
  <c r="F252" i="1"/>
  <c r="G252" i="1"/>
  <c r="H252" i="1"/>
  <c r="I252" i="1"/>
  <c r="K252" i="1"/>
  <c r="L252" i="1"/>
  <c r="N252" i="1"/>
  <c r="O252" i="1"/>
  <c r="P252" i="1"/>
  <c r="Q252" i="1"/>
  <c r="R252" i="1"/>
  <c r="S252" i="1"/>
  <c r="T252" i="1"/>
  <c r="U252" i="1"/>
  <c r="V252" i="1"/>
  <c r="W252" i="1"/>
  <c r="P276" i="1" l="1"/>
  <c r="T276" i="1"/>
  <c r="W279" i="1"/>
  <c r="V279" i="1"/>
  <c r="U279" i="1"/>
  <c r="U275" i="1" s="1"/>
  <c r="U274" i="1" s="1"/>
  <c r="U273" i="1" s="1"/>
  <c r="S279" i="1"/>
  <c r="S275" i="1" s="1"/>
  <c r="S274" i="1" s="1"/>
  <c r="S273" i="1" s="1"/>
  <c r="R279" i="1"/>
  <c r="R275" i="1" s="1"/>
  <c r="Q279" i="1"/>
  <c r="Q275" i="1" s="1"/>
  <c r="Q274" i="1" s="1"/>
  <c r="Q273" i="1" s="1"/>
  <c r="O279" i="1"/>
  <c r="N279" i="1"/>
  <c r="N275" i="1" s="1"/>
  <c r="M275" i="1"/>
  <c r="M274" i="1" s="1"/>
  <c r="M273" i="1" s="1"/>
  <c r="L279" i="1"/>
  <c r="K279" i="1"/>
  <c r="K275" i="1" s="1"/>
  <c r="K274" i="1" s="1"/>
  <c r="K273" i="1" s="1"/>
  <c r="I279" i="1"/>
  <c r="I275" i="1" s="1"/>
  <c r="I274" i="1" s="1"/>
  <c r="H279" i="1"/>
  <c r="H275" i="1" s="1"/>
  <c r="H274" i="1" s="1"/>
  <c r="H273" i="1" s="1"/>
  <c r="G279" i="1"/>
  <c r="F279" i="1"/>
  <c r="F275" i="1" s="1"/>
  <c r="F274" i="1" s="1"/>
  <c r="F273" i="1" s="1"/>
  <c r="E279" i="1"/>
  <c r="E275" i="1" s="1"/>
  <c r="E274" i="1" s="1"/>
  <c r="E273" i="1" s="1"/>
  <c r="D279" i="1"/>
  <c r="D276" i="1"/>
  <c r="J275" i="1"/>
  <c r="J274" i="1" s="1"/>
  <c r="J273" i="1" s="1"/>
  <c r="W271" i="1"/>
  <c r="W270" i="1" s="1"/>
  <c r="W269" i="1" s="1"/>
  <c r="W268" i="1" s="1"/>
  <c r="V271" i="1"/>
  <c r="V270" i="1" s="1"/>
  <c r="V269" i="1" s="1"/>
  <c r="V268" i="1" s="1"/>
  <c r="U271" i="1"/>
  <c r="U270" i="1" s="1"/>
  <c r="U269" i="1" s="1"/>
  <c r="U268" i="1" s="1"/>
  <c r="T271" i="1"/>
  <c r="S271" i="1"/>
  <c r="R271" i="1"/>
  <c r="R270" i="1" s="1"/>
  <c r="Q271" i="1"/>
  <c r="Q270" i="1" s="1"/>
  <c r="Q269" i="1" s="1"/>
  <c r="Q268" i="1" s="1"/>
  <c r="P271" i="1"/>
  <c r="O271" i="1"/>
  <c r="O270" i="1" s="1"/>
  <c r="O269" i="1" s="1"/>
  <c r="O268" i="1" s="1"/>
  <c r="N271" i="1"/>
  <c r="N270" i="1" s="1"/>
  <c r="M270" i="1"/>
  <c r="M269" i="1" s="1"/>
  <c r="M268" i="1" s="1"/>
  <c r="L271" i="1"/>
  <c r="L270" i="1" s="1"/>
  <c r="L269" i="1" s="1"/>
  <c r="L268" i="1" s="1"/>
  <c r="K271" i="1"/>
  <c r="K270" i="1" s="1"/>
  <c r="K269" i="1" s="1"/>
  <c r="K268" i="1" s="1"/>
  <c r="J270" i="1"/>
  <c r="J269" i="1" s="1"/>
  <c r="J268" i="1" s="1"/>
  <c r="I271" i="1"/>
  <c r="I270" i="1" s="1"/>
  <c r="I269" i="1" s="1"/>
  <c r="I268" i="1" s="1"/>
  <c r="H271" i="1"/>
  <c r="H270" i="1" s="1"/>
  <c r="H269" i="1" s="1"/>
  <c r="H268" i="1" s="1"/>
  <c r="G271" i="1"/>
  <c r="G270" i="1" s="1"/>
  <c r="G269" i="1" s="1"/>
  <c r="G268" i="1" s="1"/>
  <c r="F271" i="1"/>
  <c r="F270" i="1" s="1"/>
  <c r="F269" i="1" s="1"/>
  <c r="F268" i="1" s="1"/>
  <c r="E271" i="1"/>
  <c r="E270" i="1" s="1"/>
  <c r="E269" i="1" s="1"/>
  <c r="E268" i="1" s="1"/>
  <c r="D271" i="1"/>
  <c r="D270" i="1" s="1"/>
  <c r="D269" i="1" s="1"/>
  <c r="D268" i="1" s="1"/>
  <c r="S270" i="1"/>
  <c r="S269" i="1" s="1"/>
  <c r="S268" i="1" s="1"/>
  <c r="W266" i="1"/>
  <c r="W265" i="1" s="1"/>
  <c r="V266" i="1"/>
  <c r="V265" i="1" s="1"/>
  <c r="U266" i="1"/>
  <c r="U265" i="1" s="1"/>
  <c r="T266" i="1"/>
  <c r="S266" i="1"/>
  <c r="S265" i="1" s="1"/>
  <c r="R266" i="1"/>
  <c r="R265" i="1" s="1"/>
  <c r="Q266" i="1"/>
  <c r="Q265" i="1" s="1"/>
  <c r="O266" i="1"/>
  <c r="O265" i="1" s="1"/>
  <c r="N266" i="1"/>
  <c r="N265" i="1" s="1"/>
  <c r="M265" i="1"/>
  <c r="L266" i="1"/>
  <c r="L265" i="1" s="1"/>
  <c r="K266" i="1"/>
  <c r="K265" i="1" s="1"/>
  <c r="J265" i="1"/>
  <c r="I266" i="1"/>
  <c r="I265" i="1" s="1"/>
  <c r="H266" i="1"/>
  <c r="H265" i="1" s="1"/>
  <c r="G266" i="1"/>
  <c r="G265" i="1" s="1"/>
  <c r="F266" i="1"/>
  <c r="F265" i="1" s="1"/>
  <c r="E266" i="1"/>
  <c r="E265" i="1" s="1"/>
  <c r="D266" i="1"/>
  <c r="D265" i="1" s="1"/>
  <c r="W263" i="1"/>
  <c r="V263" i="1"/>
  <c r="U263" i="1"/>
  <c r="T263" i="1"/>
  <c r="S263" i="1"/>
  <c r="R263" i="1"/>
  <c r="Q263" i="1"/>
  <c r="P263" i="1"/>
  <c r="O263" i="1"/>
  <c r="N263" i="1"/>
  <c r="L263" i="1"/>
  <c r="K263" i="1"/>
  <c r="I263" i="1"/>
  <c r="H263" i="1"/>
  <c r="G263" i="1"/>
  <c r="F263" i="1"/>
  <c r="E263" i="1"/>
  <c r="D263" i="1"/>
  <c r="W261" i="1"/>
  <c r="V261" i="1"/>
  <c r="U261" i="1"/>
  <c r="T261" i="1"/>
  <c r="S261" i="1"/>
  <c r="R261" i="1"/>
  <c r="Q261" i="1"/>
  <c r="P261" i="1"/>
  <c r="O261" i="1"/>
  <c r="N261" i="1"/>
  <c r="L261" i="1"/>
  <c r="K261" i="1"/>
  <c r="I261" i="1"/>
  <c r="H261" i="1"/>
  <c r="G261" i="1"/>
  <c r="F261" i="1"/>
  <c r="E261" i="1"/>
  <c r="D261" i="1"/>
  <c r="W257" i="1"/>
  <c r="V257" i="1"/>
  <c r="U257" i="1"/>
  <c r="T257" i="1"/>
  <c r="S257" i="1"/>
  <c r="R257" i="1"/>
  <c r="Q257" i="1"/>
  <c r="P257" i="1"/>
  <c r="O257" i="1"/>
  <c r="N257" i="1"/>
  <c r="L257" i="1"/>
  <c r="K257" i="1"/>
  <c r="I257" i="1"/>
  <c r="H257" i="1"/>
  <c r="G257" i="1"/>
  <c r="F257" i="1"/>
  <c r="E257" i="1"/>
  <c r="D257" i="1"/>
  <c r="W255" i="1"/>
  <c r="V255" i="1"/>
  <c r="U255" i="1"/>
  <c r="T255" i="1"/>
  <c r="S255" i="1"/>
  <c r="R255" i="1"/>
  <c r="Q255" i="1"/>
  <c r="P255" i="1"/>
  <c r="O255" i="1"/>
  <c r="N255" i="1"/>
  <c r="L255" i="1"/>
  <c r="K255" i="1"/>
  <c r="I255" i="1"/>
  <c r="H255" i="1"/>
  <c r="G255" i="1"/>
  <c r="F255" i="1"/>
  <c r="E255" i="1"/>
  <c r="D255" i="1"/>
  <c r="D252" i="1"/>
  <c r="D251" i="1" s="1"/>
  <c r="W251" i="1"/>
  <c r="V251" i="1"/>
  <c r="U251" i="1"/>
  <c r="S251" i="1"/>
  <c r="R251" i="1"/>
  <c r="Q251" i="1"/>
  <c r="O251" i="1"/>
  <c r="N251" i="1"/>
  <c r="M251" i="1"/>
  <c r="L251" i="1"/>
  <c r="K251" i="1"/>
  <c r="J251" i="1"/>
  <c r="I251" i="1"/>
  <c r="H251" i="1"/>
  <c r="G251" i="1"/>
  <c r="F251" i="1"/>
  <c r="E251" i="1"/>
  <c r="W244" i="1"/>
  <c r="V244" i="1"/>
  <c r="U244" i="1"/>
  <c r="S244" i="1"/>
  <c r="R244" i="1"/>
  <c r="Q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W242" i="1"/>
  <c r="V242" i="1"/>
  <c r="U242" i="1"/>
  <c r="S242" i="1"/>
  <c r="R242" i="1"/>
  <c r="Q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W240" i="1"/>
  <c r="V240" i="1"/>
  <c r="U240" i="1"/>
  <c r="S240" i="1"/>
  <c r="R240" i="1"/>
  <c r="Q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W238" i="1"/>
  <c r="V238" i="1"/>
  <c r="U238" i="1"/>
  <c r="S238" i="1"/>
  <c r="R238" i="1"/>
  <c r="Q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W235" i="1"/>
  <c r="V235" i="1"/>
  <c r="U235" i="1"/>
  <c r="S235" i="1"/>
  <c r="R235" i="1"/>
  <c r="Q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W232" i="1"/>
  <c r="V232" i="1"/>
  <c r="U232" i="1"/>
  <c r="S232" i="1"/>
  <c r="R232" i="1"/>
  <c r="Q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W228" i="1"/>
  <c r="V228" i="1"/>
  <c r="U228" i="1"/>
  <c r="S228" i="1"/>
  <c r="R228" i="1"/>
  <c r="Q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W224" i="1"/>
  <c r="V224" i="1"/>
  <c r="U224" i="1"/>
  <c r="S224" i="1"/>
  <c r="R224" i="1"/>
  <c r="Q224" i="1"/>
  <c r="O224" i="1"/>
  <c r="N224" i="1"/>
  <c r="M224" i="1"/>
  <c r="L224" i="1"/>
  <c r="K224" i="1"/>
  <c r="J224" i="1"/>
  <c r="I224" i="1"/>
  <c r="T224" i="1" s="1"/>
  <c r="H224" i="1"/>
  <c r="G224" i="1"/>
  <c r="F224" i="1"/>
  <c r="E224" i="1"/>
  <c r="D224" i="1"/>
  <c r="W220" i="1"/>
  <c r="V220" i="1"/>
  <c r="U220" i="1"/>
  <c r="S220" i="1"/>
  <c r="R220" i="1"/>
  <c r="Q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W215" i="1"/>
  <c r="V215" i="1"/>
  <c r="U215" i="1"/>
  <c r="S215" i="1"/>
  <c r="R215" i="1"/>
  <c r="Q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W213" i="1"/>
  <c r="V213" i="1"/>
  <c r="U213" i="1"/>
  <c r="S213" i="1"/>
  <c r="R213" i="1"/>
  <c r="Q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W209" i="1"/>
  <c r="V209" i="1"/>
  <c r="U209" i="1"/>
  <c r="S209" i="1"/>
  <c r="R209" i="1"/>
  <c r="Q209" i="1"/>
  <c r="O209" i="1"/>
  <c r="N209" i="1"/>
  <c r="M209" i="1"/>
  <c r="L209" i="1"/>
  <c r="K209" i="1"/>
  <c r="J209" i="1"/>
  <c r="I209" i="1"/>
  <c r="T209" i="1" s="1"/>
  <c r="H209" i="1"/>
  <c r="G209" i="1"/>
  <c r="F209" i="1"/>
  <c r="E209" i="1"/>
  <c r="D209" i="1"/>
  <c r="W206" i="1"/>
  <c r="W205" i="1" s="1"/>
  <c r="W204" i="1" s="1"/>
  <c r="V206" i="1"/>
  <c r="V205" i="1" s="1"/>
  <c r="V204" i="1" s="1"/>
  <c r="U206" i="1"/>
  <c r="U205" i="1" s="1"/>
  <c r="U204" i="1" s="1"/>
  <c r="S206" i="1"/>
  <c r="S205" i="1" s="1"/>
  <c r="S204" i="1" s="1"/>
  <c r="R206" i="1"/>
  <c r="R205" i="1" s="1"/>
  <c r="Q206" i="1"/>
  <c r="Q205" i="1" s="1"/>
  <c r="Q204" i="1" s="1"/>
  <c r="O206" i="1"/>
  <c r="O205" i="1" s="1"/>
  <c r="O204" i="1" s="1"/>
  <c r="N206" i="1"/>
  <c r="N205" i="1" s="1"/>
  <c r="N204" i="1" s="1"/>
  <c r="M206" i="1"/>
  <c r="M205" i="1" s="1"/>
  <c r="M204" i="1" s="1"/>
  <c r="L206" i="1"/>
  <c r="L205" i="1" s="1"/>
  <c r="L204" i="1" s="1"/>
  <c r="K206" i="1"/>
  <c r="K205" i="1" s="1"/>
  <c r="K204" i="1" s="1"/>
  <c r="J206" i="1"/>
  <c r="J205" i="1" s="1"/>
  <c r="J204" i="1" s="1"/>
  <c r="I206" i="1"/>
  <c r="H206" i="1"/>
  <c r="H205" i="1" s="1"/>
  <c r="H204" i="1" s="1"/>
  <c r="G206" i="1"/>
  <c r="G205" i="1" s="1"/>
  <c r="G204" i="1" s="1"/>
  <c r="F206" i="1"/>
  <c r="F205" i="1" s="1"/>
  <c r="F204" i="1" s="1"/>
  <c r="E206" i="1"/>
  <c r="E205" i="1" s="1"/>
  <c r="E204" i="1" s="1"/>
  <c r="D206" i="1"/>
  <c r="D205" i="1" s="1"/>
  <c r="D204" i="1" s="1"/>
  <c r="W201" i="1"/>
  <c r="V201" i="1"/>
  <c r="U201" i="1"/>
  <c r="S201" i="1"/>
  <c r="R201" i="1"/>
  <c r="Q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W199" i="1"/>
  <c r="V199" i="1"/>
  <c r="U199" i="1"/>
  <c r="S199" i="1"/>
  <c r="R199" i="1"/>
  <c r="Q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97" i="1"/>
  <c r="V197" i="1"/>
  <c r="U197" i="1"/>
  <c r="S197" i="1"/>
  <c r="R197" i="1"/>
  <c r="Q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W174" i="1"/>
  <c r="W173" i="1" s="1"/>
  <c r="V174" i="1"/>
  <c r="V173" i="1" s="1"/>
  <c r="U174" i="1"/>
  <c r="U173" i="1" s="1"/>
  <c r="S174" i="1"/>
  <c r="S173" i="1" s="1"/>
  <c r="R174" i="1"/>
  <c r="R173" i="1" s="1"/>
  <c r="Q174" i="1"/>
  <c r="Q173" i="1" s="1"/>
  <c r="O174" i="1"/>
  <c r="O173" i="1" s="1"/>
  <c r="N174" i="1"/>
  <c r="N173" i="1" s="1"/>
  <c r="M174" i="1"/>
  <c r="M173" i="1" s="1"/>
  <c r="L174" i="1"/>
  <c r="L173" i="1" s="1"/>
  <c r="K174" i="1"/>
  <c r="K173" i="1" s="1"/>
  <c r="J174" i="1"/>
  <c r="J173" i="1" s="1"/>
  <c r="I174" i="1"/>
  <c r="H174" i="1"/>
  <c r="H173" i="1" s="1"/>
  <c r="G174" i="1"/>
  <c r="G173" i="1" s="1"/>
  <c r="F174" i="1"/>
  <c r="F173" i="1" s="1"/>
  <c r="E174" i="1"/>
  <c r="E173" i="1" s="1"/>
  <c r="D174" i="1"/>
  <c r="D173" i="1" s="1"/>
  <c r="V151" i="1"/>
  <c r="U151" i="1"/>
  <c r="S151" i="1"/>
  <c r="R151" i="1"/>
  <c r="Q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W138" i="1"/>
  <c r="V138" i="1"/>
  <c r="U138" i="1"/>
  <c r="S138" i="1"/>
  <c r="R138" i="1"/>
  <c r="Q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W107" i="1"/>
  <c r="V107" i="1"/>
  <c r="U107" i="1"/>
  <c r="S107" i="1"/>
  <c r="R107" i="1"/>
  <c r="Q107" i="1"/>
  <c r="O107" i="1"/>
  <c r="N107" i="1"/>
  <c r="M107" i="1"/>
  <c r="L107" i="1"/>
  <c r="K107" i="1"/>
  <c r="J107" i="1"/>
  <c r="I107" i="1"/>
  <c r="T107" i="1" s="1"/>
  <c r="H107" i="1"/>
  <c r="G107" i="1"/>
  <c r="F107" i="1"/>
  <c r="E107" i="1"/>
  <c r="D107" i="1"/>
  <c r="W103" i="1"/>
  <c r="V103" i="1"/>
  <c r="U103" i="1"/>
  <c r="S103" i="1"/>
  <c r="R103" i="1"/>
  <c r="Q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W91" i="1"/>
  <c r="V91" i="1"/>
  <c r="U91" i="1"/>
  <c r="S91" i="1"/>
  <c r="R91" i="1"/>
  <c r="Q91" i="1"/>
  <c r="O91" i="1"/>
  <c r="N91" i="1"/>
  <c r="M91" i="1"/>
  <c r="L91" i="1"/>
  <c r="K91" i="1"/>
  <c r="J91" i="1"/>
  <c r="I91" i="1"/>
  <c r="H91" i="1"/>
  <c r="G91" i="1"/>
  <c r="F91" i="1"/>
  <c r="E91" i="1"/>
  <c r="D91" i="1"/>
  <c r="W89" i="1"/>
  <c r="V89" i="1"/>
  <c r="U89" i="1"/>
  <c r="S89" i="1"/>
  <c r="R89" i="1"/>
  <c r="Q89" i="1"/>
  <c r="O89" i="1"/>
  <c r="N89" i="1"/>
  <c r="M89" i="1"/>
  <c r="L89" i="1"/>
  <c r="K89" i="1"/>
  <c r="J89" i="1"/>
  <c r="I89" i="1"/>
  <c r="H89" i="1"/>
  <c r="G89" i="1"/>
  <c r="F89" i="1"/>
  <c r="E89" i="1"/>
  <c r="D89" i="1"/>
  <c r="W85" i="1"/>
  <c r="V85" i="1"/>
  <c r="U85" i="1"/>
  <c r="S85" i="1"/>
  <c r="R85" i="1"/>
  <c r="Q85" i="1"/>
  <c r="O85" i="1"/>
  <c r="N85" i="1"/>
  <c r="M85" i="1"/>
  <c r="L85" i="1"/>
  <c r="K85" i="1"/>
  <c r="J85" i="1"/>
  <c r="I85" i="1"/>
  <c r="H85" i="1"/>
  <c r="G85" i="1"/>
  <c r="F85" i="1"/>
  <c r="E85" i="1"/>
  <c r="D85" i="1"/>
  <c r="W73" i="1"/>
  <c r="V73" i="1"/>
  <c r="U73" i="1"/>
  <c r="S73" i="1"/>
  <c r="R73" i="1"/>
  <c r="Q73" i="1"/>
  <c r="O73" i="1"/>
  <c r="N73" i="1"/>
  <c r="M73" i="1"/>
  <c r="L73" i="1"/>
  <c r="K73" i="1"/>
  <c r="J73" i="1"/>
  <c r="I73" i="1"/>
  <c r="H73" i="1"/>
  <c r="G73" i="1"/>
  <c r="F73" i="1"/>
  <c r="E73" i="1"/>
  <c r="D73" i="1"/>
  <c r="W66" i="1"/>
  <c r="V66" i="1"/>
  <c r="U66" i="1"/>
  <c r="S66" i="1"/>
  <c r="R66" i="1"/>
  <c r="Q66" i="1"/>
  <c r="O66" i="1"/>
  <c r="N66" i="1"/>
  <c r="M66" i="1"/>
  <c r="L66" i="1"/>
  <c r="K66" i="1"/>
  <c r="J66" i="1"/>
  <c r="I66" i="1"/>
  <c r="H66" i="1"/>
  <c r="G66" i="1"/>
  <c r="F66" i="1"/>
  <c r="E66" i="1"/>
  <c r="D66" i="1"/>
  <c r="W59" i="1"/>
  <c r="W58" i="1" s="1"/>
  <c r="W57" i="1" s="1"/>
  <c r="W56" i="1" s="1"/>
  <c r="V59" i="1"/>
  <c r="V58" i="1" s="1"/>
  <c r="V57" i="1" s="1"/>
  <c r="V56" i="1" s="1"/>
  <c r="U59" i="1"/>
  <c r="U58" i="1" s="1"/>
  <c r="U57" i="1" s="1"/>
  <c r="U56" i="1" s="1"/>
  <c r="S59" i="1"/>
  <c r="S58" i="1" s="1"/>
  <c r="S57" i="1" s="1"/>
  <c r="S56" i="1" s="1"/>
  <c r="R59" i="1"/>
  <c r="R58" i="1" s="1"/>
  <c r="Q59" i="1"/>
  <c r="Q58" i="1" s="1"/>
  <c r="Q57" i="1" s="1"/>
  <c r="Q56" i="1" s="1"/>
  <c r="O59" i="1"/>
  <c r="O58" i="1" s="1"/>
  <c r="O57" i="1" s="1"/>
  <c r="O56" i="1" s="1"/>
  <c r="N59" i="1"/>
  <c r="N58" i="1" s="1"/>
  <c r="N57" i="1" s="1"/>
  <c r="N56" i="1" s="1"/>
  <c r="M59" i="1"/>
  <c r="M58" i="1" s="1"/>
  <c r="M57" i="1" s="1"/>
  <c r="M56" i="1" s="1"/>
  <c r="L59" i="1"/>
  <c r="L58" i="1" s="1"/>
  <c r="L57" i="1" s="1"/>
  <c r="L56" i="1" s="1"/>
  <c r="K59" i="1"/>
  <c r="K58" i="1" s="1"/>
  <c r="K57" i="1" s="1"/>
  <c r="K56" i="1" s="1"/>
  <c r="J59" i="1"/>
  <c r="J58" i="1" s="1"/>
  <c r="J57" i="1" s="1"/>
  <c r="J56" i="1" s="1"/>
  <c r="I59" i="1"/>
  <c r="H59" i="1"/>
  <c r="H58" i="1" s="1"/>
  <c r="H57" i="1" s="1"/>
  <c r="H56" i="1" s="1"/>
  <c r="G59" i="1"/>
  <c r="G58" i="1" s="1"/>
  <c r="G57" i="1" s="1"/>
  <c r="G56" i="1" s="1"/>
  <c r="F59" i="1"/>
  <c r="F58" i="1" s="1"/>
  <c r="F57" i="1" s="1"/>
  <c r="F56" i="1" s="1"/>
  <c r="E59" i="1"/>
  <c r="E58" i="1" s="1"/>
  <c r="E57" i="1" s="1"/>
  <c r="E56" i="1" s="1"/>
  <c r="D59" i="1"/>
  <c r="D58" i="1" s="1"/>
  <c r="D57" i="1" s="1"/>
  <c r="D56" i="1" s="1"/>
  <c r="W52" i="1"/>
  <c r="W51" i="1" s="1"/>
  <c r="V52" i="1"/>
  <c r="V51" i="1" s="1"/>
  <c r="U52" i="1"/>
  <c r="U51" i="1" s="1"/>
  <c r="S52" i="1"/>
  <c r="S51" i="1" s="1"/>
  <c r="R52" i="1"/>
  <c r="R51" i="1" s="1"/>
  <c r="Q52" i="1"/>
  <c r="Q51" i="1" s="1"/>
  <c r="O52" i="1"/>
  <c r="O51" i="1" s="1"/>
  <c r="N52" i="1"/>
  <c r="N51" i="1" s="1"/>
  <c r="M52" i="1"/>
  <c r="M51" i="1" s="1"/>
  <c r="L52" i="1"/>
  <c r="L51" i="1" s="1"/>
  <c r="K52" i="1"/>
  <c r="K51" i="1" s="1"/>
  <c r="I52" i="1"/>
  <c r="I51" i="1" s="1"/>
  <c r="H52" i="1"/>
  <c r="H51" i="1" s="1"/>
  <c r="G52" i="1"/>
  <c r="G51" i="1" s="1"/>
  <c r="F52" i="1"/>
  <c r="F51" i="1" s="1"/>
  <c r="E52" i="1"/>
  <c r="E51" i="1" s="1"/>
  <c r="D52" i="1"/>
  <c r="D51" i="1" s="1"/>
  <c r="W49" i="1"/>
  <c r="V49" i="1"/>
  <c r="U49" i="1"/>
  <c r="S49" i="1"/>
  <c r="R49" i="1"/>
  <c r="Q49" i="1"/>
  <c r="O49" i="1"/>
  <c r="N49" i="1"/>
  <c r="M49" i="1"/>
  <c r="L49" i="1"/>
  <c r="K49" i="1"/>
  <c r="J49" i="1"/>
  <c r="I49" i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S43" i="1"/>
  <c r="R43" i="1"/>
  <c r="Q43" i="1"/>
  <c r="O43" i="1"/>
  <c r="N43" i="1"/>
  <c r="M43" i="1"/>
  <c r="L43" i="1"/>
  <c r="K43" i="1"/>
  <c r="J43" i="1"/>
  <c r="I43" i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D40" i="1"/>
  <c r="W37" i="1"/>
  <c r="V37" i="1"/>
  <c r="U37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W34" i="1"/>
  <c r="V34" i="1"/>
  <c r="U34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W31" i="1"/>
  <c r="W30" i="1" s="1"/>
  <c r="V31" i="1"/>
  <c r="V30" i="1" s="1"/>
  <c r="U31" i="1"/>
  <c r="U30" i="1" s="1"/>
  <c r="S31" i="1"/>
  <c r="S30" i="1" s="1"/>
  <c r="R31" i="1"/>
  <c r="R30" i="1" s="1"/>
  <c r="Q31" i="1"/>
  <c r="Q30" i="1" s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J17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P26" i="1"/>
  <c r="M18" i="1"/>
  <c r="L18" i="1"/>
  <c r="K18" i="1"/>
  <c r="H18" i="1"/>
  <c r="G18" i="1"/>
  <c r="F18" i="1"/>
  <c r="E18" i="1"/>
  <c r="D26" i="1"/>
  <c r="D18" i="1" s="1"/>
  <c r="W18" i="1"/>
  <c r="V18" i="1"/>
  <c r="U18" i="1"/>
  <c r="S18" i="1"/>
  <c r="R18" i="1"/>
  <c r="Q18" i="1"/>
  <c r="O18" i="1"/>
  <c r="T40" i="1" l="1"/>
  <c r="P224" i="1"/>
  <c r="E254" i="1"/>
  <c r="P85" i="1"/>
  <c r="G260" i="1"/>
  <c r="G259" i="1" s="1"/>
  <c r="I196" i="1"/>
  <c r="J33" i="1"/>
  <c r="J16" i="1" s="1"/>
  <c r="J15" i="1" s="1"/>
  <c r="T91" i="1"/>
  <c r="H203" i="1"/>
  <c r="Q203" i="1"/>
  <c r="P201" i="1"/>
  <c r="D203" i="1"/>
  <c r="L203" i="1"/>
  <c r="P40" i="1"/>
  <c r="D275" i="1"/>
  <c r="D274" i="1" s="1"/>
  <c r="D273" i="1" s="1"/>
  <c r="V33" i="1"/>
  <c r="T238" i="1"/>
  <c r="H260" i="1"/>
  <c r="H259" i="1" s="1"/>
  <c r="P37" i="1"/>
  <c r="D196" i="1"/>
  <c r="F254" i="1"/>
  <c r="F250" i="1" s="1"/>
  <c r="J260" i="1"/>
  <c r="J259" i="1" s="1"/>
  <c r="R260" i="1"/>
  <c r="R259" i="1" s="1"/>
  <c r="T279" i="1"/>
  <c r="U33" i="1"/>
  <c r="Q88" i="1"/>
  <c r="U260" i="1"/>
  <c r="U259" i="1" s="1"/>
  <c r="W203" i="1"/>
  <c r="P251" i="1"/>
  <c r="K33" i="1"/>
  <c r="D33" i="1"/>
  <c r="W33" i="1"/>
  <c r="T199" i="1"/>
  <c r="O203" i="1"/>
  <c r="U237" i="1"/>
  <c r="T244" i="1"/>
  <c r="P30" i="1"/>
  <c r="T30" i="1"/>
  <c r="N33" i="1"/>
  <c r="P240" i="1"/>
  <c r="D254" i="1"/>
  <c r="D250" i="1" s="1"/>
  <c r="L254" i="1"/>
  <c r="L250" i="1" s="1"/>
  <c r="D260" i="1"/>
  <c r="I260" i="1"/>
  <c r="P45" i="1"/>
  <c r="T73" i="1"/>
  <c r="U254" i="1"/>
  <c r="U250" i="1" s="1"/>
  <c r="Q260" i="1"/>
  <c r="Q259" i="1" s="1"/>
  <c r="E16" i="1"/>
  <c r="Q33" i="1"/>
  <c r="D259" i="1"/>
  <c r="F17" i="1"/>
  <c r="I33" i="1"/>
  <c r="T34" i="1"/>
  <c r="R33" i="1"/>
  <c r="M65" i="1"/>
  <c r="T85" i="1"/>
  <c r="G196" i="1"/>
  <c r="O196" i="1"/>
  <c r="M203" i="1"/>
  <c r="L33" i="1"/>
  <c r="O33" i="1"/>
  <c r="M88" i="1"/>
  <c r="M254" i="1"/>
  <c r="M250" i="1" s="1"/>
  <c r="I254" i="1"/>
  <c r="I250" i="1" s="1"/>
  <c r="H33" i="1"/>
  <c r="P43" i="1"/>
  <c r="S33" i="1"/>
  <c r="H196" i="1"/>
  <c r="P199" i="1"/>
  <c r="P220" i="1"/>
  <c r="P235" i="1"/>
  <c r="D237" i="1"/>
  <c r="T215" i="1"/>
  <c r="T232" i="1"/>
  <c r="M33" i="1"/>
  <c r="P279" i="1"/>
  <c r="T275" i="1"/>
  <c r="L260" i="1"/>
  <c r="L259" i="1" s="1"/>
  <c r="E260" i="1"/>
  <c r="E259" i="1" s="1"/>
  <c r="M260" i="1"/>
  <c r="M259" i="1" s="1"/>
  <c r="F260" i="1"/>
  <c r="F259" i="1" s="1"/>
  <c r="N260" i="1"/>
  <c r="N259" i="1" s="1"/>
  <c r="V260" i="1"/>
  <c r="V259" i="1" s="1"/>
  <c r="G254" i="1"/>
  <c r="G250" i="1" s="1"/>
  <c r="O254" i="1"/>
  <c r="O250" i="1" s="1"/>
  <c r="W254" i="1"/>
  <c r="W250" i="1" s="1"/>
  <c r="N254" i="1"/>
  <c r="N250" i="1" s="1"/>
  <c r="V254" i="1"/>
  <c r="V250" i="1" s="1"/>
  <c r="H254" i="1"/>
  <c r="H250" i="1" s="1"/>
  <c r="Q254" i="1"/>
  <c r="Q250" i="1" s="1"/>
  <c r="P244" i="1"/>
  <c r="P242" i="1"/>
  <c r="K237" i="1"/>
  <c r="L237" i="1"/>
  <c r="E237" i="1"/>
  <c r="M237" i="1"/>
  <c r="T242" i="1"/>
  <c r="W237" i="1"/>
  <c r="H237" i="1"/>
  <c r="P238" i="1"/>
  <c r="S237" i="1"/>
  <c r="P232" i="1"/>
  <c r="P228" i="1"/>
  <c r="V212" i="1"/>
  <c r="N212" i="1"/>
  <c r="F212" i="1"/>
  <c r="P215" i="1"/>
  <c r="J212" i="1"/>
  <c r="S212" i="1"/>
  <c r="H212" i="1"/>
  <c r="F203" i="1"/>
  <c r="G203" i="1"/>
  <c r="S203" i="1"/>
  <c r="K203" i="1"/>
  <c r="N203" i="1"/>
  <c r="P206" i="1"/>
  <c r="W196" i="1"/>
  <c r="F196" i="1"/>
  <c r="N196" i="1"/>
  <c r="Q196" i="1"/>
  <c r="P151" i="1"/>
  <c r="P138" i="1"/>
  <c r="T138" i="1"/>
  <c r="P91" i="1"/>
  <c r="J88" i="1"/>
  <c r="S88" i="1"/>
  <c r="K88" i="1"/>
  <c r="V88" i="1"/>
  <c r="P89" i="1"/>
  <c r="T89" i="1"/>
  <c r="V65" i="1"/>
  <c r="S65" i="1"/>
  <c r="H65" i="1"/>
  <c r="Q65" i="1"/>
  <c r="T52" i="1"/>
  <c r="T47" i="1"/>
  <c r="T43" i="1"/>
  <c r="E33" i="1"/>
  <c r="P34" i="1"/>
  <c r="Q17" i="1"/>
  <c r="H17" i="1"/>
  <c r="I18" i="1"/>
  <c r="T18" i="1" s="1"/>
  <c r="N18" i="1"/>
  <c r="N17" i="1" s="1"/>
  <c r="S17" i="1"/>
  <c r="U17" i="1"/>
  <c r="R17" i="1"/>
  <c r="P275" i="1"/>
  <c r="N274" i="1"/>
  <c r="N273" i="1" s="1"/>
  <c r="K212" i="1"/>
  <c r="T201" i="1"/>
  <c r="T206" i="1"/>
  <c r="P209" i="1"/>
  <c r="P213" i="1"/>
  <c r="E212" i="1"/>
  <c r="M212" i="1"/>
  <c r="T220" i="1"/>
  <c r="F237" i="1"/>
  <c r="G33" i="1"/>
  <c r="P49" i="1"/>
  <c r="T49" i="1"/>
  <c r="G65" i="1"/>
  <c r="O65" i="1"/>
  <c r="E65" i="1"/>
  <c r="W65" i="1"/>
  <c r="K65" i="1"/>
  <c r="W88" i="1"/>
  <c r="R196" i="1"/>
  <c r="T197" i="1"/>
  <c r="I205" i="1"/>
  <c r="T205" i="1" s="1"/>
  <c r="U203" i="1"/>
  <c r="I212" i="1"/>
  <c r="Q212" i="1"/>
  <c r="E17" i="1"/>
  <c r="E15" i="1" s="1"/>
  <c r="U212" i="1"/>
  <c r="G237" i="1"/>
  <c r="O237" i="1"/>
  <c r="F65" i="1"/>
  <c r="N65" i="1"/>
  <c r="P107" i="1"/>
  <c r="T151" i="1"/>
  <c r="K196" i="1"/>
  <c r="S196" i="1"/>
  <c r="V203" i="1"/>
  <c r="J203" i="1"/>
  <c r="T213" i="1"/>
  <c r="Q237" i="1"/>
  <c r="O260" i="1"/>
  <c r="O259" i="1" s="1"/>
  <c r="W260" i="1"/>
  <c r="W259" i="1" s="1"/>
  <c r="K260" i="1"/>
  <c r="K259" i="1" s="1"/>
  <c r="S260" i="1"/>
  <c r="S259" i="1" s="1"/>
  <c r="L17" i="1"/>
  <c r="T51" i="1"/>
  <c r="M17" i="1"/>
  <c r="T37" i="1"/>
  <c r="E203" i="1"/>
  <c r="G17" i="1"/>
  <c r="P31" i="1"/>
  <c r="P47" i="1"/>
  <c r="P52" i="1"/>
  <c r="P59" i="1"/>
  <c r="P66" i="1"/>
  <c r="T66" i="1"/>
  <c r="G88" i="1"/>
  <c r="O88" i="1"/>
  <c r="U88" i="1"/>
  <c r="P103" i="1"/>
  <c r="T103" i="1"/>
  <c r="U196" i="1"/>
  <c r="R212" i="1"/>
  <c r="I237" i="1"/>
  <c r="R237" i="1"/>
  <c r="J254" i="1"/>
  <c r="J250" i="1" s="1"/>
  <c r="R254" i="1"/>
  <c r="R250" i="1" s="1"/>
  <c r="L275" i="1"/>
  <c r="L274" i="1" s="1"/>
  <c r="L273" i="1" s="1"/>
  <c r="V275" i="1"/>
  <c r="V274" i="1" s="1"/>
  <c r="V273" i="1" s="1"/>
  <c r="D17" i="1"/>
  <c r="T228" i="1"/>
  <c r="U65" i="1"/>
  <c r="P197" i="1"/>
  <c r="D212" i="1"/>
  <c r="F33" i="1"/>
  <c r="T45" i="1"/>
  <c r="J65" i="1"/>
  <c r="E196" i="1"/>
  <c r="M196" i="1"/>
  <c r="V196" i="1"/>
  <c r="J196" i="1"/>
  <c r="L212" i="1"/>
  <c r="T235" i="1"/>
  <c r="N237" i="1"/>
  <c r="J237" i="1"/>
  <c r="K254" i="1"/>
  <c r="K250" i="1" s="1"/>
  <c r="S254" i="1"/>
  <c r="S250" i="1" s="1"/>
  <c r="W275" i="1"/>
  <c r="W274" i="1" s="1"/>
  <c r="W273" i="1" s="1"/>
  <c r="K17" i="1"/>
  <c r="G275" i="1"/>
  <c r="G274" i="1" s="1"/>
  <c r="G273" i="1" s="1"/>
  <c r="O275" i="1"/>
  <c r="O274" i="1" s="1"/>
  <c r="O273" i="1" s="1"/>
  <c r="V237" i="1"/>
  <c r="T240" i="1"/>
  <c r="T251" i="1"/>
  <c r="W212" i="1"/>
  <c r="V17" i="1"/>
  <c r="P73" i="1"/>
  <c r="T270" i="1"/>
  <c r="R269" i="1"/>
  <c r="W17" i="1"/>
  <c r="P51" i="1"/>
  <c r="I65" i="1"/>
  <c r="H88" i="1"/>
  <c r="R204" i="1"/>
  <c r="O17" i="1"/>
  <c r="L196" i="1"/>
  <c r="I88" i="1"/>
  <c r="I173" i="1"/>
  <c r="T173" i="1" s="1"/>
  <c r="P174" i="1"/>
  <c r="T174" i="1"/>
  <c r="T265" i="1"/>
  <c r="P270" i="1"/>
  <c r="N269" i="1"/>
  <c r="E88" i="1"/>
  <c r="G212" i="1"/>
  <c r="O212" i="1"/>
  <c r="T31" i="1"/>
  <c r="R65" i="1"/>
  <c r="R57" i="1"/>
  <c r="I58" i="1"/>
  <c r="I57" i="1" s="1"/>
  <c r="I56" i="1" s="1"/>
  <c r="T59" i="1"/>
  <c r="R88" i="1"/>
  <c r="F88" i="1"/>
  <c r="N88" i="1"/>
  <c r="I273" i="1"/>
  <c r="L65" i="1"/>
  <c r="P265" i="1"/>
  <c r="R274" i="1"/>
  <c r="D88" i="1"/>
  <c r="L88" i="1"/>
  <c r="D65" i="1"/>
  <c r="E250" i="1"/>
  <c r="N64" i="1" l="1"/>
  <c r="T196" i="1"/>
  <c r="P196" i="1"/>
  <c r="E64" i="1"/>
  <c r="D16" i="1"/>
  <c r="D15" i="1" s="1"/>
  <c r="Q64" i="1"/>
  <c r="G249" i="1"/>
  <c r="G248" i="1" s="1"/>
  <c r="G247" i="1" s="1"/>
  <c r="G246" i="1" s="1"/>
  <c r="K16" i="1"/>
  <c r="K15" i="1" s="1"/>
  <c r="O249" i="1"/>
  <c r="O248" i="1" s="1"/>
  <c r="O247" i="1" s="1"/>
  <c r="O246" i="1" s="1"/>
  <c r="T260" i="1"/>
  <c r="V16" i="1"/>
  <c r="V15" i="1" s="1"/>
  <c r="F16" i="1"/>
  <c r="F15" i="1" s="1"/>
  <c r="P273" i="1"/>
  <c r="F249" i="1"/>
  <c r="F248" i="1" s="1"/>
  <c r="F247" i="1" s="1"/>
  <c r="F246" i="1" s="1"/>
  <c r="D195" i="1"/>
  <c r="E249" i="1"/>
  <c r="E248" i="1" s="1"/>
  <c r="E247" i="1" s="1"/>
  <c r="E246" i="1" s="1"/>
  <c r="P260" i="1"/>
  <c r="I259" i="1"/>
  <c r="P259" i="1" s="1"/>
  <c r="D249" i="1"/>
  <c r="D248" i="1" s="1"/>
  <c r="D247" i="1" s="1"/>
  <c r="D246" i="1" s="1"/>
  <c r="R16" i="1"/>
  <c r="R15" i="1" s="1"/>
  <c r="M64" i="1"/>
  <c r="H64" i="1"/>
  <c r="P212" i="1"/>
  <c r="W16" i="1"/>
  <c r="W15" i="1" s="1"/>
  <c r="L16" i="1"/>
  <c r="L15" i="1" s="1"/>
  <c r="P57" i="1"/>
  <c r="S195" i="1"/>
  <c r="U16" i="1"/>
  <c r="U15" i="1" s="1"/>
  <c r="L249" i="1"/>
  <c r="L248" i="1" s="1"/>
  <c r="L247" i="1" s="1"/>
  <c r="L246" i="1" s="1"/>
  <c r="H16" i="1"/>
  <c r="H15" i="1" s="1"/>
  <c r="I17" i="1"/>
  <c r="I16" i="1" s="1"/>
  <c r="I15" i="1" s="1"/>
  <c r="M195" i="1"/>
  <c r="M16" i="1"/>
  <c r="M15" i="1" s="1"/>
  <c r="P33" i="1"/>
  <c r="W249" i="1"/>
  <c r="W248" i="1" s="1"/>
  <c r="W247" i="1" s="1"/>
  <c r="W246" i="1" s="1"/>
  <c r="T33" i="1"/>
  <c r="T254" i="1"/>
  <c r="H249" i="1"/>
  <c r="H248" i="1" s="1"/>
  <c r="H247" i="1" s="1"/>
  <c r="H246" i="1" s="1"/>
  <c r="Q16" i="1"/>
  <c r="Q15" i="1" s="1"/>
  <c r="O16" i="1"/>
  <c r="O15" i="1" s="1"/>
  <c r="P274" i="1"/>
  <c r="P254" i="1"/>
  <c r="S16" i="1"/>
  <c r="S15" i="1" s="1"/>
  <c r="U249" i="1"/>
  <c r="U248" i="1" s="1"/>
  <c r="U247" i="1" s="1"/>
  <c r="U246" i="1" s="1"/>
  <c r="S249" i="1"/>
  <c r="S248" i="1" s="1"/>
  <c r="S247" i="1" s="1"/>
  <c r="S246" i="1" s="1"/>
  <c r="J249" i="1"/>
  <c r="J248" i="1" s="1"/>
  <c r="J247" i="1" s="1"/>
  <c r="J246" i="1" s="1"/>
  <c r="V249" i="1"/>
  <c r="V248" i="1" s="1"/>
  <c r="V247" i="1" s="1"/>
  <c r="V246" i="1" s="1"/>
  <c r="K249" i="1"/>
  <c r="K248" i="1" s="1"/>
  <c r="K247" i="1" s="1"/>
  <c r="K246" i="1" s="1"/>
  <c r="Q249" i="1"/>
  <c r="Q248" i="1" s="1"/>
  <c r="Q247" i="1" s="1"/>
  <c r="Q246" i="1" s="1"/>
  <c r="H195" i="1"/>
  <c r="P237" i="1"/>
  <c r="N195" i="1"/>
  <c r="T212" i="1"/>
  <c r="L195" i="1"/>
  <c r="Q195" i="1"/>
  <c r="W195" i="1"/>
  <c r="K195" i="1"/>
  <c r="J195" i="1"/>
  <c r="F195" i="1"/>
  <c r="J64" i="1"/>
  <c r="V64" i="1"/>
  <c r="L64" i="1"/>
  <c r="L63" i="1" s="1"/>
  <c r="L55" i="1" s="1"/>
  <c r="U64" i="1"/>
  <c r="K64" i="1"/>
  <c r="S64" i="1"/>
  <c r="T88" i="1"/>
  <c r="G64" i="1"/>
  <c r="F64" i="1"/>
  <c r="P58" i="1"/>
  <c r="G16" i="1"/>
  <c r="G15" i="1" s="1"/>
  <c r="P18" i="1"/>
  <c r="W64" i="1"/>
  <c r="M249" i="1"/>
  <c r="M248" i="1" s="1"/>
  <c r="M247" i="1" s="1"/>
  <c r="M246" i="1" s="1"/>
  <c r="U195" i="1"/>
  <c r="T58" i="1"/>
  <c r="O64" i="1"/>
  <c r="I204" i="1"/>
  <c r="T204" i="1" s="1"/>
  <c r="P205" i="1"/>
  <c r="V195" i="1"/>
  <c r="O195" i="1"/>
  <c r="G195" i="1"/>
  <c r="E195" i="1"/>
  <c r="E63" i="1" s="1"/>
  <c r="E55" i="1" s="1"/>
  <c r="E13" i="1" s="1"/>
  <c r="T237" i="1"/>
  <c r="P173" i="1"/>
  <c r="I64" i="1"/>
  <c r="D64" i="1"/>
  <c r="N249" i="1"/>
  <c r="T65" i="1"/>
  <c r="R64" i="1"/>
  <c r="P65" i="1"/>
  <c r="P269" i="1"/>
  <c r="N268" i="1"/>
  <c r="P268" i="1" s="1"/>
  <c r="N16" i="1"/>
  <c r="T269" i="1"/>
  <c r="R268" i="1"/>
  <c r="T268" i="1" s="1"/>
  <c r="T250" i="1"/>
  <c r="R249" i="1"/>
  <c r="R203" i="1"/>
  <c r="P250" i="1"/>
  <c r="T274" i="1"/>
  <c r="R273" i="1"/>
  <c r="T273" i="1" s="1"/>
  <c r="P56" i="1"/>
  <c r="R56" i="1"/>
  <c r="T57" i="1"/>
  <c r="P88" i="1"/>
  <c r="N63" i="1" l="1"/>
  <c r="N55" i="1" s="1"/>
  <c r="L13" i="1"/>
  <c r="L12" i="1" s="1"/>
  <c r="E12" i="1"/>
  <c r="Q63" i="1"/>
  <c r="Q55" i="1" s="1"/>
  <c r="Q13" i="1" s="1"/>
  <c r="Q12" i="1" s="1"/>
  <c r="I249" i="1"/>
  <c r="I248" i="1" s="1"/>
  <c r="I247" i="1" s="1"/>
  <c r="I246" i="1" s="1"/>
  <c r="T259" i="1"/>
  <c r="D63" i="1"/>
  <c r="D55" i="1" s="1"/>
  <c r="D13" i="1" s="1"/>
  <c r="D12" i="1" s="1"/>
  <c r="T15" i="1"/>
  <c r="H63" i="1"/>
  <c r="H55" i="1" s="1"/>
  <c r="H14" i="1" s="1"/>
  <c r="M63" i="1"/>
  <c r="M55" i="1" s="1"/>
  <c r="M14" i="1" s="1"/>
  <c r="T16" i="1"/>
  <c r="T17" i="1"/>
  <c r="S63" i="1"/>
  <c r="S55" i="1" s="1"/>
  <c r="S13" i="1" s="1"/>
  <c r="S12" i="1" s="1"/>
  <c r="P17" i="1"/>
  <c r="E14" i="1"/>
  <c r="L14" i="1"/>
  <c r="W63" i="1"/>
  <c r="W55" i="1" s="1"/>
  <c r="K63" i="1"/>
  <c r="K55" i="1" s="1"/>
  <c r="F63" i="1"/>
  <c r="F55" i="1" s="1"/>
  <c r="F13" i="1" s="1"/>
  <c r="F12" i="1" s="1"/>
  <c r="J63" i="1"/>
  <c r="J55" i="1" s="1"/>
  <c r="J14" i="1" s="1"/>
  <c r="U63" i="1"/>
  <c r="U55" i="1" s="1"/>
  <c r="V63" i="1"/>
  <c r="V55" i="1" s="1"/>
  <c r="G63" i="1"/>
  <c r="G55" i="1" s="1"/>
  <c r="G13" i="1" s="1"/>
  <c r="G12" i="1" s="1"/>
  <c r="O63" i="1"/>
  <c r="O55" i="1" s="1"/>
  <c r="O13" i="1" s="1"/>
  <c r="O12" i="1" s="1"/>
  <c r="I203" i="1"/>
  <c r="T203" i="1" s="1"/>
  <c r="P204" i="1"/>
  <c r="P64" i="1"/>
  <c r="R248" i="1"/>
  <c r="N248" i="1"/>
  <c r="N15" i="1"/>
  <c r="P16" i="1"/>
  <c r="T56" i="1"/>
  <c r="R195" i="1"/>
  <c r="R63" i="1" s="1"/>
  <c r="T64" i="1"/>
  <c r="Q14" i="1" l="1"/>
  <c r="H13" i="1"/>
  <c r="H12" i="1" s="1"/>
  <c r="N14" i="1"/>
  <c r="D14" i="1"/>
  <c r="T249" i="1"/>
  <c r="P249" i="1"/>
  <c r="S14" i="1"/>
  <c r="M13" i="1"/>
  <c r="M12" i="1" s="1"/>
  <c r="V13" i="1"/>
  <c r="V12" i="1" s="1"/>
  <c r="V14" i="1"/>
  <c r="U13" i="1"/>
  <c r="U12" i="1" s="1"/>
  <c r="U14" i="1"/>
  <c r="F14" i="1"/>
  <c r="J13" i="1"/>
  <c r="O14" i="1"/>
  <c r="G14" i="1"/>
  <c r="K13" i="1"/>
  <c r="K12" i="1" s="1"/>
  <c r="K14" i="1"/>
  <c r="W13" i="1"/>
  <c r="W12" i="1" s="1"/>
  <c r="W14" i="1"/>
  <c r="P203" i="1"/>
  <c r="I195" i="1"/>
  <c r="T195" i="1" s="1"/>
  <c r="P15" i="1"/>
  <c r="N13" i="1"/>
  <c r="P248" i="1"/>
  <c r="N247" i="1"/>
  <c r="R55" i="1"/>
  <c r="R14" i="1" s="1"/>
  <c r="T248" i="1"/>
  <c r="R247" i="1"/>
  <c r="J12" i="1" l="1"/>
  <c r="P195" i="1"/>
  <c r="I63" i="1"/>
  <c r="T247" i="1"/>
  <c r="R246" i="1"/>
  <c r="T246" i="1" s="1"/>
  <c r="R13" i="1"/>
  <c r="P247" i="1"/>
  <c r="N246" i="1"/>
  <c r="P246" i="1" s="1"/>
  <c r="N12" i="1" l="1"/>
  <c r="I55" i="1"/>
  <c r="I14" i="1" s="1"/>
  <c r="P63" i="1"/>
  <c r="T63" i="1"/>
  <c r="R12" i="1"/>
  <c r="P14" i="1" l="1"/>
  <c r="T14" i="1"/>
  <c r="I13" i="1"/>
  <c r="P55" i="1"/>
  <c r="T55" i="1"/>
  <c r="I12" i="1" l="1"/>
  <c r="P13" i="1"/>
  <c r="T13" i="1"/>
  <c r="P12" i="1" l="1"/>
  <c r="T12" i="1"/>
</calcChain>
</file>

<file path=xl/sharedStrings.xml><?xml version="1.0" encoding="utf-8"?>
<sst xmlns="http://schemas.openxmlformats.org/spreadsheetml/2006/main" count="582" uniqueCount="545">
  <si>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</si>
  <si>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</si>
  <si>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</si>
  <si>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</si>
  <si>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</si>
  <si>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</si>
  <si>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</si>
  <si>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</si>
  <si>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</si>
  <si>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</si>
  <si>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</si>
  <si>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</si>
  <si>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</si>
  <si>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</si>
  <si>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</si>
  <si>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</si>
  <si>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</si>
  <si>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</si>
  <si>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</si>
  <si>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</si>
  <si>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</si>
  <si>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</si>
  <si>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</si>
  <si>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</si>
  <si>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</si>
  <si>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</si>
  <si>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</si>
  <si>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O21101</t>
  </si>
  <si>
    <t>Gastos de personal</t>
  </si>
  <si>
    <t>O2110101</t>
  </si>
  <si>
    <t>Planta de personal permanente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</si>
  <si>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</si>
  <si>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</si>
  <si>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</si>
  <si>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</si>
  <si>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</si>
  <si>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</si>
  <si>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</si>
  <si>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</si>
  <si>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</si>
  <si>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</si>
  <si>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</si>
  <si>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</si>
  <si>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</si>
  <si>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</si>
  <si>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</si>
  <si>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</si>
  <si>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</si>
  <si>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</si>
  <si>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</si>
  <si>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</si>
  <si>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</si>
  <si>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</si>
  <si>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</si>
  <si>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</si>
  <si>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</si>
  <si>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</si>
  <si>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</si>
  <si>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</si>
  <si>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</si>
  <si>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</si>
  <si>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</si>
  <si>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</si>
  <si>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</si>
  <si>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</si>
  <si>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</si>
  <si>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</si>
  <si>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</si>
  <si>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</si>
  <si>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</si>
  <si>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</si>
  <si>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</si>
  <si>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</si>
  <si>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</si>
  <si>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</si>
  <si>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</si>
  <si>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</si>
  <si>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</si>
  <si>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</si>
  <si>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</si>
  <si>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</si>
  <si>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</si>
  <si>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</si>
  <si>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</si>
  <si>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</si>
  <si>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</si>
  <si>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</si>
  <si>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</si>
  <si>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</si>
  <si>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</si>
  <si>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</si>
  <si>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</si>
  <si>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</si>
  <si>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</si>
  <si>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</si>
  <si>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</si>
  <si>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</si>
  <si>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</si>
  <si>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</si>
  <si>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</si>
  <si>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</si>
  <si>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</si>
  <si>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</si>
  <si>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</si>
  <si>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</si>
  <si>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</si>
  <si>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</si>
  <si>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</si>
  <si>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</si>
  <si>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</si>
  <si>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</si>
  <si>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</si>
  <si>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</si>
  <si>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</si>
  <si>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</si>
  <si>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</si>
  <si>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</si>
  <si>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</si>
  <si>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</si>
  <si>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</si>
  <si>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</si>
  <si>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</si>
  <si>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t>Productos alimenticios, bebidas y tabaco; textiles, prendas de vestir y productos de cuero</t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</si>
  <si>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</si>
  <si>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</si>
  <si>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</si>
  <si>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</si>
  <si>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</si>
  <si>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</si>
  <si>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</si>
  <si>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</si>
  <si>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</si>
  <si>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</si>
  <si>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</si>
  <si>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</si>
  <si>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</si>
  <si>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</si>
  <si>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</si>
  <si>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</si>
  <si>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</si>
  <si>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</si>
  <si>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</si>
  <si>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</si>
  <si>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</si>
  <si>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</si>
  <si>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</si>
  <si>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</si>
  <si>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</si>
  <si>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</si>
  <si>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</si>
  <si>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</si>
  <si>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</si>
  <si>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</si>
  <si>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</si>
  <si>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</si>
  <si>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</si>
  <si>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</si>
  <si>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</si>
  <si>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</si>
  <si>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</si>
  <si>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</si>
  <si>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</si>
  <si>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</si>
  <si>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</si>
  <si>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</si>
  <si>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</si>
  <si>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</si>
  <si>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</si>
  <si>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</si>
  <si>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</si>
  <si>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</si>
  <si>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</si>
  <si>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</si>
  <si>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</si>
  <si>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</si>
  <si>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</si>
  <si>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</si>
  <si>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</si>
  <si>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</si>
  <si>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</si>
  <si>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</si>
  <si>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</si>
  <si>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</si>
  <si>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</si>
  <si>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</si>
  <si>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</si>
  <si>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</si>
  <si>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</si>
  <si>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</si>
  <si>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</si>
  <si>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</si>
  <si>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</si>
  <si>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</si>
  <si>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</si>
  <si>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</si>
  <si>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</si>
  <si>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</si>
  <si>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</si>
  <si>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</si>
  <si>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</si>
  <si>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</si>
  <si>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</si>
  <si>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</si>
  <si>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</si>
  <si>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</si>
  <si>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</si>
  <si>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</si>
  <si>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</si>
  <si>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</si>
  <si>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</si>
  <si>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</si>
  <si>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</si>
  <si>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</si>
  <si>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</si>
  <si>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</si>
  <si>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</si>
  <si>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</si>
  <si>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</si>
  <si>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</si>
  <si>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</si>
  <si>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</si>
  <si>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</si>
  <si>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</si>
  <si>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</si>
  <si>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</si>
  <si>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</si>
  <si>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</si>
  <si>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</si>
  <si>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</si>
  <si>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</si>
  <si>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</si>
  <si>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</si>
  <si>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</si>
  <si>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</si>
  <si>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</si>
  <si>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</si>
  <si>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</si>
  <si>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</si>
  <si>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</si>
  <si>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</si>
  <si>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</si>
  <si>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</si>
  <si>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</si>
  <si>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</si>
  <si>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</si>
  <si>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</si>
  <si>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</si>
  <si>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</si>
  <si>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</si>
  <si>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</si>
  <si>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</si>
  <si>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</si>
  <si>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</si>
  <si>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</si>
  <si>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</si>
  <si>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</si>
  <si>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</si>
  <si>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</si>
  <si>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</si>
  <si>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</si>
  <si>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</si>
  <si>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</si>
  <si>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</si>
  <si>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</si>
  <si>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</si>
  <si>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</si>
  <si>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</si>
  <si>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</si>
  <si>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</si>
  <si>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</si>
  <si>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</si>
  <si>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</si>
  <si>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</si>
  <si>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</si>
  <si>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</si>
  <si>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</si>
  <si>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</si>
  <si>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</si>
  <si>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</si>
  <si>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</si>
  <si>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</si>
  <si>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</si>
  <si>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</si>
  <si>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</si>
  <si>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</si>
  <si>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</si>
  <si>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</si>
  <si>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</si>
  <si>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</si>
  <si>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</si>
  <si>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</si>
  <si>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</si>
  <si>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</si>
  <si>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</si>
  <si>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</si>
  <si>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</si>
  <si>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</si>
  <si>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</si>
  <si>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</si>
  <si>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</si>
  <si>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</si>
  <si>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</si>
  <si>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</si>
  <si>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</si>
  <si>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</si>
  <si>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</si>
  <si>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</si>
  <si>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</si>
  <si>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</si>
  <si>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</si>
  <si>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</si>
  <si>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</si>
  <si>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</si>
  <si>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</si>
  <si>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</si>
  <si>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</si>
  <si>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</si>
  <si>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</si>
  <si>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</si>
  <si>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</si>
  <si>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</si>
  <si>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</si>
  <si>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</si>
  <si>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</si>
  <si>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</si>
  <si>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</si>
  <si>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</si>
  <si>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</si>
  <si>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</si>
  <si>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</si>
  <si>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</si>
  <si>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</si>
  <si>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</si>
  <si>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</si>
  <si>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</si>
  <si>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</si>
  <si>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</si>
  <si>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</si>
  <si>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</si>
  <si>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</si>
  <si>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</si>
  <si>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</si>
  <si>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</si>
  <si>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</si>
  <si>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</si>
  <si>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</si>
  <si>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</si>
  <si>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</si>
  <si>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</si>
  <si>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</si>
  <si>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</si>
  <si>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</si>
  <si>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</si>
  <si>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</si>
  <si>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</si>
  <si>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</si>
  <si>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</si>
  <si>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</si>
  <si>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</si>
  <si>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</si>
  <si>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</si>
  <si>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</si>
  <si>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</si>
  <si>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</si>
  <si>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</si>
  <si>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</si>
  <si>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</si>
  <si>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</si>
  <si>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</si>
  <si>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</si>
  <si>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</si>
  <si>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</si>
  <si>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</si>
  <si>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</si>
  <si>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</si>
  <si>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</si>
  <si>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</si>
  <si>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</si>
  <si>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</si>
  <si>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</si>
  <si>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</si>
  <si>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</si>
  <si>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</si>
  <si>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</si>
  <si>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</si>
  <si>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</si>
  <si>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</si>
  <si>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</si>
  <si>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</si>
  <si>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</si>
  <si>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</si>
  <si>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</si>
  <si>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</si>
  <si>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</si>
  <si>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</si>
  <si>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</si>
  <si>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</si>
  <si>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</si>
  <si>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</si>
  <si>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</si>
  <si>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</si>
  <si>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</si>
  <si>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</si>
  <si>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</si>
  <si>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</si>
  <si>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Otros servicios de seguros distintos a los Servicios de seguros contra incendio, terremoto o sustracción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</si>
  <si>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</si>
  <si>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</si>
  <si>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</si>
  <si>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</si>
  <si>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</si>
  <si>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</si>
  <si>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</si>
  <si>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</si>
  <si>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</si>
  <si>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</si>
  <si>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</si>
  <si>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</si>
  <si>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</si>
  <si>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</si>
  <si>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</si>
  <si>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</si>
  <si>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</si>
  <si>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</si>
  <si>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</si>
  <si>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</si>
  <si>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</si>
  <si>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</si>
  <si>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</si>
  <si>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</si>
  <si>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</si>
  <si>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</si>
  <si>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</si>
  <si>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</si>
  <si>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</si>
  <si>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</si>
  <si>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</si>
  <si>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</si>
  <si>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</si>
  <si>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</si>
  <si>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</si>
  <si>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</si>
  <si>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</si>
  <si>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</si>
  <si>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</si>
  <si>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</si>
  <si>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</si>
  <si>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</si>
  <si>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</si>
  <si>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</si>
  <si>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</si>
  <si>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</si>
  <si>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</si>
  <si>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</si>
  <si>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</si>
  <si>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</si>
  <si>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</si>
  <si>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</si>
  <si>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</si>
  <si>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</si>
  <si>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</si>
  <si>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</si>
  <si>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</si>
  <si>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</si>
  <si>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</si>
  <si>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</si>
  <si>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</si>
  <si>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</si>
  <si>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</si>
  <si>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</si>
  <si>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</si>
  <si>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</si>
  <si>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</si>
  <si>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</si>
  <si>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</si>
  <si>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</si>
  <si>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</si>
  <si>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</si>
  <si>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</si>
  <si>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</si>
  <si>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</si>
  <si>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</si>
  <si>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</si>
  <si>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</si>
  <si>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</si>
  <si>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</si>
  <si>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</si>
  <si>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</si>
  <si>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</si>
  <si>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</si>
  <si>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</si>
  <si>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</si>
  <si>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</si>
  <si>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</si>
  <si>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</si>
  <si>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1-100-F001</t>
  </si>
  <si>
    <t>VA-Recursos distrito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</si>
  <si>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</si>
  <si>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</si>
  <si>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</si>
  <si>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</si>
  <si>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</si>
  <si>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</si>
  <si>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</si>
  <si>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</si>
  <si>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</si>
  <si>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</si>
  <si>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</si>
  <si>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</si>
  <si>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</si>
  <si>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</si>
  <si>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</si>
  <si>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</si>
  <si>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</si>
  <si>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</si>
  <si>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</si>
  <si>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</si>
  <si>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</si>
  <si>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</si>
  <si>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</si>
  <si>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</si>
  <si>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</si>
  <si>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</si>
  <si>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</si>
  <si>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</si>
  <si>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</si>
  <si>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</si>
  <si>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</si>
  <si>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</si>
  <si>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</si>
  <si>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</si>
  <si>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>C.C. No. 45.565.585</t>
  </si>
  <si>
    <t>TELEFONO: 4320410</t>
  </si>
  <si>
    <t xml:space="preserve">C.C. No. 52.710.488 </t>
  </si>
  <si>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</si>
  <si>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</si>
  <si>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</si>
  <si>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</si>
  <si>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</si>
  <si>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MES: ENERO DE 2022</t>
  </si>
  <si>
    <t>VIGENCIA FISCAL 2022</t>
  </si>
  <si>
    <t>Horas extras, dominicales, festivos y recargos</t>
  </si>
  <si>
    <r>
      <rPr>
        <sz val="11"/>
        <color rgb="FF333333"/>
        <rFont val="Calibri"/>
        <family val="2"/>
        <scheme val="minor"/>
      </rPr>
      <t>O2120201002</t>
    </r>
  </si>
  <si>
    <r>
      <rPr>
        <sz val="11"/>
        <color rgb="FF333333"/>
        <rFont val="Calibri"/>
        <family val="2"/>
        <scheme val="minor"/>
      </rPr>
      <t>O212020100203</t>
    </r>
  </si>
  <si>
    <t>03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</si>
</sst>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164" fontId="0" fillId="0" borderId="0" xfId="1" applyNumberFormat="1" applyFont="1"/>
    <xf numFmtId="41" fontId="0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2" borderId="0" xfId="0" applyFont="1" applyFill="1"/>
    <xf numFmtId="164" fontId="0" fillId="0" borderId="1" xfId="1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2" fillId="3" borderId="0" xfId="0" applyFont="1" applyFill="1"/>
    <xf numFmtId="164" fontId="0" fillId="0" borderId="0" xfId="1" applyNumberFormat="1" applyFont="1" applyFill="1"/>
    <xf numFmtId="41" fontId="0" fillId="0" borderId="0" xfId="2" applyFont="1" applyFill="1" applyAlignment="1">
      <alignment vertical="center"/>
    </xf>
    <xf numFmtId="41" fontId="0" fillId="0" borderId="3" xfId="2" applyFont="1" applyFill="1" applyBorder="1" applyAlignment="1">
      <alignment vertical="center"/>
    </xf>
    <xf numFmtId="164" fontId="0" fillId="0" borderId="0" xfId="1" applyNumberFormat="1" applyFont="1" applyFill="1" applyAlignment="1">
      <alignment vertical="center"/>
    </xf>
    <xf numFmtId="43" fontId="0" fillId="0" borderId="0" xfId="1" applyFont="1" applyFill="1" applyAlignment="1">
      <alignment vertical="center"/>
    </xf>
    <xf numFmtId="0" fontId="0" fillId="3" borderId="0" xfId="0" applyFont="1" applyFill="1"/>
    <xf numFmtId="0" fontId="0" fillId="0" borderId="0" xfId="0" applyFont="1"/>
    <xf numFmtId="0" fontId="0" fillId="4" borderId="0" xfId="0" applyFont="1" applyFill="1"/>
    <xf numFmtId="0" fontId="0" fillId="2" borderId="0" xfId="0" applyFont="1" applyFill="1"/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vertical="center"/>
    </xf>
    <xf numFmtId="43" fontId="2" fillId="5" borderId="1" xfId="1" applyFont="1" applyFill="1" applyBorder="1" applyAlignment="1">
      <alignment vertical="center"/>
    </xf>
    <xf numFmtId="164" fontId="2" fillId="5" borderId="0" xfId="1" applyNumberFormat="1" applyFont="1" applyFill="1"/>
    <xf numFmtId="0" fontId="2" fillId="5" borderId="0" xfId="0" applyFont="1" applyFill="1"/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164" fontId="0" fillId="5" borderId="1" xfId="1" applyNumberFormat="1" applyFont="1" applyFill="1" applyBorder="1" applyAlignment="1">
      <alignment vertical="center"/>
    </xf>
    <xf numFmtId="164" fontId="0" fillId="5" borderId="0" xfId="1" applyNumberFormat="1" applyFont="1" applyFill="1"/>
    <xf numFmtId="0" fontId="0" fillId="5" borderId="0" xfId="0" applyFont="1" applyFill="1"/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 wrapText="1"/>
    </xf>
    <xf numFmtId="43" fontId="0" fillId="5" borderId="1" xfId="1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3" applyFont="1"/>
    <xf numFmtId="2" fontId="0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64" fontId="0" fillId="0" borderId="1" xfId="1" applyNumberFormat="1" applyFont="1" applyBorder="1"/>
    <xf numFmtId="0" fontId="4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Normal 3" xfId="3" xr:uid="{19083239-D8AA-4574-8220-63C5180D8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E3FA-67B2-45C5-BE74-385220D56E31}">
  <dimension ref="A1:AB295"/>
  <sheetViews>
    <sheetView tabSelected="1" topLeftCell="B1" zoomScaleNormal="100" workbookViewId="0">
      <selection activeCell="B10" sqref="B10"/>
    </sheetView>
  </sheetViews>
  <sheetFormatPr baseColWidth="10" defaultRowHeight="15" x14ac:dyDescent="0.25"/>
  <cols>
    <col min="1" max="1" width="13.7109375" style="19" hidden="1" customWidth="1"/>
    <col min="2" max="2" width="23.85546875" style="43" customWidth="1"/>
    <col min="3" max="3" width="36.5703125" style="42" customWidth="1"/>
    <col min="4" max="4" width="15.28515625" style="16" customWidth="1"/>
    <col min="5" max="5" width="14.5703125" style="16" customWidth="1"/>
    <col min="6" max="6" width="12.85546875" style="16" customWidth="1"/>
    <col min="7" max="7" width="15.5703125" style="16" customWidth="1"/>
    <col min="8" max="8" width="11.5703125" style="16" customWidth="1"/>
    <col min="9" max="9" width="14.85546875" style="16" customWidth="1"/>
    <col min="10" max="10" width="14.140625" style="16" customWidth="1"/>
    <col min="11" max="11" width="15.28515625" style="16" customWidth="1"/>
    <col min="12" max="12" width="15.85546875" style="16" customWidth="1"/>
    <col min="13" max="13" width="14.140625" style="16" customWidth="1"/>
    <col min="14" max="14" width="15.28515625" style="16" customWidth="1"/>
    <col min="15" max="15" width="14" style="16" customWidth="1"/>
    <col min="16" max="16" width="9.42578125" style="17" customWidth="1"/>
    <col min="17" max="17" width="13.42578125" style="16" customWidth="1"/>
    <col min="18" max="18" width="15" style="16" customWidth="1"/>
    <col min="19" max="19" width="14" style="16" customWidth="1"/>
    <col min="20" max="20" width="9.85546875" style="17" customWidth="1"/>
    <col min="21" max="21" width="14.140625" style="16" customWidth="1"/>
    <col min="22" max="22" width="15" style="16" customWidth="1"/>
    <col min="23" max="23" width="12.5703125" style="16" bestFit="1" customWidth="1"/>
    <col min="24" max="28" width="11.42578125" style="13"/>
    <col min="29" max="16384" width="11.42578125" style="19"/>
  </cols>
  <sheetData>
    <row r="1" spans="1:28" x14ac:dyDescent="0.25">
      <c r="B1" s="65" t="s">
        <v>534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1"/>
      <c r="Y1" s="1"/>
      <c r="Z1" s="1"/>
      <c r="AA1" s="1"/>
      <c r="AB1" s="1"/>
    </row>
    <row r="2" spans="1:28" x14ac:dyDescent="0.25">
      <c r="B2" s="65" t="s">
        <v>535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1"/>
      <c r="Y2" s="1"/>
      <c r="Z2" s="1"/>
      <c r="AA2" s="1"/>
      <c r="AB2" s="1"/>
    </row>
    <row r="3" spans="1:28" x14ac:dyDescent="0.25">
      <c r="B3" s="65" t="s">
        <v>536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1"/>
      <c r="Y3" s="1"/>
      <c r="Z3" s="1"/>
      <c r="AA3" s="1"/>
      <c r="AB3" s="1"/>
    </row>
    <row r="4" spans="1:28" ht="8.25" customHeight="1" x14ac:dyDescent="0.25">
      <c r="B4" s="47"/>
      <c r="C4" s="48"/>
      <c r="D4" s="49"/>
      <c r="E4" s="49"/>
      <c r="F4" s="49"/>
      <c r="G4" s="49"/>
      <c r="H4" s="49"/>
      <c r="I4" s="49"/>
      <c r="J4" s="49"/>
      <c r="K4" s="49"/>
      <c r="L4" s="50"/>
      <c r="M4" s="49"/>
      <c r="N4" s="49"/>
      <c r="O4" s="43"/>
      <c r="P4" s="41"/>
      <c r="Q4" s="2"/>
      <c r="R4" s="2"/>
      <c r="S4" s="2"/>
      <c r="T4" s="41"/>
      <c r="U4" s="2"/>
      <c r="V4" s="2"/>
      <c r="W4" s="2"/>
      <c r="X4" s="1"/>
      <c r="Y4" s="1"/>
      <c r="Z4" s="1"/>
      <c r="AA4" s="1"/>
      <c r="AB4" s="1"/>
    </row>
    <row r="5" spans="1:28" x14ac:dyDescent="0.25">
      <c r="B5" s="65" t="s">
        <v>537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1"/>
      <c r="Y5" s="1"/>
      <c r="Z5" s="1"/>
      <c r="AA5" s="1"/>
      <c r="AB5" s="1"/>
    </row>
    <row r="6" spans="1:28" x14ac:dyDescent="0.25">
      <c r="B6" s="65" t="s">
        <v>538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1"/>
      <c r="Y6" s="1"/>
      <c r="Z6" s="1"/>
      <c r="AA6" s="1"/>
      <c r="AB6" s="1"/>
    </row>
    <row r="7" spans="1:28" x14ac:dyDescent="0.25">
      <c r="B7" s="65" t="s">
        <v>539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1"/>
      <c r="Y7" s="1"/>
      <c r="Z7" s="1"/>
      <c r="AA7" s="1"/>
      <c r="AB7" s="1"/>
    </row>
    <row r="8" spans="1:28" x14ac:dyDescent="0.25">
      <c r="B8" s="65" t="s">
        <v>540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1"/>
      <c r="Y8" s="1"/>
      <c r="Z8" s="1"/>
      <c r="AA8" s="1"/>
      <c r="AB8" s="1"/>
    </row>
    <row r="9" spans="1:28" x14ac:dyDescent="0.25">
      <c r="B9" s="67" t="s">
        <v>544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</row>
    <row r="10" spans="1:28" ht="6.75" customHeight="1" x14ac:dyDescent="0.25">
      <c r="B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"/>
      <c r="Y10" s="1"/>
      <c r="Z10" s="1"/>
      <c r="AA10" s="1"/>
      <c r="AB10" s="1"/>
    </row>
    <row r="11" spans="1:28" s="5" customFormat="1" ht="45" x14ac:dyDescent="0.25">
      <c r="B11" s="51" t="s">
        <v>0</v>
      </c>
      <c r="C11" s="51" t="s">
        <v>1</v>
      </c>
      <c r="D11" s="6" t="s">
        <v>2</v>
      </c>
      <c r="E11" s="6" t="s">
        <v>3</v>
      </c>
      <c r="F11" s="6" t="s">
        <v>4</v>
      </c>
      <c r="G11" s="6" t="s">
        <v>5</v>
      </c>
      <c r="H11" s="6" t="s">
        <v>6</v>
      </c>
      <c r="I11" s="6" t="s">
        <v>7</v>
      </c>
      <c r="J11" s="6" t="s">
        <v>8</v>
      </c>
      <c r="K11" s="6" t="s">
        <v>9</v>
      </c>
      <c r="L11" s="6" t="s">
        <v>10</v>
      </c>
      <c r="M11" s="6" t="s">
        <v>11</v>
      </c>
      <c r="N11" s="6" t="s">
        <v>12</v>
      </c>
      <c r="O11" s="6" t="s">
        <v>13</v>
      </c>
      <c r="P11" s="7" t="s">
        <v>14</v>
      </c>
      <c r="Q11" s="6" t="s">
        <v>15</v>
      </c>
      <c r="R11" s="6" t="s">
        <v>16</v>
      </c>
      <c r="S11" s="6" t="s">
        <v>17</v>
      </c>
      <c r="T11" s="7" t="s">
        <v>18</v>
      </c>
      <c r="U11" s="6" t="s">
        <v>19</v>
      </c>
      <c r="V11" s="6" t="s">
        <v>20</v>
      </c>
      <c r="W11" s="6" t="s">
        <v>21</v>
      </c>
      <c r="X11" s="8"/>
      <c r="Y11" s="8"/>
      <c r="Z11" s="8"/>
      <c r="AA11" s="8"/>
      <c r="AB11" s="8"/>
    </row>
    <row r="12" spans="1:28" s="27" customFormat="1" x14ac:dyDescent="0.25">
      <c r="A12" s="9" t="s">
        <v>22</v>
      </c>
      <c r="B12" s="22" t="s">
        <v>23</v>
      </c>
      <c r="C12" s="23" t="s">
        <v>24</v>
      </c>
      <c r="D12" s="24">
        <f>+D13+D246</f>
        <v>20850816000</v>
      </c>
      <c r="E12" s="24">
        <f t="shared" ref="E12:O12" si="0">+E13+E246</f>
        <v>0</v>
      </c>
      <c r="F12" s="24">
        <f t="shared" si="0"/>
        <v>0</v>
      </c>
      <c r="G12" s="24">
        <f t="shared" si="0"/>
        <v>20850816000</v>
      </c>
      <c r="H12" s="24">
        <f t="shared" si="0"/>
        <v>0</v>
      </c>
      <c r="I12" s="24">
        <f t="shared" si="0"/>
        <v>20850816000</v>
      </c>
      <c r="J12" s="24">
        <f t="shared" si="0"/>
        <v>9785655801</v>
      </c>
      <c r="K12" s="24">
        <f t="shared" si="0"/>
        <v>9785655801</v>
      </c>
      <c r="L12" s="24">
        <f t="shared" si="0"/>
        <v>11065160199</v>
      </c>
      <c r="M12" s="24">
        <f t="shared" si="0"/>
        <v>8513455664</v>
      </c>
      <c r="N12" s="24">
        <f t="shared" si="0"/>
        <v>8513455664</v>
      </c>
      <c r="O12" s="24">
        <f t="shared" si="0"/>
        <v>1272200137</v>
      </c>
      <c r="P12" s="25">
        <f>N12/I12*100</f>
        <v>40.830323686132957</v>
      </c>
      <c r="Q12" s="24">
        <f>+Q13+Q246</f>
        <v>258403320</v>
      </c>
      <c r="R12" s="24">
        <f>+R13+R246</f>
        <v>258403320</v>
      </c>
      <c r="S12" s="24">
        <f>+S13+S246</f>
        <v>8255052344</v>
      </c>
      <c r="T12" s="25">
        <f>(R12/I12)*100</f>
        <v>1.2392959584891066</v>
      </c>
      <c r="U12" s="24">
        <f>+U13+U246</f>
        <v>258403320</v>
      </c>
      <c r="V12" s="24">
        <f>+V13+V246</f>
        <v>258403320</v>
      </c>
      <c r="W12" s="24">
        <f>+W13+W246</f>
        <v>0</v>
      </c>
      <c r="X12" s="26"/>
      <c r="Y12" s="26"/>
      <c r="Z12" s="26"/>
      <c r="AA12" s="26"/>
      <c r="AB12" s="26"/>
    </row>
    <row r="13" spans="1:28" s="27" customFormat="1" x14ac:dyDescent="0.25">
      <c r="A13" s="9" t="s">
        <v>22</v>
      </c>
      <c r="B13" s="22" t="s">
        <v>25</v>
      </c>
      <c r="C13" s="23" t="s">
        <v>26</v>
      </c>
      <c r="D13" s="24">
        <f>+D15+D55</f>
        <v>5287899000</v>
      </c>
      <c r="E13" s="24">
        <f t="shared" ref="E13:O13" si="1">+E15+E55</f>
        <v>0</v>
      </c>
      <c r="F13" s="24">
        <f t="shared" si="1"/>
        <v>0</v>
      </c>
      <c r="G13" s="24">
        <f t="shared" si="1"/>
        <v>5287899000</v>
      </c>
      <c r="H13" s="24">
        <f t="shared" si="1"/>
        <v>0</v>
      </c>
      <c r="I13" s="24">
        <f t="shared" si="1"/>
        <v>5287899000</v>
      </c>
      <c r="J13" s="24">
        <f t="shared" si="1"/>
        <v>969562569</v>
      </c>
      <c r="K13" s="24">
        <f t="shared" si="1"/>
        <v>969562569</v>
      </c>
      <c r="L13" s="24">
        <f t="shared" si="1"/>
        <v>4318336431</v>
      </c>
      <c r="M13" s="24">
        <f t="shared" si="1"/>
        <v>848694182</v>
      </c>
      <c r="N13" s="24">
        <f t="shared" si="1"/>
        <v>848694182</v>
      </c>
      <c r="O13" s="24">
        <f t="shared" si="1"/>
        <v>120868387</v>
      </c>
      <c r="P13" s="25">
        <f t="shared" ref="P13:P18" si="2">N13/I13*100</f>
        <v>16.04974266717273</v>
      </c>
      <c r="Q13" s="24">
        <f t="shared" ref="Q13:S13" si="3">+Q15+Q55</f>
        <v>258403320</v>
      </c>
      <c r="R13" s="24">
        <f t="shared" si="3"/>
        <v>258403320</v>
      </c>
      <c r="S13" s="24">
        <f t="shared" si="3"/>
        <v>590290862</v>
      </c>
      <c r="T13" s="25">
        <f t="shared" ref="T13:T18" si="4">(R13/I13)*100</f>
        <v>4.8866916709263926</v>
      </c>
      <c r="U13" s="24">
        <f t="shared" ref="U13:W13" si="5">+U15+U55</f>
        <v>258403320</v>
      </c>
      <c r="V13" s="24">
        <f t="shared" si="5"/>
        <v>258403320</v>
      </c>
      <c r="W13" s="24">
        <f t="shared" si="5"/>
        <v>0</v>
      </c>
      <c r="X13" s="26"/>
      <c r="Y13" s="26"/>
      <c r="Z13" s="26"/>
      <c r="AA13" s="26"/>
      <c r="AB13" s="26"/>
    </row>
    <row r="14" spans="1:28" s="27" customFormat="1" x14ac:dyDescent="0.25">
      <c r="A14" s="9"/>
      <c r="B14" s="22" t="s">
        <v>495</v>
      </c>
      <c r="C14" s="23" t="s">
        <v>496</v>
      </c>
      <c r="D14" s="24">
        <f>+D15+D55</f>
        <v>5287899000</v>
      </c>
      <c r="E14" s="24">
        <f t="shared" ref="E14:J14" si="6">+E15+E55</f>
        <v>0</v>
      </c>
      <c r="F14" s="24">
        <f t="shared" si="6"/>
        <v>0</v>
      </c>
      <c r="G14" s="24">
        <f t="shared" si="6"/>
        <v>5287899000</v>
      </c>
      <c r="H14" s="24">
        <f t="shared" si="6"/>
        <v>0</v>
      </c>
      <c r="I14" s="24">
        <f t="shared" si="6"/>
        <v>5287899000</v>
      </c>
      <c r="J14" s="24">
        <f t="shared" si="6"/>
        <v>969562569</v>
      </c>
      <c r="K14" s="24">
        <f t="shared" ref="K14" si="7">+K15+K55</f>
        <v>969562569</v>
      </c>
      <c r="L14" s="24">
        <f t="shared" ref="L14" si="8">+L15+L55</f>
        <v>4318336431</v>
      </c>
      <c r="M14" s="24">
        <f t="shared" ref="M14" si="9">+M15+M55</f>
        <v>848694182</v>
      </c>
      <c r="N14" s="24">
        <f t="shared" ref="N14" si="10">+N15+N55</f>
        <v>848694182</v>
      </c>
      <c r="O14" s="24">
        <f t="shared" ref="O14:Q14" si="11">+O15+O55</f>
        <v>120868387</v>
      </c>
      <c r="P14" s="25">
        <f t="shared" si="2"/>
        <v>16.04974266717273</v>
      </c>
      <c r="Q14" s="24">
        <f t="shared" si="11"/>
        <v>258403320</v>
      </c>
      <c r="R14" s="24">
        <f t="shared" ref="R14" si="12">+R15+R55</f>
        <v>258403320</v>
      </c>
      <c r="S14" s="24">
        <f t="shared" ref="S14" si="13">+S15+S55</f>
        <v>590290862</v>
      </c>
      <c r="T14" s="25">
        <f t="shared" si="4"/>
        <v>4.8866916709263926</v>
      </c>
      <c r="U14" s="24">
        <f t="shared" ref="U14" si="14">+U15+U55</f>
        <v>258403320</v>
      </c>
      <c r="V14" s="24">
        <f t="shared" ref="V14" si="15">+V15+V55</f>
        <v>258403320</v>
      </c>
      <c r="W14" s="24">
        <f t="shared" ref="W14" si="16">+W15+W55</f>
        <v>0</v>
      </c>
      <c r="X14" s="26"/>
      <c r="Y14" s="26"/>
      <c r="Z14" s="26"/>
      <c r="AA14" s="26"/>
      <c r="AB14" s="26"/>
    </row>
    <row r="15" spans="1:28" s="27" customFormat="1" x14ac:dyDescent="0.25">
      <c r="A15" s="9" t="s">
        <v>22</v>
      </c>
      <c r="B15" s="28" t="s">
        <v>27</v>
      </c>
      <c r="C15" s="29" t="s">
        <v>28</v>
      </c>
      <c r="D15" s="24">
        <f>+D16</f>
        <v>4128321000</v>
      </c>
      <c r="E15" s="24">
        <f t="shared" ref="E15" si="17">+E17+E57</f>
        <v>0</v>
      </c>
      <c r="F15" s="24">
        <f t="shared" ref="F15:O15" si="18">+F16</f>
        <v>0</v>
      </c>
      <c r="G15" s="24">
        <f t="shared" si="18"/>
        <v>4128321000</v>
      </c>
      <c r="H15" s="24">
        <f t="shared" si="18"/>
        <v>0</v>
      </c>
      <c r="I15" s="24">
        <f t="shared" si="18"/>
        <v>4128321000</v>
      </c>
      <c r="J15" s="24">
        <f t="shared" si="18"/>
        <v>253614318</v>
      </c>
      <c r="K15" s="24">
        <f t="shared" si="18"/>
        <v>253614318</v>
      </c>
      <c r="L15" s="24">
        <f t="shared" si="18"/>
        <v>3874706682</v>
      </c>
      <c r="M15" s="24">
        <f t="shared" si="18"/>
        <v>253614318</v>
      </c>
      <c r="N15" s="24">
        <f t="shared" si="18"/>
        <v>253614318</v>
      </c>
      <c r="O15" s="24">
        <f t="shared" si="18"/>
        <v>0</v>
      </c>
      <c r="P15" s="25">
        <f t="shared" si="2"/>
        <v>6.1432799920355032</v>
      </c>
      <c r="Q15" s="24">
        <f t="shared" ref="Q15:S15" si="19">+Q16</f>
        <v>253614318</v>
      </c>
      <c r="R15" s="24">
        <f t="shared" si="19"/>
        <v>253614318</v>
      </c>
      <c r="S15" s="24">
        <f t="shared" si="19"/>
        <v>0</v>
      </c>
      <c r="T15" s="25">
        <f t="shared" si="4"/>
        <v>6.1432799920355032</v>
      </c>
      <c r="U15" s="24">
        <f t="shared" ref="U15:W15" si="20">+U16</f>
        <v>253614318</v>
      </c>
      <c r="V15" s="24">
        <f t="shared" si="20"/>
        <v>253614318</v>
      </c>
      <c r="W15" s="24">
        <f t="shared" si="20"/>
        <v>0</v>
      </c>
      <c r="X15" s="26"/>
      <c r="Y15" s="26"/>
      <c r="Z15" s="26"/>
      <c r="AA15" s="26"/>
      <c r="AB15" s="26"/>
    </row>
    <row r="16" spans="1:28" s="27" customFormat="1" x14ac:dyDescent="0.25">
      <c r="A16" s="9"/>
      <c r="B16" s="33" t="s">
        <v>29</v>
      </c>
      <c r="C16" s="29" t="s">
        <v>30</v>
      </c>
      <c r="D16" s="24">
        <f t="shared" ref="D16:O16" si="21">+D17+D33+D51</f>
        <v>4128321000</v>
      </c>
      <c r="E16" s="24">
        <f t="shared" ref="E16" si="22">+E18+E58</f>
        <v>0</v>
      </c>
      <c r="F16" s="24">
        <f t="shared" si="21"/>
        <v>0</v>
      </c>
      <c r="G16" s="24">
        <f t="shared" si="21"/>
        <v>4128321000</v>
      </c>
      <c r="H16" s="24">
        <f t="shared" si="21"/>
        <v>0</v>
      </c>
      <c r="I16" s="24">
        <f t="shared" si="21"/>
        <v>4128321000</v>
      </c>
      <c r="J16" s="24">
        <f t="shared" si="21"/>
        <v>253614318</v>
      </c>
      <c r="K16" s="24">
        <f t="shared" si="21"/>
        <v>253614318</v>
      </c>
      <c r="L16" s="24">
        <f t="shared" si="21"/>
        <v>3874706682</v>
      </c>
      <c r="M16" s="24">
        <f t="shared" si="21"/>
        <v>253614318</v>
      </c>
      <c r="N16" s="24">
        <f t="shared" si="21"/>
        <v>253614318</v>
      </c>
      <c r="O16" s="24">
        <f t="shared" si="21"/>
        <v>0</v>
      </c>
      <c r="P16" s="25">
        <f t="shared" si="2"/>
        <v>6.1432799920355032</v>
      </c>
      <c r="Q16" s="24">
        <f t="shared" ref="Q16:W16" si="23">+Q17+Q33+Q51</f>
        <v>253614318</v>
      </c>
      <c r="R16" s="24">
        <f t="shared" si="23"/>
        <v>253614318</v>
      </c>
      <c r="S16" s="24">
        <f t="shared" si="23"/>
        <v>0</v>
      </c>
      <c r="T16" s="25">
        <f t="shared" si="4"/>
        <v>6.1432799920355032</v>
      </c>
      <c r="U16" s="24">
        <f t="shared" si="23"/>
        <v>253614318</v>
      </c>
      <c r="V16" s="24">
        <f t="shared" si="23"/>
        <v>253614318</v>
      </c>
      <c r="W16" s="24">
        <f t="shared" si="23"/>
        <v>0</v>
      </c>
      <c r="X16" s="26"/>
      <c r="Y16" s="26"/>
      <c r="Z16" s="26"/>
      <c r="AA16" s="26"/>
      <c r="AB16" s="26"/>
    </row>
    <row r="17" spans="1:28" s="27" customFormat="1" x14ac:dyDescent="0.25">
      <c r="A17" s="9"/>
      <c r="B17" s="33" t="s">
        <v>29</v>
      </c>
      <c r="C17" s="29" t="s">
        <v>31</v>
      </c>
      <c r="D17" s="24">
        <f>+D18+D30</f>
        <v>3049684000</v>
      </c>
      <c r="E17" s="24">
        <f t="shared" ref="E17:O17" si="24">+E18+E30</f>
        <v>0</v>
      </c>
      <c r="F17" s="24">
        <f t="shared" si="24"/>
        <v>0</v>
      </c>
      <c r="G17" s="24">
        <f t="shared" si="24"/>
        <v>3049684000</v>
      </c>
      <c r="H17" s="24">
        <f t="shared" si="24"/>
        <v>0</v>
      </c>
      <c r="I17" s="24">
        <f t="shared" si="24"/>
        <v>3049684000</v>
      </c>
      <c r="J17" s="24">
        <f t="shared" si="24"/>
        <v>188743472</v>
      </c>
      <c r="K17" s="24">
        <f t="shared" si="24"/>
        <v>188743472</v>
      </c>
      <c r="L17" s="24">
        <f t="shared" si="24"/>
        <v>2860940528</v>
      </c>
      <c r="M17" s="24">
        <f t="shared" si="24"/>
        <v>188743472</v>
      </c>
      <c r="N17" s="24">
        <f t="shared" si="24"/>
        <v>188743472</v>
      </c>
      <c r="O17" s="24">
        <f t="shared" si="24"/>
        <v>0</v>
      </c>
      <c r="P17" s="25">
        <f t="shared" si="2"/>
        <v>6.1889517733640602</v>
      </c>
      <c r="Q17" s="24">
        <f t="shared" ref="Q17:S17" si="25">+Q18+Q30</f>
        <v>188743472</v>
      </c>
      <c r="R17" s="24">
        <f t="shared" si="25"/>
        <v>188743472</v>
      </c>
      <c r="S17" s="24">
        <f t="shared" si="25"/>
        <v>0</v>
      </c>
      <c r="T17" s="25">
        <f t="shared" si="4"/>
        <v>6.1889517733640602</v>
      </c>
      <c r="U17" s="24">
        <f t="shared" ref="U17:W17" si="26">+U18+U30</f>
        <v>188743472</v>
      </c>
      <c r="V17" s="24">
        <f t="shared" si="26"/>
        <v>188743472</v>
      </c>
      <c r="W17" s="24">
        <f t="shared" si="26"/>
        <v>0</v>
      </c>
      <c r="X17" s="26"/>
      <c r="Y17" s="26"/>
      <c r="Z17" s="26"/>
      <c r="AA17" s="26"/>
      <c r="AB17" s="26"/>
    </row>
    <row r="18" spans="1:28" s="27" customFormat="1" x14ac:dyDescent="0.25">
      <c r="A18" s="9"/>
      <c r="B18" s="33" t="s">
        <v>32</v>
      </c>
      <c r="C18" s="29" t="s">
        <v>33</v>
      </c>
      <c r="D18" s="24">
        <f>+D19+D20+D21+D22+D23+D24+D25+D26+D29</f>
        <v>3037761000</v>
      </c>
      <c r="E18" s="24">
        <f t="shared" ref="E18:O18" si="27">+E19+E20+E21+E22+E23+E24+E25+E26+E29</f>
        <v>0</v>
      </c>
      <c r="F18" s="24">
        <f t="shared" si="27"/>
        <v>0</v>
      </c>
      <c r="G18" s="24">
        <f t="shared" si="27"/>
        <v>3037761000</v>
      </c>
      <c r="H18" s="24">
        <f t="shared" si="27"/>
        <v>0</v>
      </c>
      <c r="I18" s="24">
        <f t="shared" si="27"/>
        <v>3037761000</v>
      </c>
      <c r="J18" s="24">
        <f t="shared" si="27"/>
        <v>188156141</v>
      </c>
      <c r="K18" s="24">
        <f t="shared" si="27"/>
        <v>188156141</v>
      </c>
      <c r="L18" s="24">
        <f t="shared" si="27"/>
        <v>2849604859</v>
      </c>
      <c r="M18" s="24">
        <f t="shared" si="27"/>
        <v>188156141</v>
      </c>
      <c r="N18" s="24">
        <f t="shared" si="27"/>
        <v>188156141</v>
      </c>
      <c r="O18" s="24">
        <f t="shared" si="27"/>
        <v>0</v>
      </c>
      <c r="P18" s="25">
        <f t="shared" si="2"/>
        <v>6.1939086386322035</v>
      </c>
      <c r="Q18" s="24">
        <f t="shared" ref="Q18:S18" si="28">+Q19+Q20+Q21+Q22+Q23+Q24+Q25+Q26+Q29</f>
        <v>188156141</v>
      </c>
      <c r="R18" s="24">
        <f t="shared" si="28"/>
        <v>188156141</v>
      </c>
      <c r="S18" s="24">
        <f t="shared" si="28"/>
        <v>0</v>
      </c>
      <c r="T18" s="25">
        <f t="shared" si="4"/>
        <v>6.1939086386322035</v>
      </c>
      <c r="U18" s="24">
        <f t="shared" ref="U18:W18" si="29">+U19+U20+U21+U22+U23+U24+U25+U26+U29</f>
        <v>188156141</v>
      </c>
      <c r="V18" s="24">
        <f t="shared" si="29"/>
        <v>188156141</v>
      </c>
      <c r="W18" s="24">
        <f t="shared" si="29"/>
        <v>0</v>
      </c>
      <c r="X18" s="26"/>
      <c r="Y18" s="26"/>
      <c r="Z18" s="26"/>
      <c r="AA18" s="26"/>
      <c r="AB18" s="26"/>
    </row>
    <row r="19" spans="1:28" x14ac:dyDescent="0.25">
      <c r="B19" s="52" t="s">
        <v>34</v>
      </c>
      <c r="C19" s="53" t="s">
        <v>35</v>
      </c>
      <c r="D19" s="54">
        <v>1568271000</v>
      </c>
      <c r="E19" s="10">
        <v>0</v>
      </c>
      <c r="F19" s="10">
        <v>0</v>
      </c>
      <c r="G19" s="54">
        <v>1568271000</v>
      </c>
      <c r="H19" s="10">
        <v>0</v>
      </c>
      <c r="I19" s="10">
        <v>1568271000</v>
      </c>
      <c r="J19" s="10">
        <v>120752102</v>
      </c>
      <c r="K19" s="10">
        <v>120752102</v>
      </c>
      <c r="L19" s="10">
        <v>1447518898</v>
      </c>
      <c r="M19" s="10">
        <v>120752102</v>
      </c>
      <c r="N19" s="10">
        <v>120752102</v>
      </c>
      <c r="O19" s="10">
        <v>0</v>
      </c>
      <c r="P19" s="11">
        <v>7.7</v>
      </c>
      <c r="Q19" s="10">
        <v>120752102</v>
      </c>
      <c r="R19" s="10">
        <v>120752102</v>
      </c>
      <c r="S19" s="10">
        <v>0</v>
      </c>
      <c r="T19" s="11">
        <v>7.7</v>
      </c>
      <c r="U19" s="10">
        <v>120752102</v>
      </c>
      <c r="V19" s="10">
        <v>120752102</v>
      </c>
      <c r="W19" s="10">
        <v>0</v>
      </c>
      <c r="X19" s="1"/>
      <c r="Y19" s="1"/>
      <c r="Z19" s="1"/>
      <c r="AA19" s="1"/>
      <c r="AB19" s="1"/>
    </row>
    <row r="20" spans="1:28" ht="19.5" customHeight="1" x14ac:dyDescent="0.25">
      <c r="B20" s="52" t="s">
        <v>36</v>
      </c>
      <c r="C20" s="53" t="s">
        <v>541</v>
      </c>
      <c r="D20" s="54">
        <v>26882000</v>
      </c>
      <c r="E20" s="10">
        <v>0</v>
      </c>
      <c r="F20" s="10">
        <v>0</v>
      </c>
      <c r="G20" s="54">
        <v>26882000</v>
      </c>
      <c r="H20" s="10">
        <v>0</v>
      </c>
      <c r="I20" s="10">
        <v>26882000</v>
      </c>
      <c r="J20" s="10">
        <v>927013</v>
      </c>
      <c r="K20" s="10">
        <v>927013</v>
      </c>
      <c r="L20" s="10">
        <v>25954987</v>
      </c>
      <c r="M20" s="10">
        <v>927013</v>
      </c>
      <c r="N20" s="10">
        <v>927013</v>
      </c>
      <c r="O20" s="10">
        <v>0</v>
      </c>
      <c r="P20" s="11">
        <v>3.45</v>
      </c>
      <c r="Q20" s="10">
        <v>927013</v>
      </c>
      <c r="R20" s="10">
        <v>927013</v>
      </c>
      <c r="S20" s="10">
        <v>0</v>
      </c>
      <c r="T20" s="11">
        <v>3.45</v>
      </c>
      <c r="U20" s="10">
        <v>927013</v>
      </c>
      <c r="V20" s="10">
        <v>927013</v>
      </c>
      <c r="W20" s="10">
        <v>0</v>
      </c>
      <c r="X20" s="1"/>
      <c r="Y20" s="1"/>
      <c r="Z20" s="1"/>
      <c r="AA20" s="1"/>
      <c r="AB20" s="1"/>
    </row>
    <row r="21" spans="1:28" x14ac:dyDescent="0.25">
      <c r="B21" s="52" t="s">
        <v>37</v>
      </c>
      <c r="C21" s="53" t="s">
        <v>38</v>
      </c>
      <c r="D21" s="54">
        <v>212987000</v>
      </c>
      <c r="E21" s="10">
        <v>0</v>
      </c>
      <c r="F21" s="10">
        <v>0</v>
      </c>
      <c r="G21" s="54">
        <v>212987000</v>
      </c>
      <c r="H21" s="10">
        <v>0</v>
      </c>
      <c r="I21" s="10">
        <v>212987000</v>
      </c>
      <c r="J21" s="10">
        <v>16749472</v>
      </c>
      <c r="K21" s="10">
        <v>16749472</v>
      </c>
      <c r="L21" s="10">
        <v>196237528</v>
      </c>
      <c r="M21" s="10">
        <v>16749472</v>
      </c>
      <c r="N21" s="10">
        <v>16749472</v>
      </c>
      <c r="O21" s="10">
        <v>0</v>
      </c>
      <c r="P21" s="11">
        <v>7.86</v>
      </c>
      <c r="Q21" s="10">
        <v>16749472</v>
      </c>
      <c r="R21" s="10">
        <v>16749472</v>
      </c>
      <c r="S21" s="10">
        <v>0</v>
      </c>
      <c r="T21" s="11">
        <v>7.86</v>
      </c>
      <c r="U21" s="10">
        <v>16749472</v>
      </c>
      <c r="V21" s="10">
        <v>16749472</v>
      </c>
      <c r="W21" s="10">
        <v>0</v>
      </c>
      <c r="X21" s="1"/>
      <c r="Y21" s="1"/>
      <c r="Z21" s="1"/>
      <c r="AA21" s="1"/>
      <c r="AB21" s="1"/>
    </row>
    <row r="22" spans="1:28" x14ac:dyDescent="0.25">
      <c r="B22" s="52" t="s">
        <v>39</v>
      </c>
      <c r="C22" s="53" t="s">
        <v>40</v>
      </c>
      <c r="D22" s="54">
        <v>1662000</v>
      </c>
      <c r="E22" s="10">
        <v>0</v>
      </c>
      <c r="F22" s="10">
        <v>0</v>
      </c>
      <c r="G22" s="54">
        <v>1662000</v>
      </c>
      <c r="H22" s="10">
        <v>0</v>
      </c>
      <c r="I22" s="10">
        <v>1662000</v>
      </c>
      <c r="J22" s="10">
        <v>135648</v>
      </c>
      <c r="K22" s="10">
        <v>135648</v>
      </c>
      <c r="L22" s="10">
        <v>1526352</v>
      </c>
      <c r="M22" s="10">
        <v>135648</v>
      </c>
      <c r="N22" s="10">
        <v>135648</v>
      </c>
      <c r="O22" s="10">
        <v>0</v>
      </c>
      <c r="P22" s="11">
        <v>8.16</v>
      </c>
      <c r="Q22" s="10">
        <v>135648</v>
      </c>
      <c r="R22" s="10">
        <v>135648</v>
      </c>
      <c r="S22" s="10">
        <v>0</v>
      </c>
      <c r="T22" s="11">
        <v>8.16</v>
      </c>
      <c r="U22" s="10">
        <v>135648</v>
      </c>
      <c r="V22" s="10">
        <v>135648</v>
      </c>
      <c r="W22" s="10">
        <v>0</v>
      </c>
      <c r="X22" s="1"/>
      <c r="Y22" s="1"/>
      <c r="Z22" s="1"/>
      <c r="AA22" s="1"/>
      <c r="AB22" s="1"/>
    </row>
    <row r="23" spans="1:28" x14ac:dyDescent="0.25">
      <c r="B23" s="52" t="s">
        <v>41</v>
      </c>
      <c r="C23" s="53" t="s">
        <v>42</v>
      </c>
      <c r="D23" s="10">
        <v>2676000</v>
      </c>
      <c r="E23" s="10">
        <v>0</v>
      </c>
      <c r="F23" s="10">
        <v>0</v>
      </c>
      <c r="G23" s="10">
        <v>2676000</v>
      </c>
      <c r="H23" s="10">
        <v>0</v>
      </c>
      <c r="I23" s="10">
        <v>2676000</v>
      </c>
      <c r="J23" s="10">
        <v>234344</v>
      </c>
      <c r="K23" s="10">
        <v>234344</v>
      </c>
      <c r="L23" s="10">
        <v>2441656</v>
      </c>
      <c r="M23" s="10">
        <v>234344</v>
      </c>
      <c r="N23" s="10">
        <v>234344</v>
      </c>
      <c r="O23" s="10">
        <v>0</v>
      </c>
      <c r="P23" s="11">
        <v>8.76</v>
      </c>
      <c r="Q23" s="10">
        <v>234344</v>
      </c>
      <c r="R23" s="10">
        <v>234344</v>
      </c>
      <c r="S23" s="10">
        <v>0</v>
      </c>
      <c r="T23" s="11">
        <v>8.76</v>
      </c>
      <c r="U23" s="10">
        <v>234344</v>
      </c>
      <c r="V23" s="10">
        <v>234344</v>
      </c>
      <c r="W23" s="10">
        <v>0</v>
      </c>
      <c r="X23" s="1"/>
      <c r="Y23" s="1"/>
      <c r="Z23" s="1"/>
      <c r="AA23" s="1"/>
      <c r="AB23" s="1"/>
    </row>
    <row r="24" spans="1:28" x14ac:dyDescent="0.25">
      <c r="B24" s="52" t="s">
        <v>43</v>
      </c>
      <c r="C24" s="53" t="s">
        <v>44</v>
      </c>
      <c r="D24" s="10">
        <v>258134000</v>
      </c>
      <c r="E24" s="10">
        <v>0</v>
      </c>
      <c r="F24" s="10">
        <v>0</v>
      </c>
      <c r="G24" s="10">
        <v>258134000</v>
      </c>
      <c r="H24" s="10">
        <v>0</v>
      </c>
      <c r="I24" s="10">
        <v>258134000</v>
      </c>
      <c r="J24" s="10">
        <v>0</v>
      </c>
      <c r="K24" s="10">
        <v>0</v>
      </c>
      <c r="L24" s="10">
        <v>258134000</v>
      </c>
      <c r="M24" s="10">
        <v>0</v>
      </c>
      <c r="N24" s="10">
        <v>0</v>
      </c>
      <c r="O24" s="10">
        <v>0</v>
      </c>
      <c r="P24" s="11">
        <v>0</v>
      </c>
      <c r="Q24" s="10">
        <v>0</v>
      </c>
      <c r="R24" s="10">
        <v>0</v>
      </c>
      <c r="S24" s="10">
        <v>0</v>
      </c>
      <c r="T24" s="11">
        <v>0</v>
      </c>
      <c r="U24" s="10">
        <v>0</v>
      </c>
      <c r="V24" s="10">
        <v>0</v>
      </c>
      <c r="W24" s="10">
        <v>0</v>
      </c>
      <c r="X24" s="1"/>
      <c r="Y24" s="1"/>
      <c r="Z24" s="1"/>
      <c r="AA24" s="1"/>
      <c r="AB24" s="1"/>
    </row>
    <row r="25" spans="1:28" x14ac:dyDescent="0.25">
      <c r="B25" s="52" t="s">
        <v>45</v>
      </c>
      <c r="C25" s="53" t="s">
        <v>46</v>
      </c>
      <c r="D25" s="10">
        <v>52835000</v>
      </c>
      <c r="E25" s="10">
        <v>0</v>
      </c>
      <c r="F25" s="10">
        <v>0</v>
      </c>
      <c r="G25" s="10">
        <v>52835000</v>
      </c>
      <c r="H25" s="10">
        <v>0</v>
      </c>
      <c r="I25" s="10">
        <v>52835000</v>
      </c>
      <c r="J25" s="10">
        <v>7654540</v>
      </c>
      <c r="K25" s="10">
        <v>7654540</v>
      </c>
      <c r="L25" s="10">
        <v>45180460</v>
      </c>
      <c r="M25" s="10">
        <v>7654540</v>
      </c>
      <c r="N25" s="10">
        <v>7654540</v>
      </c>
      <c r="O25" s="10">
        <v>0</v>
      </c>
      <c r="P25" s="11">
        <v>14.49</v>
      </c>
      <c r="Q25" s="10">
        <v>7654540</v>
      </c>
      <c r="R25" s="10">
        <v>7654540</v>
      </c>
      <c r="S25" s="10">
        <v>0</v>
      </c>
      <c r="T25" s="11">
        <v>14.49</v>
      </c>
      <c r="U25" s="10">
        <v>7654540</v>
      </c>
      <c r="V25" s="10">
        <v>7654540</v>
      </c>
      <c r="W25" s="10">
        <v>0</v>
      </c>
      <c r="X25" s="1"/>
      <c r="Y25" s="1"/>
      <c r="Z25" s="1"/>
      <c r="AA25" s="1"/>
      <c r="AB25" s="1"/>
    </row>
    <row r="26" spans="1:28" s="32" customFormat="1" x14ac:dyDescent="0.25">
      <c r="A26" s="18"/>
      <c r="B26" s="33" t="s">
        <v>47</v>
      </c>
      <c r="C26" s="34" t="s">
        <v>48</v>
      </c>
      <c r="D26" s="30">
        <f>+D27+D28</f>
        <v>344131000</v>
      </c>
      <c r="E26" s="30">
        <f t="shared" ref="E26:Q26" si="30">+E27+E28</f>
        <v>0</v>
      </c>
      <c r="F26" s="30">
        <f t="shared" si="30"/>
        <v>0</v>
      </c>
      <c r="G26" s="30">
        <f t="shared" si="30"/>
        <v>344131000</v>
      </c>
      <c r="H26" s="30">
        <f t="shared" si="30"/>
        <v>0</v>
      </c>
      <c r="I26" s="30">
        <f t="shared" si="30"/>
        <v>344131000</v>
      </c>
      <c r="J26" s="30">
        <f t="shared" si="30"/>
        <v>701602</v>
      </c>
      <c r="K26" s="30">
        <f t="shared" si="30"/>
        <v>701602</v>
      </c>
      <c r="L26" s="30">
        <f t="shared" si="30"/>
        <v>343429398</v>
      </c>
      <c r="M26" s="30">
        <f t="shared" si="30"/>
        <v>701602</v>
      </c>
      <c r="N26" s="30">
        <f t="shared" si="30"/>
        <v>701602</v>
      </c>
      <c r="O26" s="30">
        <f t="shared" si="30"/>
        <v>0</v>
      </c>
      <c r="P26" s="25">
        <f t="shared" ref="P26" si="31">N26/I26*100</f>
        <v>0.20387643077781425</v>
      </c>
      <c r="Q26" s="30">
        <f t="shared" si="30"/>
        <v>701602</v>
      </c>
      <c r="R26" s="30">
        <f t="shared" ref="R26" si="32">+R27+R28</f>
        <v>701602</v>
      </c>
      <c r="S26" s="30">
        <f t="shared" ref="S26" si="33">+S27+S28</f>
        <v>0</v>
      </c>
      <c r="T26" s="25">
        <f t="shared" ref="T26" si="34">(R26/I26)*100</f>
        <v>0.20387643077781425</v>
      </c>
      <c r="U26" s="30">
        <f t="shared" ref="U26" si="35">+U27+U28</f>
        <v>701602</v>
      </c>
      <c r="V26" s="30">
        <f t="shared" ref="V26" si="36">+V27+V28</f>
        <v>701602</v>
      </c>
      <c r="W26" s="30">
        <f t="shared" ref="W26" si="37">+W27+W28</f>
        <v>0</v>
      </c>
      <c r="X26" s="31"/>
      <c r="Y26" s="31"/>
      <c r="Z26" s="31"/>
      <c r="AA26" s="31"/>
      <c r="AB26" s="31"/>
    </row>
    <row r="27" spans="1:28" x14ac:dyDescent="0.25">
      <c r="B27" s="52" t="s">
        <v>49</v>
      </c>
      <c r="C27" s="53" t="s">
        <v>50</v>
      </c>
      <c r="D27" s="10">
        <v>232522000</v>
      </c>
      <c r="E27" s="10">
        <v>0</v>
      </c>
      <c r="F27" s="10">
        <v>0</v>
      </c>
      <c r="G27" s="10">
        <v>232522000</v>
      </c>
      <c r="H27" s="10">
        <v>0</v>
      </c>
      <c r="I27" s="10">
        <v>232522000</v>
      </c>
      <c r="J27" s="10">
        <v>701602</v>
      </c>
      <c r="K27" s="10">
        <v>701602</v>
      </c>
      <c r="L27" s="10">
        <v>231820398</v>
      </c>
      <c r="M27" s="10">
        <v>701602</v>
      </c>
      <c r="N27" s="10">
        <v>701602</v>
      </c>
      <c r="O27" s="10">
        <v>0</v>
      </c>
      <c r="P27" s="11">
        <v>0.3</v>
      </c>
      <c r="Q27" s="10">
        <v>701602</v>
      </c>
      <c r="R27" s="10">
        <v>701602</v>
      </c>
      <c r="S27" s="10">
        <v>0</v>
      </c>
      <c r="T27" s="11">
        <v>0.3</v>
      </c>
      <c r="U27" s="10">
        <v>701602</v>
      </c>
      <c r="V27" s="10">
        <v>701602</v>
      </c>
      <c r="W27" s="10">
        <v>0</v>
      </c>
      <c r="X27" s="1"/>
      <c r="Y27" s="1"/>
      <c r="Z27" s="1"/>
      <c r="AA27" s="1"/>
      <c r="AB27" s="1"/>
    </row>
    <row r="28" spans="1:28" x14ac:dyDescent="0.25">
      <c r="B28" s="52" t="s">
        <v>51</v>
      </c>
      <c r="C28" s="53" t="s">
        <v>52</v>
      </c>
      <c r="D28" s="10">
        <v>111609000</v>
      </c>
      <c r="E28" s="10">
        <v>0</v>
      </c>
      <c r="F28" s="10">
        <v>0</v>
      </c>
      <c r="G28" s="10">
        <v>111609000</v>
      </c>
      <c r="H28" s="10">
        <v>0</v>
      </c>
      <c r="I28" s="10">
        <v>111609000</v>
      </c>
      <c r="J28" s="10">
        <v>0</v>
      </c>
      <c r="K28" s="10">
        <v>0</v>
      </c>
      <c r="L28" s="10">
        <v>111609000</v>
      </c>
      <c r="M28" s="10">
        <v>0</v>
      </c>
      <c r="N28" s="10">
        <v>0</v>
      </c>
      <c r="O28" s="10">
        <v>0</v>
      </c>
      <c r="P28" s="11">
        <v>0</v>
      </c>
      <c r="Q28" s="10">
        <v>0</v>
      </c>
      <c r="R28" s="10">
        <v>0</v>
      </c>
      <c r="S28" s="10">
        <v>0</v>
      </c>
      <c r="T28" s="11">
        <v>0</v>
      </c>
      <c r="U28" s="10">
        <v>0</v>
      </c>
      <c r="V28" s="10">
        <v>0</v>
      </c>
      <c r="W28" s="10">
        <v>0</v>
      </c>
      <c r="X28" s="1"/>
      <c r="Y28" s="1"/>
      <c r="Z28" s="1"/>
      <c r="AA28" s="1"/>
      <c r="AB28" s="1"/>
    </row>
    <row r="29" spans="1:28" s="32" customFormat="1" x14ac:dyDescent="0.25">
      <c r="A29" s="19"/>
      <c r="B29" s="33" t="s">
        <v>53</v>
      </c>
      <c r="C29" s="34" t="s">
        <v>54</v>
      </c>
      <c r="D29" s="30">
        <v>570183000</v>
      </c>
      <c r="E29" s="30">
        <v>0</v>
      </c>
      <c r="F29" s="30">
        <v>0</v>
      </c>
      <c r="G29" s="30">
        <v>570183000</v>
      </c>
      <c r="H29" s="30">
        <v>0</v>
      </c>
      <c r="I29" s="30">
        <v>570183000</v>
      </c>
      <c r="J29" s="30">
        <v>41001420</v>
      </c>
      <c r="K29" s="30">
        <v>41001420</v>
      </c>
      <c r="L29" s="30">
        <v>529181580</v>
      </c>
      <c r="M29" s="30">
        <v>41001420</v>
      </c>
      <c r="N29" s="30">
        <v>41001420</v>
      </c>
      <c r="O29" s="30">
        <v>0</v>
      </c>
      <c r="P29" s="35">
        <v>7.19</v>
      </c>
      <c r="Q29" s="30">
        <v>41001420</v>
      </c>
      <c r="R29" s="30">
        <v>41001420</v>
      </c>
      <c r="S29" s="30">
        <v>0</v>
      </c>
      <c r="T29" s="35">
        <v>7.19</v>
      </c>
      <c r="U29" s="30">
        <v>41001420</v>
      </c>
      <c r="V29" s="30">
        <v>41001420</v>
      </c>
      <c r="W29" s="30">
        <v>0</v>
      </c>
      <c r="X29" s="31"/>
      <c r="Y29" s="31"/>
      <c r="Z29" s="31"/>
      <c r="AA29" s="31"/>
      <c r="AB29" s="31"/>
    </row>
    <row r="30" spans="1:28" s="32" customFormat="1" x14ac:dyDescent="0.25">
      <c r="A30" s="21"/>
      <c r="B30" s="28" t="s">
        <v>55</v>
      </c>
      <c r="C30" s="29" t="s">
        <v>56</v>
      </c>
      <c r="D30" s="30">
        <f>+D31</f>
        <v>11923000</v>
      </c>
      <c r="E30" s="30">
        <f t="shared" ref="E30:O31" si="38">+E31</f>
        <v>0</v>
      </c>
      <c r="F30" s="30">
        <f t="shared" si="38"/>
        <v>0</v>
      </c>
      <c r="G30" s="30">
        <f t="shared" si="38"/>
        <v>11923000</v>
      </c>
      <c r="H30" s="30">
        <f t="shared" si="38"/>
        <v>0</v>
      </c>
      <c r="I30" s="30">
        <f t="shared" si="38"/>
        <v>11923000</v>
      </c>
      <c r="J30" s="30">
        <f t="shared" si="38"/>
        <v>587331</v>
      </c>
      <c r="K30" s="30">
        <f t="shared" si="38"/>
        <v>587331</v>
      </c>
      <c r="L30" s="30">
        <f t="shared" si="38"/>
        <v>11335669</v>
      </c>
      <c r="M30" s="30">
        <f t="shared" si="38"/>
        <v>587331</v>
      </c>
      <c r="N30" s="30">
        <f t="shared" si="38"/>
        <v>587331</v>
      </c>
      <c r="O30" s="30">
        <f t="shared" si="38"/>
        <v>0</v>
      </c>
      <c r="P30" s="25">
        <f t="shared" ref="P30:P31" si="39">N30/I30*100</f>
        <v>4.9260337163465566</v>
      </c>
      <c r="Q30" s="30">
        <f t="shared" ref="Q30:S31" si="40">+Q31</f>
        <v>587331</v>
      </c>
      <c r="R30" s="30">
        <f t="shared" si="40"/>
        <v>587331</v>
      </c>
      <c r="S30" s="30">
        <f t="shared" si="40"/>
        <v>0</v>
      </c>
      <c r="T30" s="25">
        <f t="shared" ref="T30:T31" si="41">(R30/I30)*100</f>
        <v>4.9260337163465566</v>
      </c>
      <c r="U30" s="30">
        <f t="shared" ref="U30:W31" si="42">+U31</f>
        <v>587331</v>
      </c>
      <c r="V30" s="30">
        <f t="shared" si="42"/>
        <v>587331</v>
      </c>
      <c r="W30" s="30">
        <f t="shared" si="42"/>
        <v>0</v>
      </c>
      <c r="X30" s="31"/>
      <c r="Y30" s="31"/>
      <c r="Z30" s="31"/>
      <c r="AA30" s="31"/>
      <c r="AB30" s="31"/>
    </row>
    <row r="31" spans="1:28" s="32" customFormat="1" x14ac:dyDescent="0.25">
      <c r="A31" s="19"/>
      <c r="B31" s="33" t="s">
        <v>57</v>
      </c>
      <c r="C31" s="34" t="s">
        <v>58</v>
      </c>
      <c r="D31" s="30">
        <f>+D32</f>
        <v>11923000</v>
      </c>
      <c r="E31" s="30">
        <f t="shared" si="38"/>
        <v>0</v>
      </c>
      <c r="F31" s="30">
        <f t="shared" si="38"/>
        <v>0</v>
      </c>
      <c r="G31" s="30">
        <f t="shared" si="38"/>
        <v>11923000</v>
      </c>
      <c r="H31" s="30">
        <f t="shared" si="38"/>
        <v>0</v>
      </c>
      <c r="I31" s="30">
        <f t="shared" si="38"/>
        <v>11923000</v>
      </c>
      <c r="J31" s="30">
        <f t="shared" si="38"/>
        <v>587331</v>
      </c>
      <c r="K31" s="30">
        <f t="shared" si="38"/>
        <v>587331</v>
      </c>
      <c r="L31" s="30">
        <f t="shared" si="38"/>
        <v>11335669</v>
      </c>
      <c r="M31" s="30">
        <f t="shared" si="38"/>
        <v>587331</v>
      </c>
      <c r="N31" s="30">
        <f t="shared" si="38"/>
        <v>587331</v>
      </c>
      <c r="O31" s="30">
        <f t="shared" si="38"/>
        <v>0</v>
      </c>
      <c r="P31" s="25">
        <f t="shared" si="39"/>
        <v>4.9260337163465566</v>
      </c>
      <c r="Q31" s="30">
        <f t="shared" si="40"/>
        <v>587331</v>
      </c>
      <c r="R31" s="30">
        <f t="shared" si="40"/>
        <v>587331</v>
      </c>
      <c r="S31" s="30">
        <f t="shared" si="40"/>
        <v>0</v>
      </c>
      <c r="T31" s="25">
        <f t="shared" si="41"/>
        <v>4.9260337163465566</v>
      </c>
      <c r="U31" s="30">
        <f t="shared" si="42"/>
        <v>587331</v>
      </c>
      <c r="V31" s="30">
        <f t="shared" si="42"/>
        <v>587331</v>
      </c>
      <c r="W31" s="30">
        <f t="shared" si="42"/>
        <v>0</v>
      </c>
      <c r="X31" s="31"/>
      <c r="Y31" s="31"/>
      <c r="Z31" s="31"/>
      <c r="AA31" s="31"/>
      <c r="AB31" s="31"/>
    </row>
    <row r="32" spans="1:28" ht="30" x14ac:dyDescent="0.25">
      <c r="B32" s="52" t="s">
        <v>59</v>
      </c>
      <c r="C32" s="53" t="s">
        <v>60</v>
      </c>
      <c r="D32" s="10">
        <v>11923000</v>
      </c>
      <c r="E32" s="10">
        <v>0</v>
      </c>
      <c r="F32" s="10">
        <v>0</v>
      </c>
      <c r="G32" s="10">
        <v>11923000</v>
      </c>
      <c r="H32" s="10">
        <v>0</v>
      </c>
      <c r="I32" s="10">
        <v>11923000</v>
      </c>
      <c r="J32" s="10">
        <v>587331</v>
      </c>
      <c r="K32" s="10">
        <v>587331</v>
      </c>
      <c r="L32" s="10">
        <v>11335669</v>
      </c>
      <c r="M32" s="10">
        <v>587331</v>
      </c>
      <c r="N32" s="10">
        <v>587331</v>
      </c>
      <c r="O32" s="10">
        <v>0</v>
      </c>
      <c r="P32" s="11">
        <v>4.93</v>
      </c>
      <c r="Q32" s="10">
        <v>587331</v>
      </c>
      <c r="R32" s="10">
        <v>587331</v>
      </c>
      <c r="S32" s="10">
        <v>0</v>
      </c>
      <c r="T32" s="11">
        <v>4.93</v>
      </c>
      <c r="U32" s="10">
        <v>587331</v>
      </c>
      <c r="V32" s="10">
        <v>587331</v>
      </c>
      <c r="W32" s="10">
        <v>0</v>
      </c>
      <c r="X32" s="1"/>
      <c r="Y32" s="1"/>
      <c r="Z32" s="1"/>
      <c r="AA32" s="1"/>
      <c r="AB32" s="1"/>
    </row>
    <row r="33" spans="1:28" s="27" customFormat="1" x14ac:dyDescent="0.25">
      <c r="A33" s="9"/>
      <c r="B33" s="22" t="s">
        <v>61</v>
      </c>
      <c r="C33" s="23" t="s">
        <v>62</v>
      </c>
      <c r="D33" s="24">
        <f>+D34+D37+D40+D43+D45+D47+D49</f>
        <v>1063307000</v>
      </c>
      <c r="E33" s="24">
        <f t="shared" ref="E33:W33" si="43">+E34+E37+E40+E43+E45+E47+E49</f>
        <v>0</v>
      </c>
      <c r="F33" s="24">
        <f t="shared" si="43"/>
        <v>0</v>
      </c>
      <c r="G33" s="24">
        <f t="shared" si="43"/>
        <v>1063307000</v>
      </c>
      <c r="H33" s="24">
        <f t="shared" si="43"/>
        <v>0</v>
      </c>
      <c r="I33" s="24">
        <f t="shared" si="43"/>
        <v>1063307000</v>
      </c>
      <c r="J33" s="24">
        <f t="shared" si="43"/>
        <v>58255900</v>
      </c>
      <c r="K33" s="24">
        <f t="shared" si="43"/>
        <v>58255900</v>
      </c>
      <c r="L33" s="24">
        <f t="shared" si="43"/>
        <v>1005051100</v>
      </c>
      <c r="M33" s="24">
        <f t="shared" si="43"/>
        <v>58255900</v>
      </c>
      <c r="N33" s="24">
        <f t="shared" si="43"/>
        <v>58255900</v>
      </c>
      <c r="O33" s="24">
        <f t="shared" si="43"/>
        <v>0</v>
      </c>
      <c r="P33" s="25">
        <f t="shared" ref="P33:P34" si="44">N33/I33*100</f>
        <v>5.4787469658339498</v>
      </c>
      <c r="Q33" s="24">
        <f t="shared" si="43"/>
        <v>58255900</v>
      </c>
      <c r="R33" s="24">
        <f t="shared" si="43"/>
        <v>58255900</v>
      </c>
      <c r="S33" s="24">
        <f t="shared" si="43"/>
        <v>0</v>
      </c>
      <c r="T33" s="24">
        <f t="shared" si="43"/>
        <v>44.553833155396298</v>
      </c>
      <c r="U33" s="24">
        <f t="shared" si="43"/>
        <v>58255900</v>
      </c>
      <c r="V33" s="24">
        <f t="shared" si="43"/>
        <v>58255900</v>
      </c>
      <c r="W33" s="24">
        <f t="shared" si="43"/>
        <v>0</v>
      </c>
      <c r="X33" s="26"/>
      <c r="Y33" s="26"/>
      <c r="Z33" s="26"/>
      <c r="AA33" s="26"/>
      <c r="AB33" s="26"/>
    </row>
    <row r="34" spans="1:28" s="32" customFormat="1" ht="30" x14ac:dyDescent="0.25">
      <c r="A34" s="21"/>
      <c r="B34" s="28" t="s">
        <v>63</v>
      </c>
      <c r="C34" s="29" t="s">
        <v>64</v>
      </c>
      <c r="D34" s="30">
        <f>+D35+D36</f>
        <v>293173000</v>
      </c>
      <c r="E34" s="30">
        <f t="shared" ref="E34:W34" si="45">+E35+E36</f>
        <v>0</v>
      </c>
      <c r="F34" s="30">
        <f t="shared" si="45"/>
        <v>0</v>
      </c>
      <c r="G34" s="30">
        <f t="shared" si="45"/>
        <v>293173000</v>
      </c>
      <c r="H34" s="30">
        <f t="shared" si="45"/>
        <v>0</v>
      </c>
      <c r="I34" s="30">
        <f t="shared" si="45"/>
        <v>293173000</v>
      </c>
      <c r="J34" s="30">
        <f t="shared" si="45"/>
        <v>22915900</v>
      </c>
      <c r="K34" s="30">
        <f t="shared" si="45"/>
        <v>22915900</v>
      </c>
      <c r="L34" s="30">
        <f t="shared" si="45"/>
        <v>270257100</v>
      </c>
      <c r="M34" s="30">
        <f t="shared" si="45"/>
        <v>22915900</v>
      </c>
      <c r="N34" s="30">
        <f t="shared" si="45"/>
        <v>22915900</v>
      </c>
      <c r="O34" s="30">
        <f t="shared" si="45"/>
        <v>0</v>
      </c>
      <c r="P34" s="25">
        <f t="shared" si="44"/>
        <v>7.816511070255447</v>
      </c>
      <c r="Q34" s="30">
        <f t="shared" si="45"/>
        <v>22915900</v>
      </c>
      <c r="R34" s="30">
        <f t="shared" si="45"/>
        <v>22915900</v>
      </c>
      <c r="S34" s="30">
        <f t="shared" si="45"/>
        <v>0</v>
      </c>
      <c r="T34" s="25">
        <f t="shared" ref="T34" si="46">(R34/I34)*100</f>
        <v>7.816511070255447</v>
      </c>
      <c r="U34" s="30">
        <f t="shared" si="45"/>
        <v>22915900</v>
      </c>
      <c r="V34" s="30">
        <f t="shared" si="45"/>
        <v>22915900</v>
      </c>
      <c r="W34" s="30">
        <f t="shared" si="45"/>
        <v>0</v>
      </c>
      <c r="X34" s="31"/>
      <c r="Y34" s="31"/>
      <c r="Z34" s="31"/>
      <c r="AA34" s="31"/>
      <c r="AB34" s="31"/>
    </row>
    <row r="35" spans="1:28" ht="30" x14ac:dyDescent="0.25">
      <c r="B35" s="52" t="s">
        <v>65</v>
      </c>
      <c r="C35" s="53" t="s">
        <v>66</v>
      </c>
      <c r="D35" s="54">
        <v>181945000</v>
      </c>
      <c r="E35" s="10">
        <v>0</v>
      </c>
      <c r="F35" s="10">
        <v>0</v>
      </c>
      <c r="G35" s="54">
        <v>181945000</v>
      </c>
      <c r="H35" s="10">
        <v>0</v>
      </c>
      <c r="I35" s="10">
        <v>181945000</v>
      </c>
      <c r="J35" s="10">
        <v>14597700</v>
      </c>
      <c r="K35" s="10">
        <v>14597700</v>
      </c>
      <c r="L35" s="10">
        <v>167347300</v>
      </c>
      <c r="M35" s="10">
        <v>14597700</v>
      </c>
      <c r="N35" s="10">
        <v>14597700</v>
      </c>
      <c r="O35" s="10">
        <v>0</v>
      </c>
      <c r="P35" s="11">
        <v>8.02</v>
      </c>
      <c r="Q35" s="10">
        <v>14597700</v>
      </c>
      <c r="R35" s="10">
        <v>14597700</v>
      </c>
      <c r="S35" s="10">
        <v>0</v>
      </c>
      <c r="T35" s="11">
        <v>8.02</v>
      </c>
      <c r="U35" s="10">
        <v>14597700</v>
      </c>
      <c r="V35" s="10">
        <v>14597700</v>
      </c>
      <c r="W35" s="10">
        <v>0</v>
      </c>
      <c r="X35" s="1"/>
      <c r="Y35" s="1"/>
      <c r="Z35" s="1"/>
      <c r="AA35" s="1"/>
      <c r="AB35" s="1"/>
    </row>
    <row r="36" spans="1:28" ht="30" x14ac:dyDescent="0.25">
      <c r="B36" s="52" t="s">
        <v>67</v>
      </c>
      <c r="C36" s="53" t="s">
        <v>68</v>
      </c>
      <c r="D36" s="54">
        <v>111228000</v>
      </c>
      <c r="E36" s="10">
        <v>0</v>
      </c>
      <c r="F36" s="10">
        <v>0</v>
      </c>
      <c r="G36" s="54">
        <v>111228000</v>
      </c>
      <c r="H36" s="10">
        <v>0</v>
      </c>
      <c r="I36" s="10">
        <v>111228000</v>
      </c>
      <c r="J36" s="10">
        <v>8318200</v>
      </c>
      <c r="K36" s="10">
        <v>8318200</v>
      </c>
      <c r="L36" s="10">
        <v>102909800</v>
      </c>
      <c r="M36" s="10">
        <v>8318200</v>
      </c>
      <c r="N36" s="10">
        <v>8318200</v>
      </c>
      <c r="O36" s="10">
        <v>0</v>
      </c>
      <c r="P36" s="11">
        <v>7.48</v>
      </c>
      <c r="Q36" s="10">
        <v>8318200</v>
      </c>
      <c r="R36" s="10">
        <v>8318200</v>
      </c>
      <c r="S36" s="10">
        <v>0</v>
      </c>
      <c r="T36" s="11">
        <v>7.48</v>
      </c>
      <c r="U36" s="10">
        <v>8318200</v>
      </c>
      <c r="V36" s="10">
        <v>8318200</v>
      </c>
      <c r="W36" s="10">
        <v>0</v>
      </c>
      <c r="X36" s="1"/>
      <c r="Y36" s="1"/>
      <c r="Z36" s="1"/>
      <c r="AA36" s="1"/>
      <c r="AB36" s="1"/>
    </row>
    <row r="37" spans="1:28" s="32" customFormat="1" x14ac:dyDescent="0.25">
      <c r="A37" s="18"/>
      <c r="B37" s="28" t="s">
        <v>69</v>
      </c>
      <c r="C37" s="29" t="s">
        <v>70</v>
      </c>
      <c r="D37" s="30">
        <f>+D38+D39</f>
        <v>207666000</v>
      </c>
      <c r="E37" s="30">
        <f t="shared" ref="E37:W37" si="47">+E38+E39</f>
        <v>0</v>
      </c>
      <c r="F37" s="30">
        <f t="shared" si="47"/>
        <v>0</v>
      </c>
      <c r="G37" s="30">
        <f t="shared" si="47"/>
        <v>207666000</v>
      </c>
      <c r="H37" s="30">
        <f t="shared" si="47"/>
        <v>0</v>
      </c>
      <c r="I37" s="30">
        <f t="shared" si="47"/>
        <v>207666000</v>
      </c>
      <c r="J37" s="30">
        <f t="shared" si="47"/>
        <v>16231600</v>
      </c>
      <c r="K37" s="30">
        <f t="shared" si="47"/>
        <v>16231600</v>
      </c>
      <c r="L37" s="30">
        <f t="shared" si="47"/>
        <v>191434400</v>
      </c>
      <c r="M37" s="30">
        <f t="shared" si="47"/>
        <v>16231600</v>
      </c>
      <c r="N37" s="30">
        <f t="shared" si="47"/>
        <v>16231600</v>
      </c>
      <c r="O37" s="30">
        <f t="shared" si="47"/>
        <v>0</v>
      </c>
      <c r="P37" s="25">
        <f t="shared" ref="P37" si="48">N37/I37*100</f>
        <v>7.816204867431356</v>
      </c>
      <c r="Q37" s="30">
        <f t="shared" si="47"/>
        <v>16231600</v>
      </c>
      <c r="R37" s="30">
        <f t="shared" si="47"/>
        <v>16231600</v>
      </c>
      <c r="S37" s="30">
        <f t="shared" si="47"/>
        <v>0</v>
      </c>
      <c r="T37" s="25">
        <f t="shared" ref="T37" si="49">(R37/I37)*100</f>
        <v>7.816204867431356</v>
      </c>
      <c r="U37" s="30">
        <f t="shared" si="47"/>
        <v>16231600</v>
      </c>
      <c r="V37" s="30">
        <f t="shared" si="47"/>
        <v>16231600</v>
      </c>
      <c r="W37" s="30">
        <f t="shared" si="47"/>
        <v>0</v>
      </c>
      <c r="X37" s="31"/>
      <c r="Y37" s="31"/>
      <c r="Z37" s="31"/>
      <c r="AA37" s="31"/>
      <c r="AB37" s="31"/>
    </row>
    <row r="38" spans="1:28" ht="21.75" customHeight="1" x14ac:dyDescent="0.25">
      <c r="B38" s="52" t="s">
        <v>71</v>
      </c>
      <c r="C38" s="53" t="s">
        <v>72</v>
      </c>
      <c r="D38" s="54">
        <v>40914000</v>
      </c>
      <c r="E38" s="10">
        <v>0</v>
      </c>
      <c r="F38" s="10">
        <v>0</v>
      </c>
      <c r="G38" s="10">
        <v>40914000</v>
      </c>
      <c r="H38" s="10">
        <v>0</v>
      </c>
      <c r="I38" s="10">
        <v>40914000</v>
      </c>
      <c r="J38" s="10">
        <v>3060500</v>
      </c>
      <c r="K38" s="10">
        <v>3060500</v>
      </c>
      <c r="L38" s="10">
        <v>37853500</v>
      </c>
      <c r="M38" s="10">
        <v>3060500</v>
      </c>
      <c r="N38" s="10">
        <v>3060500</v>
      </c>
      <c r="O38" s="10">
        <v>0</v>
      </c>
      <c r="P38" s="11">
        <v>7.48</v>
      </c>
      <c r="Q38" s="10">
        <v>3060500</v>
      </c>
      <c r="R38" s="10">
        <v>3060500</v>
      </c>
      <c r="S38" s="10">
        <v>0</v>
      </c>
      <c r="T38" s="11">
        <v>7.48</v>
      </c>
      <c r="U38" s="10">
        <v>3060500</v>
      </c>
      <c r="V38" s="10">
        <v>3060500</v>
      </c>
      <c r="W38" s="10">
        <v>0</v>
      </c>
      <c r="X38" s="1"/>
      <c r="Y38" s="1"/>
      <c r="Z38" s="1"/>
      <c r="AA38" s="1"/>
      <c r="AB38" s="1"/>
    </row>
    <row r="39" spans="1:28" ht="23.25" customHeight="1" x14ac:dyDescent="0.25">
      <c r="B39" s="52" t="s">
        <v>73</v>
      </c>
      <c r="C39" s="53" t="s">
        <v>74</v>
      </c>
      <c r="D39" s="54">
        <v>166752000</v>
      </c>
      <c r="E39" s="10">
        <v>0</v>
      </c>
      <c r="F39" s="10">
        <v>0</v>
      </c>
      <c r="G39" s="10">
        <v>166752000</v>
      </c>
      <c r="H39" s="10">
        <v>0</v>
      </c>
      <c r="I39" s="10">
        <v>166752000</v>
      </c>
      <c r="J39" s="10">
        <v>13171100</v>
      </c>
      <c r="K39" s="10">
        <v>13171100</v>
      </c>
      <c r="L39" s="10">
        <v>153580900</v>
      </c>
      <c r="M39" s="10">
        <v>13171100</v>
      </c>
      <c r="N39" s="10">
        <v>13171100</v>
      </c>
      <c r="O39" s="10">
        <v>0</v>
      </c>
      <c r="P39" s="11">
        <v>7.9</v>
      </c>
      <c r="Q39" s="10">
        <v>13171100</v>
      </c>
      <c r="R39" s="10">
        <v>13171100</v>
      </c>
      <c r="S39" s="10">
        <v>0</v>
      </c>
      <c r="T39" s="11">
        <v>7.9</v>
      </c>
      <c r="U39" s="10">
        <v>13171100</v>
      </c>
      <c r="V39" s="10">
        <v>13171100</v>
      </c>
      <c r="W39" s="10">
        <v>0</v>
      </c>
      <c r="X39" s="1"/>
      <c r="Y39" s="1"/>
      <c r="Z39" s="1"/>
      <c r="AA39" s="1"/>
      <c r="AB39" s="1"/>
    </row>
    <row r="40" spans="1:28" s="32" customFormat="1" x14ac:dyDescent="0.25">
      <c r="A40" s="21"/>
      <c r="B40" s="28" t="s">
        <v>75</v>
      </c>
      <c r="C40" s="29" t="s">
        <v>76</v>
      </c>
      <c r="D40" s="30">
        <f>+D41+D42</f>
        <v>284639000</v>
      </c>
      <c r="E40" s="30">
        <f t="shared" ref="E40:W40" si="50">+E41+E42</f>
        <v>0</v>
      </c>
      <c r="F40" s="30">
        <f t="shared" si="50"/>
        <v>0</v>
      </c>
      <c r="G40" s="30">
        <f t="shared" si="50"/>
        <v>284639000</v>
      </c>
      <c r="H40" s="30">
        <f t="shared" si="50"/>
        <v>0</v>
      </c>
      <c r="I40" s="30">
        <f t="shared" si="50"/>
        <v>284639000</v>
      </c>
      <c r="J40" s="30">
        <f t="shared" si="50"/>
        <v>0</v>
      </c>
      <c r="K40" s="30">
        <f t="shared" si="50"/>
        <v>0</v>
      </c>
      <c r="L40" s="30">
        <f t="shared" si="50"/>
        <v>284639000</v>
      </c>
      <c r="M40" s="30">
        <f t="shared" si="50"/>
        <v>0</v>
      </c>
      <c r="N40" s="30">
        <f t="shared" si="50"/>
        <v>0</v>
      </c>
      <c r="O40" s="30">
        <f t="shared" si="50"/>
        <v>0</v>
      </c>
      <c r="P40" s="25">
        <f t="shared" ref="P40" si="51">N40/I40*100</f>
        <v>0</v>
      </c>
      <c r="Q40" s="30">
        <f t="shared" si="50"/>
        <v>0</v>
      </c>
      <c r="R40" s="30">
        <f t="shared" si="50"/>
        <v>0</v>
      </c>
      <c r="S40" s="30">
        <f t="shared" si="50"/>
        <v>0</v>
      </c>
      <c r="T40" s="25">
        <f t="shared" ref="T40" si="52">(R40/I40)*100</f>
        <v>0</v>
      </c>
      <c r="U40" s="30">
        <f t="shared" si="50"/>
        <v>0</v>
      </c>
      <c r="V40" s="30">
        <f t="shared" si="50"/>
        <v>0</v>
      </c>
      <c r="W40" s="30">
        <f t="shared" si="50"/>
        <v>0</v>
      </c>
      <c r="X40" s="31"/>
      <c r="Y40" s="31"/>
      <c r="Z40" s="31"/>
      <c r="AA40" s="31"/>
      <c r="AB40" s="31"/>
    </row>
    <row r="41" spans="1:28" x14ac:dyDescent="0.25">
      <c r="B41" s="52" t="s">
        <v>77</v>
      </c>
      <c r="C41" s="53" t="s">
        <v>78</v>
      </c>
      <c r="D41" s="10">
        <v>165442000</v>
      </c>
      <c r="E41" s="10">
        <v>0</v>
      </c>
      <c r="F41" s="10">
        <v>0</v>
      </c>
      <c r="G41" s="10">
        <v>165442000</v>
      </c>
      <c r="H41" s="10">
        <v>0</v>
      </c>
      <c r="I41" s="10">
        <v>165442000</v>
      </c>
      <c r="J41" s="10">
        <v>0</v>
      </c>
      <c r="K41" s="10">
        <v>0</v>
      </c>
      <c r="L41" s="10">
        <v>165442000</v>
      </c>
      <c r="M41" s="10">
        <v>0</v>
      </c>
      <c r="N41" s="10">
        <v>0</v>
      </c>
      <c r="O41" s="10">
        <v>0</v>
      </c>
      <c r="P41" s="11">
        <v>0</v>
      </c>
      <c r="Q41" s="10">
        <v>0</v>
      </c>
      <c r="R41" s="10">
        <v>0</v>
      </c>
      <c r="S41" s="10">
        <v>0</v>
      </c>
      <c r="T41" s="11">
        <v>0</v>
      </c>
      <c r="U41" s="10">
        <v>0</v>
      </c>
      <c r="V41" s="10">
        <v>0</v>
      </c>
      <c r="W41" s="10">
        <v>0</v>
      </c>
      <c r="X41" s="1"/>
      <c r="Y41" s="1"/>
      <c r="Z41" s="1"/>
      <c r="AA41" s="1"/>
      <c r="AB41" s="1"/>
    </row>
    <row r="42" spans="1:28" x14ac:dyDescent="0.25">
      <c r="B42" s="52" t="s">
        <v>79</v>
      </c>
      <c r="C42" s="53" t="s">
        <v>80</v>
      </c>
      <c r="D42" s="10">
        <v>119197000</v>
      </c>
      <c r="E42" s="10">
        <v>0</v>
      </c>
      <c r="F42" s="10">
        <v>0</v>
      </c>
      <c r="G42" s="10">
        <v>119197000</v>
      </c>
      <c r="H42" s="10">
        <v>0</v>
      </c>
      <c r="I42" s="10">
        <v>119197000</v>
      </c>
      <c r="J42" s="10">
        <v>0</v>
      </c>
      <c r="K42" s="10">
        <v>0</v>
      </c>
      <c r="L42" s="10">
        <v>119197000</v>
      </c>
      <c r="M42" s="10">
        <v>0</v>
      </c>
      <c r="N42" s="10">
        <v>0</v>
      </c>
      <c r="O42" s="10">
        <v>0</v>
      </c>
      <c r="P42" s="11">
        <v>0</v>
      </c>
      <c r="Q42" s="10">
        <v>0</v>
      </c>
      <c r="R42" s="10">
        <v>0</v>
      </c>
      <c r="S42" s="10">
        <v>0</v>
      </c>
      <c r="T42" s="11">
        <v>0</v>
      </c>
      <c r="U42" s="10">
        <v>0</v>
      </c>
      <c r="V42" s="10">
        <v>0</v>
      </c>
      <c r="W42" s="10">
        <v>0</v>
      </c>
      <c r="X42" s="1"/>
      <c r="Y42" s="1"/>
      <c r="Z42" s="1"/>
      <c r="AA42" s="1"/>
      <c r="AB42" s="1"/>
    </row>
    <row r="43" spans="1:28" s="32" customFormat="1" ht="30" x14ac:dyDescent="0.25">
      <c r="A43" s="21"/>
      <c r="B43" s="28" t="s">
        <v>81</v>
      </c>
      <c r="C43" s="29" t="s">
        <v>82</v>
      </c>
      <c r="D43" s="30">
        <f>+D44</f>
        <v>112577000</v>
      </c>
      <c r="E43" s="30">
        <f t="shared" ref="E43:W43" si="53">+E44</f>
        <v>0</v>
      </c>
      <c r="F43" s="30">
        <f t="shared" si="53"/>
        <v>0</v>
      </c>
      <c r="G43" s="30">
        <f t="shared" si="53"/>
        <v>112577000</v>
      </c>
      <c r="H43" s="30">
        <f t="shared" si="53"/>
        <v>0</v>
      </c>
      <c r="I43" s="30">
        <f t="shared" si="53"/>
        <v>112577000</v>
      </c>
      <c r="J43" s="30">
        <f t="shared" si="53"/>
        <v>7525900</v>
      </c>
      <c r="K43" s="30">
        <f t="shared" si="53"/>
        <v>7525900</v>
      </c>
      <c r="L43" s="30">
        <f t="shared" si="53"/>
        <v>105051100</v>
      </c>
      <c r="M43" s="30">
        <f t="shared" si="53"/>
        <v>7525900</v>
      </c>
      <c r="N43" s="30">
        <f t="shared" si="53"/>
        <v>7525900</v>
      </c>
      <c r="O43" s="30">
        <f t="shared" si="53"/>
        <v>0</v>
      </c>
      <c r="P43" s="25">
        <f t="shared" ref="P43" si="54">N43/I43*100</f>
        <v>6.6851133002300651</v>
      </c>
      <c r="Q43" s="30">
        <f t="shared" si="53"/>
        <v>7525900</v>
      </c>
      <c r="R43" s="30">
        <f t="shared" si="53"/>
        <v>7525900</v>
      </c>
      <c r="S43" s="30">
        <f t="shared" si="53"/>
        <v>0</v>
      </c>
      <c r="T43" s="25">
        <f t="shared" ref="T43" si="55">(R43/I43)*100</f>
        <v>6.6851133002300651</v>
      </c>
      <c r="U43" s="30">
        <f t="shared" si="53"/>
        <v>7525900</v>
      </c>
      <c r="V43" s="30">
        <f t="shared" si="53"/>
        <v>7525900</v>
      </c>
      <c r="W43" s="30">
        <f t="shared" si="53"/>
        <v>0</v>
      </c>
      <c r="X43" s="31"/>
      <c r="Y43" s="31"/>
      <c r="Z43" s="31"/>
      <c r="AA43" s="31"/>
      <c r="AB43" s="31"/>
    </row>
    <row r="44" spans="1:28" x14ac:dyDescent="0.25">
      <c r="B44" s="52" t="s">
        <v>83</v>
      </c>
      <c r="C44" s="53" t="s">
        <v>84</v>
      </c>
      <c r="D44" s="10">
        <v>112577000</v>
      </c>
      <c r="E44" s="10">
        <v>0</v>
      </c>
      <c r="F44" s="10">
        <v>0</v>
      </c>
      <c r="G44" s="10">
        <v>112577000</v>
      </c>
      <c r="H44" s="10">
        <v>0</v>
      </c>
      <c r="I44" s="10">
        <v>112577000</v>
      </c>
      <c r="J44" s="10">
        <v>7525900</v>
      </c>
      <c r="K44" s="10">
        <v>7525900</v>
      </c>
      <c r="L44" s="10">
        <v>105051100</v>
      </c>
      <c r="M44" s="10">
        <v>7525900</v>
      </c>
      <c r="N44" s="10">
        <v>7525900</v>
      </c>
      <c r="O44" s="10">
        <v>0</v>
      </c>
      <c r="P44" s="11">
        <v>6.69</v>
      </c>
      <c r="Q44" s="10">
        <v>7525900</v>
      </c>
      <c r="R44" s="10">
        <v>7525900</v>
      </c>
      <c r="S44" s="10">
        <v>0</v>
      </c>
      <c r="T44" s="11">
        <v>6.69</v>
      </c>
      <c r="U44" s="10">
        <v>7525900</v>
      </c>
      <c r="V44" s="10">
        <v>7525900</v>
      </c>
      <c r="W44" s="10">
        <v>0</v>
      </c>
      <c r="X44" s="1"/>
      <c r="Y44" s="1"/>
      <c r="Z44" s="1"/>
      <c r="AA44" s="1"/>
      <c r="AB44" s="1"/>
    </row>
    <row r="45" spans="1:28" s="32" customFormat="1" ht="30" x14ac:dyDescent="0.25">
      <c r="A45" s="21"/>
      <c r="B45" s="28" t="s">
        <v>85</v>
      </c>
      <c r="C45" s="29" t="s">
        <v>86</v>
      </c>
      <c r="D45" s="30">
        <f>+D46</f>
        <v>24524000</v>
      </c>
      <c r="E45" s="30">
        <f t="shared" ref="E45:W45" si="56">+E46</f>
        <v>0</v>
      </c>
      <c r="F45" s="30">
        <f t="shared" si="56"/>
        <v>0</v>
      </c>
      <c r="G45" s="30">
        <f t="shared" si="56"/>
        <v>24524000</v>
      </c>
      <c r="H45" s="30">
        <f t="shared" si="56"/>
        <v>0</v>
      </c>
      <c r="I45" s="30">
        <f t="shared" si="56"/>
        <v>24524000</v>
      </c>
      <c r="J45" s="30">
        <f t="shared" si="56"/>
        <v>2173900</v>
      </c>
      <c r="K45" s="30">
        <f t="shared" si="56"/>
        <v>2173900</v>
      </c>
      <c r="L45" s="30">
        <f t="shared" si="56"/>
        <v>22350100</v>
      </c>
      <c r="M45" s="30">
        <f t="shared" si="56"/>
        <v>2173900</v>
      </c>
      <c r="N45" s="30">
        <f t="shared" si="56"/>
        <v>2173900</v>
      </c>
      <c r="O45" s="30">
        <f t="shared" si="56"/>
        <v>0</v>
      </c>
      <c r="P45" s="25">
        <f t="shared" ref="P45" si="57">N45/I45*100</f>
        <v>8.8643777524058063</v>
      </c>
      <c r="Q45" s="30">
        <f t="shared" si="56"/>
        <v>2173900</v>
      </c>
      <c r="R45" s="30">
        <f t="shared" si="56"/>
        <v>2173900</v>
      </c>
      <c r="S45" s="30">
        <f t="shared" si="56"/>
        <v>0</v>
      </c>
      <c r="T45" s="25">
        <f t="shared" ref="T45" si="58">(R45/I45)*100</f>
        <v>8.8643777524058063</v>
      </c>
      <c r="U45" s="30">
        <f t="shared" si="56"/>
        <v>2173900</v>
      </c>
      <c r="V45" s="30">
        <f t="shared" si="56"/>
        <v>2173900</v>
      </c>
      <c r="W45" s="30">
        <f t="shared" si="56"/>
        <v>0</v>
      </c>
      <c r="X45" s="31"/>
      <c r="Y45" s="31"/>
      <c r="Z45" s="31"/>
      <c r="AA45" s="31"/>
      <c r="AB45" s="31"/>
    </row>
    <row r="46" spans="1:28" ht="30" x14ac:dyDescent="0.25">
      <c r="B46" s="52" t="s">
        <v>87</v>
      </c>
      <c r="C46" s="53" t="s">
        <v>88</v>
      </c>
      <c r="D46" s="10">
        <v>24524000</v>
      </c>
      <c r="E46" s="10">
        <v>0</v>
      </c>
      <c r="F46" s="10">
        <v>0</v>
      </c>
      <c r="G46" s="10">
        <v>24524000</v>
      </c>
      <c r="H46" s="10">
        <v>0</v>
      </c>
      <c r="I46" s="10">
        <v>24524000</v>
      </c>
      <c r="J46" s="10">
        <v>2173900</v>
      </c>
      <c r="K46" s="10">
        <v>2173900</v>
      </c>
      <c r="L46" s="10">
        <v>22350100</v>
      </c>
      <c r="M46" s="10">
        <v>2173900</v>
      </c>
      <c r="N46" s="10">
        <v>2173900</v>
      </c>
      <c r="O46" s="10">
        <v>0</v>
      </c>
      <c r="P46" s="11">
        <v>8.86</v>
      </c>
      <c r="Q46" s="10">
        <v>2173900</v>
      </c>
      <c r="R46" s="10">
        <v>2173900</v>
      </c>
      <c r="S46" s="10">
        <v>0</v>
      </c>
      <c r="T46" s="11">
        <v>8.86</v>
      </c>
      <c r="U46" s="10">
        <v>2173900</v>
      </c>
      <c r="V46" s="10">
        <v>2173900</v>
      </c>
      <c r="W46" s="10">
        <v>0</v>
      </c>
      <c r="X46" s="1"/>
      <c r="Y46" s="1"/>
      <c r="Z46" s="1"/>
      <c r="AA46" s="1"/>
      <c r="AB46" s="1"/>
    </row>
    <row r="47" spans="1:28" s="32" customFormat="1" x14ac:dyDescent="0.25">
      <c r="A47" s="21"/>
      <c r="B47" s="28" t="s">
        <v>89</v>
      </c>
      <c r="C47" s="29" t="s">
        <v>90</v>
      </c>
      <c r="D47" s="30">
        <f>+D48</f>
        <v>84436000</v>
      </c>
      <c r="E47" s="30">
        <f t="shared" ref="E47:W47" si="59">+E48</f>
        <v>0</v>
      </c>
      <c r="F47" s="30">
        <f t="shared" si="59"/>
        <v>0</v>
      </c>
      <c r="G47" s="30">
        <f t="shared" si="59"/>
        <v>84436000</v>
      </c>
      <c r="H47" s="30">
        <f t="shared" si="59"/>
        <v>0</v>
      </c>
      <c r="I47" s="30">
        <f t="shared" si="59"/>
        <v>84436000</v>
      </c>
      <c r="J47" s="30">
        <f t="shared" si="59"/>
        <v>5644600</v>
      </c>
      <c r="K47" s="30">
        <f t="shared" si="59"/>
        <v>5644600</v>
      </c>
      <c r="L47" s="30">
        <f t="shared" si="59"/>
        <v>78791400</v>
      </c>
      <c r="M47" s="30">
        <f t="shared" si="59"/>
        <v>5644600</v>
      </c>
      <c r="N47" s="30">
        <f t="shared" si="59"/>
        <v>5644600</v>
      </c>
      <c r="O47" s="30">
        <f t="shared" si="59"/>
        <v>0</v>
      </c>
      <c r="P47" s="25">
        <f t="shared" ref="P47" si="60">N47/I47*100</f>
        <v>6.6850632431664225</v>
      </c>
      <c r="Q47" s="30">
        <f t="shared" si="59"/>
        <v>5644600</v>
      </c>
      <c r="R47" s="30">
        <f t="shared" si="59"/>
        <v>5644600</v>
      </c>
      <c r="S47" s="30">
        <f t="shared" si="59"/>
        <v>0</v>
      </c>
      <c r="T47" s="25">
        <f t="shared" ref="T47" si="61">(R47/I47)*100</f>
        <v>6.6850632431664225</v>
      </c>
      <c r="U47" s="30">
        <f t="shared" si="59"/>
        <v>5644600</v>
      </c>
      <c r="V47" s="30">
        <f t="shared" si="59"/>
        <v>5644600</v>
      </c>
      <c r="W47" s="30">
        <f t="shared" si="59"/>
        <v>0</v>
      </c>
      <c r="X47" s="31"/>
      <c r="Y47" s="31"/>
      <c r="Z47" s="31"/>
      <c r="AA47" s="31"/>
      <c r="AB47" s="31"/>
    </row>
    <row r="48" spans="1:28" x14ac:dyDescent="0.25">
      <c r="B48" s="52" t="s">
        <v>89</v>
      </c>
      <c r="C48" s="53" t="s">
        <v>91</v>
      </c>
      <c r="D48" s="10">
        <v>84436000</v>
      </c>
      <c r="E48" s="10">
        <v>0</v>
      </c>
      <c r="F48" s="10">
        <v>0</v>
      </c>
      <c r="G48" s="10">
        <v>84436000</v>
      </c>
      <c r="H48" s="10">
        <v>0</v>
      </c>
      <c r="I48" s="10">
        <v>84436000</v>
      </c>
      <c r="J48" s="10">
        <v>5644600</v>
      </c>
      <c r="K48" s="10">
        <v>5644600</v>
      </c>
      <c r="L48" s="10">
        <v>78791400</v>
      </c>
      <c r="M48" s="10">
        <v>5644600</v>
      </c>
      <c r="N48" s="10">
        <v>5644600</v>
      </c>
      <c r="O48" s="10">
        <v>0</v>
      </c>
      <c r="P48" s="11">
        <v>6.69</v>
      </c>
      <c r="Q48" s="10">
        <v>5644600</v>
      </c>
      <c r="R48" s="10">
        <v>5644600</v>
      </c>
      <c r="S48" s="10">
        <v>0</v>
      </c>
      <c r="T48" s="11">
        <v>6.69</v>
      </c>
      <c r="U48" s="10">
        <v>5644600</v>
      </c>
      <c r="V48" s="10">
        <v>5644600</v>
      </c>
      <c r="W48" s="10">
        <v>0</v>
      </c>
      <c r="X48" s="1"/>
      <c r="Y48" s="1"/>
      <c r="Z48" s="1"/>
      <c r="AA48" s="1"/>
      <c r="AB48" s="1"/>
    </row>
    <row r="49" spans="1:28" s="32" customFormat="1" x14ac:dyDescent="0.25">
      <c r="A49" s="21"/>
      <c r="B49" s="28" t="s">
        <v>92</v>
      </c>
      <c r="C49" s="29" t="s">
        <v>93</v>
      </c>
      <c r="D49" s="30">
        <f>+D50</f>
        <v>56292000</v>
      </c>
      <c r="E49" s="30">
        <f t="shared" ref="E49:W49" si="62">+E50</f>
        <v>0</v>
      </c>
      <c r="F49" s="30">
        <f t="shared" si="62"/>
        <v>0</v>
      </c>
      <c r="G49" s="30">
        <f t="shared" si="62"/>
        <v>56292000</v>
      </c>
      <c r="H49" s="30">
        <f t="shared" si="62"/>
        <v>0</v>
      </c>
      <c r="I49" s="30">
        <f t="shared" si="62"/>
        <v>56292000</v>
      </c>
      <c r="J49" s="30">
        <f t="shared" si="62"/>
        <v>3764000</v>
      </c>
      <c r="K49" s="30">
        <f t="shared" si="62"/>
        <v>3764000</v>
      </c>
      <c r="L49" s="30">
        <f t="shared" si="62"/>
        <v>52528000</v>
      </c>
      <c r="M49" s="30">
        <f t="shared" si="62"/>
        <v>3764000</v>
      </c>
      <c r="N49" s="30">
        <f t="shared" si="62"/>
        <v>3764000</v>
      </c>
      <c r="O49" s="30">
        <f t="shared" si="62"/>
        <v>0</v>
      </c>
      <c r="P49" s="25">
        <f t="shared" ref="P49" si="63">N49/I49*100</f>
        <v>6.686562921907198</v>
      </c>
      <c r="Q49" s="30">
        <f t="shared" si="62"/>
        <v>3764000</v>
      </c>
      <c r="R49" s="30">
        <f t="shared" si="62"/>
        <v>3764000</v>
      </c>
      <c r="S49" s="30">
        <f t="shared" si="62"/>
        <v>0</v>
      </c>
      <c r="T49" s="25">
        <f t="shared" ref="T49" si="64">(R49/I49)*100</f>
        <v>6.686562921907198</v>
      </c>
      <c r="U49" s="30">
        <f t="shared" si="62"/>
        <v>3764000</v>
      </c>
      <c r="V49" s="30">
        <f t="shared" si="62"/>
        <v>3764000</v>
      </c>
      <c r="W49" s="30">
        <f t="shared" si="62"/>
        <v>0</v>
      </c>
      <c r="X49" s="31"/>
      <c r="Y49" s="31"/>
      <c r="Z49" s="31"/>
      <c r="AA49" s="31"/>
      <c r="AB49" s="31"/>
    </row>
    <row r="50" spans="1:28" x14ac:dyDescent="0.25">
      <c r="B50" s="52" t="s">
        <v>92</v>
      </c>
      <c r="C50" s="53" t="s">
        <v>94</v>
      </c>
      <c r="D50" s="10">
        <v>56292000</v>
      </c>
      <c r="E50" s="10">
        <v>0</v>
      </c>
      <c r="F50" s="10">
        <v>0</v>
      </c>
      <c r="G50" s="10">
        <v>56292000</v>
      </c>
      <c r="H50" s="10">
        <v>0</v>
      </c>
      <c r="I50" s="10">
        <v>56292000</v>
      </c>
      <c r="J50" s="10">
        <v>3764000</v>
      </c>
      <c r="K50" s="10">
        <v>3764000</v>
      </c>
      <c r="L50" s="10">
        <v>52528000</v>
      </c>
      <c r="M50" s="10">
        <v>3764000</v>
      </c>
      <c r="N50" s="10">
        <v>3764000</v>
      </c>
      <c r="O50" s="10">
        <v>0</v>
      </c>
      <c r="P50" s="11">
        <v>6.69</v>
      </c>
      <c r="Q50" s="10">
        <v>3764000</v>
      </c>
      <c r="R50" s="10">
        <v>3764000</v>
      </c>
      <c r="S50" s="10">
        <v>0</v>
      </c>
      <c r="T50" s="11">
        <v>6.69</v>
      </c>
      <c r="U50" s="10">
        <v>3764000</v>
      </c>
      <c r="V50" s="10">
        <v>3764000</v>
      </c>
      <c r="W50" s="10">
        <v>0</v>
      </c>
      <c r="X50" s="1"/>
      <c r="Y50" s="1"/>
      <c r="Z50" s="1"/>
      <c r="AA50" s="1"/>
      <c r="AB50" s="1"/>
    </row>
    <row r="51" spans="1:28" s="27" customFormat="1" ht="30" x14ac:dyDescent="0.25">
      <c r="A51" s="9"/>
      <c r="B51" s="39" t="s">
        <v>95</v>
      </c>
      <c r="C51" s="23" t="s">
        <v>96</v>
      </c>
      <c r="D51" s="24">
        <f>+D52+D54</f>
        <v>15330000</v>
      </c>
      <c r="E51" s="24">
        <f t="shared" ref="E51:W51" si="65">+E52+E54</f>
        <v>0</v>
      </c>
      <c r="F51" s="24">
        <f t="shared" si="65"/>
        <v>0</v>
      </c>
      <c r="G51" s="24">
        <f t="shared" si="65"/>
        <v>15330000</v>
      </c>
      <c r="H51" s="24">
        <f t="shared" si="65"/>
        <v>0</v>
      </c>
      <c r="I51" s="24">
        <f t="shared" si="65"/>
        <v>15330000</v>
      </c>
      <c r="J51" s="24">
        <f t="shared" si="65"/>
        <v>6614946</v>
      </c>
      <c r="K51" s="24">
        <f t="shared" si="65"/>
        <v>6614946</v>
      </c>
      <c r="L51" s="24">
        <f t="shared" si="65"/>
        <v>8715054</v>
      </c>
      <c r="M51" s="24">
        <f t="shared" si="65"/>
        <v>6614946</v>
      </c>
      <c r="N51" s="24">
        <f t="shared" si="65"/>
        <v>6614946</v>
      </c>
      <c r="O51" s="24">
        <f t="shared" si="65"/>
        <v>0</v>
      </c>
      <c r="P51" s="25">
        <f t="shared" ref="P51:P52" si="66">N51/I51*100</f>
        <v>43.150332681017609</v>
      </c>
      <c r="Q51" s="24">
        <f t="shared" si="65"/>
        <v>6614946</v>
      </c>
      <c r="R51" s="24">
        <f t="shared" si="65"/>
        <v>6614946</v>
      </c>
      <c r="S51" s="24">
        <f t="shared" si="65"/>
        <v>0</v>
      </c>
      <c r="T51" s="25">
        <f t="shared" ref="T51:T52" si="67">(R51/I51)*100</f>
        <v>43.150332681017609</v>
      </c>
      <c r="U51" s="24">
        <f t="shared" si="65"/>
        <v>6614946</v>
      </c>
      <c r="V51" s="24">
        <f t="shared" si="65"/>
        <v>6614946</v>
      </c>
      <c r="W51" s="24">
        <f t="shared" si="65"/>
        <v>0</v>
      </c>
      <c r="X51" s="26"/>
      <c r="Y51" s="26"/>
      <c r="Z51" s="26"/>
      <c r="AA51" s="26"/>
      <c r="AB51" s="26"/>
    </row>
    <row r="52" spans="1:28" s="32" customFormat="1" x14ac:dyDescent="0.25">
      <c r="A52" s="20"/>
      <c r="B52" s="33" t="s">
        <v>97</v>
      </c>
      <c r="C52" s="29" t="s">
        <v>48</v>
      </c>
      <c r="D52" s="30">
        <f>+D53</f>
        <v>8715000</v>
      </c>
      <c r="E52" s="30">
        <f t="shared" ref="E52:W52" si="68">+E53</f>
        <v>0</v>
      </c>
      <c r="F52" s="30">
        <f t="shared" si="68"/>
        <v>0</v>
      </c>
      <c r="G52" s="30">
        <f t="shared" si="68"/>
        <v>8715000</v>
      </c>
      <c r="H52" s="30">
        <f t="shared" si="68"/>
        <v>0</v>
      </c>
      <c r="I52" s="30">
        <f t="shared" si="68"/>
        <v>8715000</v>
      </c>
      <c r="J52" s="30">
        <f t="shared" si="68"/>
        <v>0</v>
      </c>
      <c r="K52" s="30">
        <f t="shared" si="68"/>
        <v>0</v>
      </c>
      <c r="L52" s="30">
        <f t="shared" si="68"/>
        <v>8715000</v>
      </c>
      <c r="M52" s="30">
        <f t="shared" si="68"/>
        <v>0</v>
      </c>
      <c r="N52" s="30">
        <f t="shared" si="68"/>
        <v>0</v>
      </c>
      <c r="O52" s="30">
        <f t="shared" si="68"/>
        <v>0</v>
      </c>
      <c r="P52" s="25">
        <f t="shared" si="66"/>
        <v>0</v>
      </c>
      <c r="Q52" s="30">
        <f t="shared" si="68"/>
        <v>0</v>
      </c>
      <c r="R52" s="30">
        <f t="shared" si="68"/>
        <v>0</v>
      </c>
      <c r="S52" s="30">
        <f t="shared" si="68"/>
        <v>0</v>
      </c>
      <c r="T52" s="25">
        <f t="shared" si="67"/>
        <v>0</v>
      </c>
      <c r="U52" s="30">
        <f t="shared" si="68"/>
        <v>0</v>
      </c>
      <c r="V52" s="30">
        <f t="shared" si="68"/>
        <v>0</v>
      </c>
      <c r="W52" s="30">
        <f t="shared" si="68"/>
        <v>0</v>
      </c>
      <c r="X52" s="31"/>
      <c r="Y52" s="31"/>
      <c r="Z52" s="31"/>
      <c r="AA52" s="31"/>
      <c r="AB52" s="31"/>
    </row>
    <row r="53" spans="1:28" x14ac:dyDescent="0.25">
      <c r="B53" s="52" t="s">
        <v>98</v>
      </c>
      <c r="C53" s="53" t="s">
        <v>99</v>
      </c>
      <c r="D53" s="10">
        <v>8715000</v>
      </c>
      <c r="E53" s="10">
        <v>0</v>
      </c>
      <c r="F53" s="10">
        <v>0</v>
      </c>
      <c r="G53" s="10">
        <v>8715000</v>
      </c>
      <c r="H53" s="10">
        <v>0</v>
      </c>
      <c r="I53" s="10">
        <v>8715000</v>
      </c>
      <c r="J53" s="10">
        <v>0</v>
      </c>
      <c r="K53" s="10">
        <v>0</v>
      </c>
      <c r="L53" s="10">
        <v>8715000</v>
      </c>
      <c r="M53" s="10">
        <v>0</v>
      </c>
      <c r="N53" s="10">
        <v>0</v>
      </c>
      <c r="O53" s="10">
        <v>0</v>
      </c>
      <c r="P53" s="11">
        <v>0</v>
      </c>
      <c r="Q53" s="10">
        <v>0</v>
      </c>
      <c r="R53" s="10">
        <v>0</v>
      </c>
      <c r="S53" s="10">
        <v>0</v>
      </c>
      <c r="T53" s="11">
        <v>0</v>
      </c>
      <c r="U53" s="10">
        <v>0</v>
      </c>
      <c r="V53" s="10">
        <v>0</v>
      </c>
      <c r="W53" s="10">
        <v>0</v>
      </c>
      <c r="X53" s="1"/>
      <c r="Y53" s="1"/>
      <c r="Z53" s="1"/>
      <c r="AA53" s="1"/>
      <c r="AB53" s="1"/>
    </row>
    <row r="54" spans="1:28" s="32" customFormat="1" ht="30" x14ac:dyDescent="0.25">
      <c r="A54" s="18"/>
      <c r="B54" s="33" t="s">
        <v>100</v>
      </c>
      <c r="C54" s="34" t="s">
        <v>101</v>
      </c>
      <c r="D54" s="30">
        <v>6615000</v>
      </c>
      <c r="E54" s="30">
        <v>0</v>
      </c>
      <c r="F54" s="30">
        <v>0</v>
      </c>
      <c r="G54" s="30">
        <v>6615000</v>
      </c>
      <c r="H54" s="30">
        <v>0</v>
      </c>
      <c r="I54" s="30">
        <v>6615000</v>
      </c>
      <c r="J54" s="30">
        <v>6614946</v>
      </c>
      <c r="K54" s="30">
        <v>6614946</v>
      </c>
      <c r="L54" s="30">
        <v>54</v>
      </c>
      <c r="M54" s="30">
        <v>6614946</v>
      </c>
      <c r="N54" s="30">
        <v>6614946</v>
      </c>
      <c r="O54" s="30">
        <v>0</v>
      </c>
      <c r="P54" s="25">
        <v>100</v>
      </c>
      <c r="Q54" s="30">
        <v>6614946</v>
      </c>
      <c r="R54" s="30">
        <v>6614946</v>
      </c>
      <c r="S54" s="30">
        <v>0</v>
      </c>
      <c r="T54" s="25">
        <v>100</v>
      </c>
      <c r="U54" s="30">
        <v>6614946</v>
      </c>
      <c r="V54" s="30">
        <v>6614946</v>
      </c>
      <c r="W54" s="30">
        <v>0</v>
      </c>
      <c r="X54" s="31"/>
      <c r="Y54" s="31"/>
      <c r="Z54" s="31"/>
      <c r="AA54" s="31"/>
      <c r="AB54" s="31"/>
    </row>
    <row r="55" spans="1:28" s="27" customFormat="1" x14ac:dyDescent="0.25">
      <c r="A55" s="9" t="s">
        <v>22</v>
      </c>
      <c r="B55" s="22" t="s">
        <v>102</v>
      </c>
      <c r="C55" s="23" t="s">
        <v>103</v>
      </c>
      <c r="D55" s="24">
        <f>+D56+D63</f>
        <v>1159578000</v>
      </c>
      <c r="E55" s="24">
        <f t="shared" ref="E55:W55" si="69">+E56+E63</f>
        <v>0</v>
      </c>
      <c r="F55" s="24">
        <f t="shared" si="69"/>
        <v>0</v>
      </c>
      <c r="G55" s="24">
        <f t="shared" si="69"/>
        <v>1159578000</v>
      </c>
      <c r="H55" s="24">
        <f t="shared" si="69"/>
        <v>0</v>
      </c>
      <c r="I55" s="24">
        <f t="shared" si="69"/>
        <v>1159578000</v>
      </c>
      <c r="J55" s="24">
        <f t="shared" si="69"/>
        <v>715948251</v>
      </c>
      <c r="K55" s="24">
        <f t="shared" si="69"/>
        <v>715948251</v>
      </c>
      <c r="L55" s="24">
        <f t="shared" si="69"/>
        <v>443629749</v>
      </c>
      <c r="M55" s="24">
        <f t="shared" si="69"/>
        <v>595079864</v>
      </c>
      <c r="N55" s="24">
        <f t="shared" si="69"/>
        <v>595079864</v>
      </c>
      <c r="O55" s="24">
        <f t="shared" si="69"/>
        <v>120868387</v>
      </c>
      <c r="P55" s="25">
        <f t="shared" ref="P55:P59" si="70">N55/I55*100</f>
        <v>51.318657649593213</v>
      </c>
      <c r="Q55" s="24">
        <f t="shared" si="69"/>
        <v>4789002</v>
      </c>
      <c r="R55" s="24">
        <f t="shared" si="69"/>
        <v>4789002</v>
      </c>
      <c r="S55" s="24">
        <f t="shared" si="69"/>
        <v>590290862</v>
      </c>
      <c r="T55" s="25">
        <f t="shared" ref="T55:T59" si="71">(R55/I55)*100</f>
        <v>0.41299524482182309</v>
      </c>
      <c r="U55" s="24">
        <f t="shared" si="69"/>
        <v>4789002</v>
      </c>
      <c r="V55" s="24">
        <f t="shared" si="69"/>
        <v>4789002</v>
      </c>
      <c r="W55" s="24">
        <f t="shared" si="69"/>
        <v>0</v>
      </c>
      <c r="X55" s="26"/>
      <c r="Y55" s="26"/>
      <c r="Z55" s="26"/>
      <c r="AA55" s="26"/>
      <c r="AB55" s="26"/>
    </row>
    <row r="56" spans="1:28" s="32" customFormat="1" x14ac:dyDescent="0.25">
      <c r="A56" s="21"/>
      <c r="B56" s="39" t="s">
        <v>104</v>
      </c>
      <c r="C56" s="23" t="s">
        <v>105</v>
      </c>
      <c r="D56" s="24">
        <f>+D57</f>
        <v>11906000</v>
      </c>
      <c r="E56" s="24">
        <f t="shared" ref="E56:W58" si="72">+E57</f>
        <v>0</v>
      </c>
      <c r="F56" s="24">
        <f t="shared" si="72"/>
        <v>0</v>
      </c>
      <c r="G56" s="24">
        <f t="shared" si="72"/>
        <v>11906000</v>
      </c>
      <c r="H56" s="24">
        <f t="shared" si="72"/>
        <v>0</v>
      </c>
      <c r="I56" s="24">
        <f t="shared" si="72"/>
        <v>11906000</v>
      </c>
      <c r="J56" s="24">
        <f t="shared" si="72"/>
        <v>9915000</v>
      </c>
      <c r="K56" s="24">
        <f t="shared" si="72"/>
        <v>9915000</v>
      </c>
      <c r="L56" s="24">
        <f t="shared" si="72"/>
        <v>1991000</v>
      </c>
      <c r="M56" s="24">
        <f t="shared" si="72"/>
        <v>9915000</v>
      </c>
      <c r="N56" s="24">
        <f t="shared" si="72"/>
        <v>9915000</v>
      </c>
      <c r="O56" s="24">
        <f t="shared" si="72"/>
        <v>0</v>
      </c>
      <c r="P56" s="25">
        <f t="shared" si="70"/>
        <v>83.277339156727706</v>
      </c>
      <c r="Q56" s="24">
        <f t="shared" si="72"/>
        <v>0</v>
      </c>
      <c r="R56" s="24">
        <f t="shared" si="72"/>
        <v>0</v>
      </c>
      <c r="S56" s="24">
        <f t="shared" si="72"/>
        <v>9915000</v>
      </c>
      <c r="T56" s="25">
        <f t="shared" si="71"/>
        <v>0</v>
      </c>
      <c r="U56" s="24">
        <f t="shared" si="72"/>
        <v>0</v>
      </c>
      <c r="V56" s="24">
        <f t="shared" si="72"/>
        <v>0</v>
      </c>
      <c r="W56" s="24">
        <f t="shared" si="72"/>
        <v>0</v>
      </c>
      <c r="X56" s="31"/>
      <c r="Y56" s="31"/>
      <c r="Z56" s="31"/>
      <c r="AA56" s="31"/>
      <c r="AB56" s="31"/>
    </row>
    <row r="57" spans="1:28" s="32" customFormat="1" x14ac:dyDescent="0.25">
      <c r="A57" s="21"/>
      <c r="B57" s="39" t="s">
        <v>106</v>
      </c>
      <c r="C57" s="23" t="s">
        <v>107</v>
      </c>
      <c r="D57" s="24">
        <f>+D58</f>
        <v>11906000</v>
      </c>
      <c r="E57" s="24">
        <f t="shared" si="72"/>
        <v>0</v>
      </c>
      <c r="F57" s="24">
        <f t="shared" si="72"/>
        <v>0</v>
      </c>
      <c r="G57" s="24">
        <f t="shared" si="72"/>
        <v>11906000</v>
      </c>
      <c r="H57" s="24">
        <f t="shared" si="72"/>
        <v>0</v>
      </c>
      <c r="I57" s="24">
        <f t="shared" si="72"/>
        <v>11906000</v>
      </c>
      <c r="J57" s="24">
        <f t="shared" si="72"/>
        <v>9915000</v>
      </c>
      <c r="K57" s="24">
        <f t="shared" si="72"/>
        <v>9915000</v>
      </c>
      <c r="L57" s="24">
        <f t="shared" si="72"/>
        <v>1991000</v>
      </c>
      <c r="M57" s="24">
        <f t="shared" si="72"/>
        <v>9915000</v>
      </c>
      <c r="N57" s="24">
        <f t="shared" si="72"/>
        <v>9915000</v>
      </c>
      <c r="O57" s="24">
        <f t="shared" si="72"/>
        <v>0</v>
      </c>
      <c r="P57" s="25">
        <f t="shared" si="70"/>
        <v>83.277339156727706</v>
      </c>
      <c r="Q57" s="24">
        <f t="shared" si="72"/>
        <v>0</v>
      </c>
      <c r="R57" s="24">
        <f t="shared" si="72"/>
        <v>0</v>
      </c>
      <c r="S57" s="24">
        <f t="shared" si="72"/>
        <v>9915000</v>
      </c>
      <c r="T57" s="25">
        <f t="shared" si="71"/>
        <v>0</v>
      </c>
      <c r="U57" s="24">
        <f t="shared" si="72"/>
        <v>0</v>
      </c>
      <c r="V57" s="24">
        <f t="shared" si="72"/>
        <v>0</v>
      </c>
      <c r="W57" s="24">
        <f t="shared" si="72"/>
        <v>0</v>
      </c>
      <c r="X57" s="31"/>
      <c r="Y57" s="31"/>
      <c r="Z57" s="31"/>
      <c r="AA57" s="31"/>
      <c r="AB57" s="31"/>
    </row>
    <row r="58" spans="1:28" s="32" customFormat="1" x14ac:dyDescent="0.25">
      <c r="A58" s="21"/>
      <c r="B58" s="33" t="s">
        <v>108</v>
      </c>
      <c r="C58" s="29" t="s">
        <v>109</v>
      </c>
      <c r="D58" s="30">
        <f>+D59</f>
        <v>11906000</v>
      </c>
      <c r="E58" s="30">
        <f t="shared" si="72"/>
        <v>0</v>
      </c>
      <c r="F58" s="30">
        <f t="shared" si="72"/>
        <v>0</v>
      </c>
      <c r="G58" s="30">
        <f t="shared" si="72"/>
        <v>11906000</v>
      </c>
      <c r="H58" s="30">
        <f t="shared" si="72"/>
        <v>0</v>
      </c>
      <c r="I58" s="30">
        <f t="shared" si="72"/>
        <v>11906000</v>
      </c>
      <c r="J58" s="30">
        <f t="shared" si="72"/>
        <v>9915000</v>
      </c>
      <c r="K58" s="30">
        <f t="shared" si="72"/>
        <v>9915000</v>
      </c>
      <c r="L58" s="30">
        <f t="shared" si="72"/>
        <v>1991000</v>
      </c>
      <c r="M58" s="30">
        <f t="shared" si="72"/>
        <v>9915000</v>
      </c>
      <c r="N58" s="30">
        <f t="shared" si="72"/>
        <v>9915000</v>
      </c>
      <c r="O58" s="30">
        <f t="shared" si="72"/>
        <v>0</v>
      </c>
      <c r="P58" s="25">
        <f t="shared" si="70"/>
        <v>83.277339156727706</v>
      </c>
      <c r="Q58" s="30">
        <f t="shared" si="72"/>
        <v>0</v>
      </c>
      <c r="R58" s="30">
        <f t="shared" si="72"/>
        <v>0</v>
      </c>
      <c r="S58" s="30">
        <f t="shared" si="72"/>
        <v>9915000</v>
      </c>
      <c r="T58" s="25">
        <f t="shared" si="71"/>
        <v>0</v>
      </c>
      <c r="U58" s="30">
        <f t="shared" si="72"/>
        <v>0</v>
      </c>
      <c r="V58" s="30">
        <f t="shared" si="72"/>
        <v>0</v>
      </c>
      <c r="W58" s="30">
        <f t="shared" si="72"/>
        <v>0</v>
      </c>
      <c r="X58" s="31"/>
      <c r="Y58" s="31"/>
      <c r="Z58" s="31"/>
      <c r="AA58" s="31"/>
      <c r="AB58" s="31"/>
    </row>
    <row r="59" spans="1:28" s="32" customFormat="1" x14ac:dyDescent="0.25">
      <c r="A59" s="21"/>
      <c r="B59" s="33" t="s">
        <v>110</v>
      </c>
      <c r="C59" s="34" t="s">
        <v>111</v>
      </c>
      <c r="D59" s="30">
        <f>+D60+D61+D62</f>
        <v>11906000</v>
      </c>
      <c r="E59" s="30">
        <f t="shared" ref="E59:W59" si="73">+E60+E61+E62</f>
        <v>0</v>
      </c>
      <c r="F59" s="30">
        <f t="shared" si="73"/>
        <v>0</v>
      </c>
      <c r="G59" s="30">
        <f t="shared" si="73"/>
        <v>11906000</v>
      </c>
      <c r="H59" s="30">
        <f t="shared" si="73"/>
        <v>0</v>
      </c>
      <c r="I59" s="30">
        <f t="shared" si="73"/>
        <v>11906000</v>
      </c>
      <c r="J59" s="30">
        <f t="shared" si="73"/>
        <v>9915000</v>
      </c>
      <c r="K59" s="30">
        <f t="shared" si="73"/>
        <v>9915000</v>
      </c>
      <c r="L59" s="30">
        <f t="shared" si="73"/>
        <v>1991000</v>
      </c>
      <c r="M59" s="30">
        <f t="shared" si="73"/>
        <v>9915000</v>
      </c>
      <c r="N59" s="30">
        <f t="shared" si="73"/>
        <v>9915000</v>
      </c>
      <c r="O59" s="30">
        <f t="shared" si="73"/>
        <v>0</v>
      </c>
      <c r="P59" s="25">
        <f t="shared" si="70"/>
        <v>83.277339156727706</v>
      </c>
      <c r="Q59" s="30">
        <f t="shared" si="73"/>
        <v>0</v>
      </c>
      <c r="R59" s="30">
        <f t="shared" si="73"/>
        <v>0</v>
      </c>
      <c r="S59" s="30">
        <f t="shared" si="73"/>
        <v>9915000</v>
      </c>
      <c r="T59" s="25">
        <f t="shared" si="71"/>
        <v>0</v>
      </c>
      <c r="U59" s="30">
        <f t="shared" si="73"/>
        <v>0</v>
      </c>
      <c r="V59" s="30">
        <f t="shared" si="73"/>
        <v>0</v>
      </c>
      <c r="W59" s="30">
        <f t="shared" si="73"/>
        <v>0</v>
      </c>
      <c r="X59" s="31"/>
      <c r="Y59" s="31"/>
      <c r="Z59" s="31"/>
      <c r="AA59" s="31"/>
      <c r="AB59" s="31"/>
    </row>
    <row r="60" spans="1:28" ht="30" x14ac:dyDescent="0.25">
      <c r="A60" s="21"/>
      <c r="B60" s="52" t="s">
        <v>112</v>
      </c>
      <c r="C60" s="53" t="s">
        <v>113</v>
      </c>
      <c r="D60" s="10">
        <v>9730000</v>
      </c>
      <c r="E60" s="10">
        <v>0</v>
      </c>
      <c r="F60" s="10">
        <v>0</v>
      </c>
      <c r="G60" s="10">
        <v>9730000</v>
      </c>
      <c r="H60" s="10">
        <v>0</v>
      </c>
      <c r="I60" s="10">
        <v>9730000</v>
      </c>
      <c r="J60" s="10">
        <v>8886602</v>
      </c>
      <c r="K60" s="10">
        <v>8886602</v>
      </c>
      <c r="L60" s="10">
        <v>843398</v>
      </c>
      <c r="M60" s="10">
        <v>8886602</v>
      </c>
      <c r="N60" s="10">
        <v>8886602</v>
      </c>
      <c r="O60" s="10">
        <v>0</v>
      </c>
      <c r="P60" s="11">
        <v>91.33</v>
      </c>
      <c r="Q60" s="10">
        <v>0</v>
      </c>
      <c r="R60" s="10">
        <v>0</v>
      </c>
      <c r="S60" s="10">
        <v>8886602</v>
      </c>
      <c r="T60" s="11">
        <v>0</v>
      </c>
      <c r="U60" s="10">
        <v>0</v>
      </c>
      <c r="V60" s="10">
        <v>0</v>
      </c>
      <c r="W60" s="10">
        <v>0</v>
      </c>
      <c r="X60" s="1"/>
      <c r="Y60" s="1"/>
      <c r="Z60" s="1"/>
      <c r="AA60" s="1"/>
      <c r="AB60" s="1"/>
    </row>
    <row r="61" spans="1:28" ht="30" x14ac:dyDescent="0.25">
      <c r="A61" s="21"/>
      <c r="B61" s="52" t="s">
        <v>114</v>
      </c>
      <c r="C61" s="53" t="s">
        <v>115</v>
      </c>
      <c r="D61" s="10">
        <v>1126000</v>
      </c>
      <c r="E61" s="10">
        <v>0</v>
      </c>
      <c r="F61" s="10">
        <v>0</v>
      </c>
      <c r="G61" s="10">
        <v>1126000</v>
      </c>
      <c r="H61" s="10">
        <v>0</v>
      </c>
      <c r="I61" s="10">
        <v>1126000</v>
      </c>
      <c r="J61" s="10">
        <v>1028398</v>
      </c>
      <c r="K61" s="10">
        <v>1028398</v>
      </c>
      <c r="L61" s="10">
        <v>97602</v>
      </c>
      <c r="M61" s="10">
        <v>1028398</v>
      </c>
      <c r="N61" s="10">
        <v>1028398</v>
      </c>
      <c r="O61" s="10">
        <v>0</v>
      </c>
      <c r="P61" s="11">
        <v>91.33</v>
      </c>
      <c r="Q61" s="10">
        <v>0</v>
      </c>
      <c r="R61" s="10">
        <v>0</v>
      </c>
      <c r="S61" s="10">
        <v>1028398</v>
      </c>
      <c r="T61" s="11">
        <v>0</v>
      </c>
      <c r="U61" s="10">
        <v>0</v>
      </c>
      <c r="V61" s="10">
        <v>0</v>
      </c>
      <c r="W61" s="10">
        <v>0</v>
      </c>
      <c r="X61" s="1"/>
      <c r="Y61" s="1"/>
      <c r="Z61" s="1"/>
      <c r="AA61" s="1"/>
      <c r="AB61" s="1"/>
    </row>
    <row r="62" spans="1:28" ht="30" x14ac:dyDescent="0.25">
      <c r="A62" s="21"/>
      <c r="B62" s="52" t="s">
        <v>116</v>
      </c>
      <c r="C62" s="53" t="s">
        <v>117</v>
      </c>
      <c r="D62" s="10">
        <v>1050000</v>
      </c>
      <c r="E62" s="10">
        <v>0</v>
      </c>
      <c r="F62" s="10">
        <v>0</v>
      </c>
      <c r="G62" s="10">
        <v>1050000</v>
      </c>
      <c r="H62" s="10">
        <v>0</v>
      </c>
      <c r="I62" s="10">
        <v>1050000</v>
      </c>
      <c r="J62" s="10">
        <v>0</v>
      </c>
      <c r="K62" s="10">
        <v>0</v>
      </c>
      <c r="L62" s="10">
        <v>1050000</v>
      </c>
      <c r="M62" s="10">
        <v>0</v>
      </c>
      <c r="N62" s="10">
        <v>0</v>
      </c>
      <c r="O62" s="10">
        <v>0</v>
      </c>
      <c r="P62" s="11">
        <v>0</v>
      </c>
      <c r="Q62" s="10">
        <v>0</v>
      </c>
      <c r="R62" s="10">
        <v>0</v>
      </c>
      <c r="S62" s="10">
        <v>0</v>
      </c>
      <c r="T62" s="11">
        <v>0</v>
      </c>
      <c r="U62" s="10">
        <v>0</v>
      </c>
      <c r="V62" s="10">
        <v>0</v>
      </c>
      <c r="W62" s="10">
        <v>0</v>
      </c>
      <c r="X62" s="1"/>
      <c r="Y62" s="1"/>
      <c r="Z62" s="1"/>
      <c r="AA62" s="1"/>
      <c r="AB62" s="1"/>
    </row>
    <row r="63" spans="1:28" s="32" customFormat="1" x14ac:dyDescent="0.25">
      <c r="A63" s="21"/>
      <c r="B63" s="39" t="s">
        <v>118</v>
      </c>
      <c r="C63" s="63" t="s">
        <v>119</v>
      </c>
      <c r="D63" s="24">
        <f>+D64+D195</f>
        <v>1147672000</v>
      </c>
      <c r="E63" s="24">
        <f t="shared" ref="E63:W63" si="74">+E64+E195</f>
        <v>0</v>
      </c>
      <c r="F63" s="24">
        <f t="shared" si="74"/>
        <v>0</v>
      </c>
      <c r="G63" s="24">
        <f t="shared" si="74"/>
        <v>1147672000</v>
      </c>
      <c r="H63" s="24">
        <f t="shared" si="74"/>
        <v>0</v>
      </c>
      <c r="I63" s="24">
        <f t="shared" si="74"/>
        <v>1147672000</v>
      </c>
      <c r="J63" s="24">
        <f t="shared" si="74"/>
        <v>706033251</v>
      </c>
      <c r="K63" s="24">
        <f t="shared" si="74"/>
        <v>706033251</v>
      </c>
      <c r="L63" s="24">
        <f t="shared" si="74"/>
        <v>441638749</v>
      </c>
      <c r="M63" s="24">
        <f t="shared" si="74"/>
        <v>585164864</v>
      </c>
      <c r="N63" s="24">
        <f t="shared" si="74"/>
        <v>585164864</v>
      </c>
      <c r="O63" s="24">
        <f t="shared" si="74"/>
        <v>120868387</v>
      </c>
      <c r="P63" s="25">
        <f t="shared" ref="P63:P66" si="75">N63/I63*100</f>
        <v>50.98711687659889</v>
      </c>
      <c r="Q63" s="24">
        <f t="shared" si="74"/>
        <v>4789002</v>
      </c>
      <c r="R63" s="24">
        <f t="shared" si="74"/>
        <v>4789002</v>
      </c>
      <c r="S63" s="24">
        <f t="shared" si="74"/>
        <v>580375862</v>
      </c>
      <c r="T63" s="25">
        <f t="shared" ref="T63:T66" si="76">(R63/I63)*100</f>
        <v>0.41727967572616564</v>
      </c>
      <c r="U63" s="24">
        <f t="shared" si="74"/>
        <v>4789002</v>
      </c>
      <c r="V63" s="24">
        <f t="shared" si="74"/>
        <v>4789002</v>
      </c>
      <c r="W63" s="24">
        <f t="shared" si="74"/>
        <v>0</v>
      </c>
      <c r="X63" s="31"/>
      <c r="Y63" s="31"/>
      <c r="Z63" s="31"/>
      <c r="AA63" s="31"/>
      <c r="AB63" s="31"/>
    </row>
    <row r="64" spans="1:28" s="32" customFormat="1" x14ac:dyDescent="0.25">
      <c r="A64" s="21"/>
      <c r="B64" s="39" t="s">
        <v>120</v>
      </c>
      <c r="C64" s="40" t="s">
        <v>121</v>
      </c>
      <c r="D64" s="24">
        <f>+D65+D88+D173</f>
        <v>50154000</v>
      </c>
      <c r="E64" s="24">
        <f t="shared" ref="E64:W64" si="77">+E65+E88+E173</f>
        <v>0</v>
      </c>
      <c r="F64" s="24">
        <f t="shared" si="77"/>
        <v>0</v>
      </c>
      <c r="G64" s="24">
        <f t="shared" si="77"/>
        <v>50154000</v>
      </c>
      <c r="H64" s="24">
        <f t="shared" si="77"/>
        <v>0</v>
      </c>
      <c r="I64" s="24">
        <f t="shared" si="77"/>
        <v>50154000</v>
      </c>
      <c r="J64" s="24">
        <f t="shared" si="77"/>
        <v>16213594</v>
      </c>
      <c r="K64" s="24">
        <f t="shared" si="77"/>
        <v>16213594</v>
      </c>
      <c r="L64" s="24">
        <f t="shared" si="77"/>
        <v>33940406</v>
      </c>
      <c r="M64" s="24">
        <f t="shared" si="77"/>
        <v>16213594</v>
      </c>
      <c r="N64" s="24">
        <f t="shared" si="77"/>
        <v>16213594</v>
      </c>
      <c r="O64" s="24">
        <f t="shared" si="77"/>
        <v>0</v>
      </c>
      <c r="P64" s="25">
        <f t="shared" si="75"/>
        <v>32.327618933684256</v>
      </c>
      <c r="Q64" s="24">
        <f t="shared" si="77"/>
        <v>0</v>
      </c>
      <c r="R64" s="24">
        <f t="shared" si="77"/>
        <v>0</v>
      </c>
      <c r="S64" s="24">
        <f t="shared" si="77"/>
        <v>16213594</v>
      </c>
      <c r="T64" s="25">
        <f t="shared" si="76"/>
        <v>0</v>
      </c>
      <c r="U64" s="24">
        <f t="shared" si="77"/>
        <v>0</v>
      </c>
      <c r="V64" s="24">
        <f t="shared" si="77"/>
        <v>0</v>
      </c>
      <c r="W64" s="24">
        <f t="shared" si="77"/>
        <v>0</v>
      </c>
      <c r="X64" s="31"/>
      <c r="Y64" s="31"/>
      <c r="Z64" s="31"/>
      <c r="AA64" s="31"/>
      <c r="AB64" s="31"/>
    </row>
    <row r="65" spans="1:28" s="32" customFormat="1" ht="45" x14ac:dyDescent="0.25">
      <c r="A65" s="18"/>
      <c r="B65" s="38" t="s">
        <v>542</v>
      </c>
      <c r="C65" s="29" t="s">
        <v>122</v>
      </c>
      <c r="D65" s="30">
        <f>+D66+D73+D85</f>
        <v>11165000</v>
      </c>
      <c r="E65" s="30">
        <f t="shared" ref="E65:W65" si="78">+E66+E73+E85</f>
        <v>0</v>
      </c>
      <c r="F65" s="30">
        <f t="shared" si="78"/>
        <v>0</v>
      </c>
      <c r="G65" s="30">
        <f t="shared" si="78"/>
        <v>11165000</v>
      </c>
      <c r="H65" s="30">
        <f t="shared" si="78"/>
        <v>0</v>
      </c>
      <c r="I65" s="30">
        <f t="shared" si="78"/>
        <v>11165000</v>
      </c>
      <c r="J65" s="30">
        <f t="shared" si="78"/>
        <v>4962594</v>
      </c>
      <c r="K65" s="30">
        <f t="shared" si="78"/>
        <v>4962594</v>
      </c>
      <c r="L65" s="30">
        <f t="shared" si="78"/>
        <v>6202406</v>
      </c>
      <c r="M65" s="30">
        <f t="shared" si="78"/>
        <v>4962594</v>
      </c>
      <c r="N65" s="30">
        <f t="shared" si="78"/>
        <v>4962594</v>
      </c>
      <c r="O65" s="30">
        <f t="shared" si="78"/>
        <v>0</v>
      </c>
      <c r="P65" s="25">
        <f t="shared" si="75"/>
        <v>44.447774294670843</v>
      </c>
      <c r="Q65" s="30">
        <f t="shared" si="78"/>
        <v>0</v>
      </c>
      <c r="R65" s="30">
        <f t="shared" si="78"/>
        <v>0</v>
      </c>
      <c r="S65" s="30">
        <f t="shared" si="78"/>
        <v>4962594</v>
      </c>
      <c r="T65" s="25">
        <f t="shared" si="76"/>
        <v>0</v>
      </c>
      <c r="U65" s="30">
        <f t="shared" si="78"/>
        <v>0</v>
      </c>
      <c r="V65" s="30">
        <f t="shared" si="78"/>
        <v>0</v>
      </c>
      <c r="W65" s="30">
        <f t="shared" si="78"/>
        <v>0</v>
      </c>
      <c r="X65" s="31"/>
      <c r="Y65" s="31"/>
      <c r="Z65" s="31"/>
      <c r="AA65" s="31"/>
      <c r="AB65" s="31"/>
    </row>
    <row r="66" spans="1:28" s="32" customFormat="1" ht="45" x14ac:dyDescent="0.25">
      <c r="A66" s="18"/>
      <c r="B66" s="36" t="s">
        <v>543</v>
      </c>
      <c r="C66" s="29" t="s">
        <v>123</v>
      </c>
      <c r="D66" s="30">
        <f>+D67+D68+D69+D70+D71+D72</f>
        <v>9107000</v>
      </c>
      <c r="E66" s="30">
        <f t="shared" ref="E66:W66" si="79">+E67+E68+E69+E70+E71+E72</f>
        <v>0</v>
      </c>
      <c r="F66" s="30">
        <f t="shared" si="79"/>
        <v>0</v>
      </c>
      <c r="G66" s="30">
        <f t="shared" si="79"/>
        <v>9107000</v>
      </c>
      <c r="H66" s="30">
        <f t="shared" si="79"/>
        <v>0</v>
      </c>
      <c r="I66" s="30">
        <f t="shared" si="79"/>
        <v>9107000</v>
      </c>
      <c r="J66" s="30">
        <f t="shared" si="79"/>
        <v>3000000</v>
      </c>
      <c r="K66" s="30">
        <f t="shared" si="79"/>
        <v>3000000</v>
      </c>
      <c r="L66" s="30">
        <f t="shared" si="79"/>
        <v>6107000</v>
      </c>
      <c r="M66" s="30">
        <f t="shared" si="79"/>
        <v>3000000</v>
      </c>
      <c r="N66" s="30">
        <f t="shared" si="79"/>
        <v>3000000</v>
      </c>
      <c r="O66" s="30">
        <f t="shared" si="79"/>
        <v>0</v>
      </c>
      <c r="P66" s="25">
        <f t="shared" si="75"/>
        <v>32.941693203030638</v>
      </c>
      <c r="Q66" s="30">
        <f t="shared" si="79"/>
        <v>0</v>
      </c>
      <c r="R66" s="30">
        <f t="shared" si="79"/>
        <v>0</v>
      </c>
      <c r="S66" s="30">
        <f t="shared" si="79"/>
        <v>3000000</v>
      </c>
      <c r="T66" s="25">
        <f t="shared" si="76"/>
        <v>0</v>
      </c>
      <c r="U66" s="30">
        <f t="shared" si="79"/>
        <v>0</v>
      </c>
      <c r="V66" s="30">
        <f t="shared" si="79"/>
        <v>0</v>
      </c>
      <c r="W66" s="30">
        <f t="shared" si="79"/>
        <v>0</v>
      </c>
      <c r="X66" s="31"/>
      <c r="Y66" s="31"/>
      <c r="Z66" s="31"/>
      <c r="AA66" s="31"/>
      <c r="AB66" s="31"/>
    </row>
    <row r="67" spans="1:28" ht="30" x14ac:dyDescent="0.25">
      <c r="A67" s="21"/>
      <c r="B67" s="55" t="s">
        <v>124</v>
      </c>
      <c r="C67" s="56" t="s">
        <v>125</v>
      </c>
      <c r="D67" s="57">
        <v>862000</v>
      </c>
      <c r="E67" s="57">
        <v>0</v>
      </c>
      <c r="F67" s="57">
        <v>0</v>
      </c>
      <c r="G67" s="57">
        <v>862000</v>
      </c>
      <c r="H67" s="57">
        <v>0</v>
      </c>
      <c r="I67" s="57">
        <v>862000</v>
      </c>
      <c r="J67" s="57">
        <v>283957</v>
      </c>
      <c r="K67" s="57">
        <v>283957</v>
      </c>
      <c r="L67" s="57">
        <v>578043</v>
      </c>
      <c r="M67" s="57">
        <v>283957</v>
      </c>
      <c r="N67" s="57">
        <v>283957</v>
      </c>
      <c r="O67" s="57">
        <v>0</v>
      </c>
      <c r="P67" s="58">
        <v>32.94</v>
      </c>
      <c r="Q67" s="57">
        <v>0</v>
      </c>
      <c r="R67" s="57">
        <v>0</v>
      </c>
      <c r="S67" s="57">
        <v>283957</v>
      </c>
      <c r="T67" s="58">
        <v>0</v>
      </c>
      <c r="U67" s="57">
        <v>0</v>
      </c>
      <c r="V67" s="57">
        <v>0</v>
      </c>
      <c r="W67" s="57">
        <v>0</v>
      </c>
    </row>
    <row r="68" spans="1:28" x14ac:dyDescent="0.25">
      <c r="A68" s="21"/>
      <c r="B68" s="55" t="s">
        <v>126</v>
      </c>
      <c r="C68" s="56" t="s">
        <v>127</v>
      </c>
      <c r="D68" s="57">
        <v>1120000</v>
      </c>
      <c r="E68" s="57">
        <v>0</v>
      </c>
      <c r="F68" s="57">
        <v>0</v>
      </c>
      <c r="G68" s="57">
        <v>1120000</v>
      </c>
      <c r="H68" s="57">
        <v>0</v>
      </c>
      <c r="I68" s="57">
        <v>1120000</v>
      </c>
      <c r="J68" s="57">
        <v>368947</v>
      </c>
      <c r="K68" s="57">
        <v>368947</v>
      </c>
      <c r="L68" s="57">
        <v>751053</v>
      </c>
      <c r="M68" s="57">
        <v>368947</v>
      </c>
      <c r="N68" s="57">
        <v>368947</v>
      </c>
      <c r="O68" s="57">
        <v>0</v>
      </c>
      <c r="P68" s="58">
        <v>32.94</v>
      </c>
      <c r="Q68" s="57">
        <v>0</v>
      </c>
      <c r="R68" s="57">
        <v>0</v>
      </c>
      <c r="S68" s="57">
        <v>368947</v>
      </c>
      <c r="T68" s="58">
        <v>0</v>
      </c>
      <c r="U68" s="57">
        <v>0</v>
      </c>
      <c r="V68" s="57">
        <v>0</v>
      </c>
      <c r="W68" s="57">
        <v>0</v>
      </c>
    </row>
    <row r="69" spans="1:28" ht="30" x14ac:dyDescent="0.25">
      <c r="A69" s="21"/>
      <c r="B69" s="55" t="s">
        <v>128</v>
      </c>
      <c r="C69" s="56" t="s">
        <v>129</v>
      </c>
      <c r="D69" s="57">
        <v>855000</v>
      </c>
      <c r="E69" s="57">
        <v>0</v>
      </c>
      <c r="F69" s="57">
        <v>0</v>
      </c>
      <c r="G69" s="57">
        <v>855000</v>
      </c>
      <c r="H69" s="57">
        <v>0</v>
      </c>
      <c r="I69" s="57">
        <v>855000</v>
      </c>
      <c r="J69" s="57">
        <v>281652</v>
      </c>
      <c r="K69" s="57">
        <v>281652</v>
      </c>
      <c r="L69" s="57">
        <v>573348</v>
      </c>
      <c r="M69" s="57">
        <v>281652</v>
      </c>
      <c r="N69" s="57">
        <v>281652</v>
      </c>
      <c r="O69" s="57">
        <v>0</v>
      </c>
      <c r="P69" s="58">
        <v>32.94</v>
      </c>
      <c r="Q69" s="57">
        <v>0</v>
      </c>
      <c r="R69" s="57">
        <v>0</v>
      </c>
      <c r="S69" s="57">
        <v>281652</v>
      </c>
      <c r="T69" s="58">
        <v>0</v>
      </c>
      <c r="U69" s="57">
        <v>0</v>
      </c>
      <c r="V69" s="57">
        <v>0</v>
      </c>
      <c r="W69" s="57">
        <v>0</v>
      </c>
    </row>
    <row r="70" spans="1:28" x14ac:dyDescent="0.25">
      <c r="A70" s="21"/>
      <c r="B70" s="55" t="s">
        <v>130</v>
      </c>
      <c r="C70" s="56" t="s">
        <v>131</v>
      </c>
      <c r="D70" s="57">
        <v>2622000</v>
      </c>
      <c r="E70" s="57">
        <v>0</v>
      </c>
      <c r="F70" s="57">
        <v>0</v>
      </c>
      <c r="G70" s="57">
        <v>2622000</v>
      </c>
      <c r="H70" s="57">
        <v>0</v>
      </c>
      <c r="I70" s="57">
        <v>2622000</v>
      </c>
      <c r="J70" s="57">
        <v>863731</v>
      </c>
      <c r="K70" s="57">
        <v>863731</v>
      </c>
      <c r="L70" s="57">
        <v>1758269</v>
      </c>
      <c r="M70" s="57">
        <v>863731</v>
      </c>
      <c r="N70" s="57">
        <v>863731</v>
      </c>
      <c r="O70" s="57">
        <v>0</v>
      </c>
      <c r="P70" s="58">
        <v>32.94</v>
      </c>
      <c r="Q70" s="57">
        <v>0</v>
      </c>
      <c r="R70" s="57">
        <v>0</v>
      </c>
      <c r="S70" s="57">
        <v>863731</v>
      </c>
      <c r="T70" s="58">
        <v>0</v>
      </c>
      <c r="U70" s="57">
        <v>0</v>
      </c>
      <c r="V70" s="57">
        <v>0</v>
      </c>
      <c r="W70" s="57">
        <v>0</v>
      </c>
    </row>
    <row r="71" spans="1:28" x14ac:dyDescent="0.25">
      <c r="A71" s="21"/>
      <c r="B71" s="55" t="s">
        <v>132</v>
      </c>
      <c r="C71" s="56" t="s">
        <v>133</v>
      </c>
      <c r="D71" s="57">
        <v>2052000</v>
      </c>
      <c r="E71" s="57">
        <v>0</v>
      </c>
      <c r="F71" s="57">
        <v>0</v>
      </c>
      <c r="G71" s="57">
        <v>2052000</v>
      </c>
      <c r="H71" s="57">
        <v>0</v>
      </c>
      <c r="I71" s="57">
        <v>2052000</v>
      </c>
      <c r="J71" s="57">
        <v>675964</v>
      </c>
      <c r="K71" s="57">
        <v>675964</v>
      </c>
      <c r="L71" s="57">
        <v>1376036</v>
      </c>
      <c r="M71" s="57">
        <v>675964</v>
      </c>
      <c r="N71" s="57">
        <v>675964</v>
      </c>
      <c r="O71" s="57">
        <v>0</v>
      </c>
      <c r="P71" s="58">
        <v>32.94</v>
      </c>
      <c r="Q71" s="57">
        <v>0</v>
      </c>
      <c r="R71" s="57">
        <v>0</v>
      </c>
      <c r="S71" s="57">
        <v>675964</v>
      </c>
      <c r="T71" s="58">
        <v>0</v>
      </c>
      <c r="U71" s="57">
        <v>0</v>
      </c>
      <c r="V71" s="57">
        <v>0</v>
      </c>
      <c r="W71" s="57">
        <v>0</v>
      </c>
    </row>
    <row r="72" spans="1:28" ht="30" x14ac:dyDescent="0.25">
      <c r="A72" s="21"/>
      <c r="B72" s="55" t="s">
        <v>134</v>
      </c>
      <c r="C72" s="56" t="s">
        <v>135</v>
      </c>
      <c r="D72" s="57">
        <v>1596000</v>
      </c>
      <c r="E72" s="57">
        <v>0</v>
      </c>
      <c r="F72" s="57">
        <v>0</v>
      </c>
      <c r="G72" s="57">
        <v>1596000</v>
      </c>
      <c r="H72" s="57">
        <v>0</v>
      </c>
      <c r="I72" s="57">
        <v>1596000</v>
      </c>
      <c r="J72" s="57">
        <v>525749</v>
      </c>
      <c r="K72" s="57">
        <v>525749</v>
      </c>
      <c r="L72" s="57">
        <v>1070251</v>
      </c>
      <c r="M72" s="57">
        <v>525749</v>
      </c>
      <c r="N72" s="57">
        <v>525749</v>
      </c>
      <c r="O72" s="57">
        <v>0</v>
      </c>
      <c r="P72" s="58">
        <v>32.94</v>
      </c>
      <c r="Q72" s="57">
        <v>0</v>
      </c>
      <c r="R72" s="57">
        <v>0</v>
      </c>
      <c r="S72" s="57">
        <v>525749</v>
      </c>
      <c r="T72" s="58">
        <v>0</v>
      </c>
      <c r="U72" s="57">
        <v>0</v>
      </c>
      <c r="V72" s="57">
        <v>0</v>
      </c>
      <c r="W72" s="57">
        <v>0</v>
      </c>
    </row>
    <row r="73" spans="1:28" s="32" customFormat="1" ht="30" x14ac:dyDescent="0.25">
      <c r="A73" s="18"/>
      <c r="B73" s="36" t="s">
        <v>136</v>
      </c>
      <c r="C73" s="29" t="s">
        <v>137</v>
      </c>
      <c r="D73" s="30">
        <f>+D74+D75+D76+D77+D78+D79+D80+D81+D82+D83+D84</f>
        <v>1469000</v>
      </c>
      <c r="E73" s="30">
        <f t="shared" ref="E73:W73" si="80">+E74+E75+E76+E77+E78+E79+E80+E81+E82+E83+E84</f>
        <v>0</v>
      </c>
      <c r="F73" s="30">
        <f t="shared" si="80"/>
        <v>0</v>
      </c>
      <c r="G73" s="30">
        <f t="shared" si="80"/>
        <v>1469000</v>
      </c>
      <c r="H73" s="30">
        <f t="shared" si="80"/>
        <v>0</v>
      </c>
      <c r="I73" s="30">
        <f t="shared" si="80"/>
        <v>1469000</v>
      </c>
      <c r="J73" s="30">
        <f t="shared" si="80"/>
        <v>1447708</v>
      </c>
      <c r="K73" s="30">
        <f t="shared" si="80"/>
        <v>1447708</v>
      </c>
      <c r="L73" s="30">
        <f t="shared" si="80"/>
        <v>21292</v>
      </c>
      <c r="M73" s="30">
        <f t="shared" si="80"/>
        <v>1447708</v>
      </c>
      <c r="N73" s="30">
        <f t="shared" si="80"/>
        <v>1447708</v>
      </c>
      <c r="O73" s="30">
        <f t="shared" si="80"/>
        <v>0</v>
      </c>
      <c r="P73" s="25">
        <f t="shared" ref="P73" si="81">N73/I73*100</f>
        <v>98.550578624914905</v>
      </c>
      <c r="Q73" s="30">
        <f t="shared" si="80"/>
        <v>0</v>
      </c>
      <c r="R73" s="30">
        <f t="shared" si="80"/>
        <v>0</v>
      </c>
      <c r="S73" s="30">
        <f t="shared" si="80"/>
        <v>1447708</v>
      </c>
      <c r="T73" s="25">
        <f t="shared" ref="T73" si="82">(R73/I73)*100</f>
        <v>0</v>
      </c>
      <c r="U73" s="30">
        <f t="shared" si="80"/>
        <v>0</v>
      </c>
      <c r="V73" s="30">
        <f t="shared" si="80"/>
        <v>0</v>
      </c>
      <c r="W73" s="30">
        <f t="shared" si="80"/>
        <v>0</v>
      </c>
      <c r="X73" s="31"/>
      <c r="Y73" s="31"/>
      <c r="Z73" s="31"/>
      <c r="AA73" s="31"/>
      <c r="AB73" s="31"/>
    </row>
    <row r="74" spans="1:28" x14ac:dyDescent="0.25">
      <c r="A74" s="21"/>
      <c r="B74" s="55" t="s">
        <v>138</v>
      </c>
      <c r="C74" s="56" t="s">
        <v>139</v>
      </c>
      <c r="D74" s="57">
        <v>428000</v>
      </c>
      <c r="E74" s="57">
        <v>0</v>
      </c>
      <c r="F74" s="57">
        <v>176</v>
      </c>
      <c r="G74" s="57">
        <v>428176</v>
      </c>
      <c r="H74" s="57">
        <v>0</v>
      </c>
      <c r="I74" s="57">
        <v>428176</v>
      </c>
      <c r="J74" s="57">
        <v>428176</v>
      </c>
      <c r="K74" s="57">
        <v>428176</v>
      </c>
      <c r="L74" s="57">
        <v>0</v>
      </c>
      <c r="M74" s="57">
        <v>428176</v>
      </c>
      <c r="N74" s="57">
        <v>428176</v>
      </c>
      <c r="O74" s="57">
        <v>0</v>
      </c>
      <c r="P74" s="58">
        <v>100</v>
      </c>
      <c r="Q74" s="57">
        <v>0</v>
      </c>
      <c r="R74" s="57">
        <v>0</v>
      </c>
      <c r="S74" s="57">
        <v>428176</v>
      </c>
      <c r="T74" s="58">
        <v>0</v>
      </c>
      <c r="U74" s="57">
        <v>0</v>
      </c>
      <c r="V74" s="57">
        <v>0</v>
      </c>
      <c r="W74" s="57">
        <v>0</v>
      </c>
    </row>
    <row r="75" spans="1:28" ht="30" x14ac:dyDescent="0.25">
      <c r="A75" s="21"/>
      <c r="B75" s="55" t="s">
        <v>140</v>
      </c>
      <c r="C75" s="56" t="s">
        <v>141</v>
      </c>
      <c r="D75" s="57">
        <v>162000</v>
      </c>
      <c r="E75" s="57">
        <v>0</v>
      </c>
      <c r="F75" s="57">
        <v>0</v>
      </c>
      <c r="G75" s="57">
        <v>162000</v>
      </c>
      <c r="H75" s="57">
        <v>0</v>
      </c>
      <c r="I75" s="57">
        <v>162000</v>
      </c>
      <c r="J75" s="57">
        <v>161622</v>
      </c>
      <c r="K75" s="57">
        <v>161622</v>
      </c>
      <c r="L75" s="57">
        <v>378</v>
      </c>
      <c r="M75" s="57">
        <v>161622</v>
      </c>
      <c r="N75" s="57">
        <v>161622</v>
      </c>
      <c r="O75" s="57">
        <v>0</v>
      </c>
      <c r="P75" s="58">
        <v>99.77</v>
      </c>
      <c r="Q75" s="57">
        <v>0</v>
      </c>
      <c r="R75" s="57">
        <v>0</v>
      </c>
      <c r="S75" s="57">
        <v>161622</v>
      </c>
      <c r="T75" s="58">
        <v>0</v>
      </c>
      <c r="U75" s="57">
        <v>0</v>
      </c>
      <c r="V75" s="57">
        <v>0</v>
      </c>
      <c r="W75" s="57">
        <v>0</v>
      </c>
    </row>
    <row r="76" spans="1:28" ht="30" x14ac:dyDescent="0.25">
      <c r="A76" s="21"/>
      <c r="B76" s="55" t="s">
        <v>142</v>
      </c>
      <c r="C76" s="56" t="s">
        <v>143</v>
      </c>
      <c r="D76" s="57">
        <v>62000</v>
      </c>
      <c r="E76" s="57">
        <v>0</v>
      </c>
      <c r="F76" s="57">
        <v>0</v>
      </c>
      <c r="G76" s="57">
        <v>62000</v>
      </c>
      <c r="H76" s="57">
        <v>0</v>
      </c>
      <c r="I76" s="57">
        <v>62000</v>
      </c>
      <c r="J76" s="57">
        <v>61973</v>
      </c>
      <c r="K76" s="57">
        <v>61973</v>
      </c>
      <c r="L76" s="57">
        <v>27</v>
      </c>
      <c r="M76" s="57">
        <v>61973</v>
      </c>
      <c r="N76" s="57">
        <v>61973</v>
      </c>
      <c r="O76" s="57">
        <v>0</v>
      </c>
      <c r="P76" s="58">
        <v>99.96</v>
      </c>
      <c r="Q76" s="57">
        <v>0</v>
      </c>
      <c r="R76" s="57">
        <v>0</v>
      </c>
      <c r="S76" s="57">
        <v>61973</v>
      </c>
      <c r="T76" s="58">
        <v>0</v>
      </c>
      <c r="U76" s="57">
        <v>0</v>
      </c>
      <c r="V76" s="57">
        <v>0</v>
      </c>
      <c r="W76" s="57">
        <v>0</v>
      </c>
    </row>
    <row r="77" spans="1:28" ht="30" x14ac:dyDescent="0.25">
      <c r="A77" s="21"/>
      <c r="B77" s="55" t="s">
        <v>144</v>
      </c>
      <c r="C77" s="56" t="s">
        <v>145</v>
      </c>
      <c r="D77" s="57">
        <v>113000</v>
      </c>
      <c r="E77" s="57">
        <v>0</v>
      </c>
      <c r="F77" s="57">
        <v>0</v>
      </c>
      <c r="G77" s="57">
        <v>113000</v>
      </c>
      <c r="H77" s="57">
        <v>0</v>
      </c>
      <c r="I77" s="57">
        <v>113000</v>
      </c>
      <c r="J77" s="57">
        <v>112676</v>
      </c>
      <c r="K77" s="57">
        <v>112676</v>
      </c>
      <c r="L77" s="57">
        <v>324</v>
      </c>
      <c r="M77" s="57">
        <v>112676</v>
      </c>
      <c r="N77" s="57">
        <v>112676</v>
      </c>
      <c r="O77" s="57">
        <v>0</v>
      </c>
      <c r="P77" s="58">
        <v>99.71</v>
      </c>
      <c r="Q77" s="57">
        <v>0</v>
      </c>
      <c r="R77" s="57">
        <v>0</v>
      </c>
      <c r="S77" s="57">
        <v>112676</v>
      </c>
      <c r="T77" s="58">
        <v>0</v>
      </c>
      <c r="U77" s="57">
        <v>0</v>
      </c>
      <c r="V77" s="57">
        <v>0</v>
      </c>
      <c r="W77" s="57">
        <v>0</v>
      </c>
    </row>
    <row r="78" spans="1:28" ht="30" x14ac:dyDescent="0.25">
      <c r="A78" s="21"/>
      <c r="B78" s="55" t="s">
        <v>146</v>
      </c>
      <c r="C78" s="56" t="s">
        <v>147</v>
      </c>
      <c r="D78" s="57">
        <v>60000</v>
      </c>
      <c r="E78" s="57">
        <v>0</v>
      </c>
      <c r="F78" s="57">
        <v>0</v>
      </c>
      <c r="G78" s="57">
        <v>60000</v>
      </c>
      <c r="H78" s="57">
        <v>0</v>
      </c>
      <c r="I78" s="57">
        <v>60000</v>
      </c>
      <c r="J78" s="57">
        <v>59861</v>
      </c>
      <c r="K78" s="57">
        <v>59861</v>
      </c>
      <c r="L78" s="57">
        <v>139</v>
      </c>
      <c r="M78" s="57">
        <v>59861</v>
      </c>
      <c r="N78" s="57">
        <v>59861</v>
      </c>
      <c r="O78" s="57">
        <v>0</v>
      </c>
      <c r="P78" s="58">
        <v>99.77</v>
      </c>
      <c r="Q78" s="57">
        <v>0</v>
      </c>
      <c r="R78" s="57">
        <v>0</v>
      </c>
      <c r="S78" s="57">
        <v>59861</v>
      </c>
      <c r="T78" s="58">
        <v>0</v>
      </c>
      <c r="U78" s="57">
        <v>0</v>
      </c>
      <c r="V78" s="57">
        <v>0</v>
      </c>
      <c r="W78" s="57">
        <v>0</v>
      </c>
    </row>
    <row r="79" spans="1:28" x14ac:dyDescent="0.25">
      <c r="A79" s="21"/>
      <c r="B79" s="55" t="s">
        <v>148</v>
      </c>
      <c r="C79" s="56" t="s">
        <v>149</v>
      </c>
      <c r="D79" s="57">
        <v>160000</v>
      </c>
      <c r="E79" s="57">
        <v>0</v>
      </c>
      <c r="F79" s="57">
        <v>215</v>
      </c>
      <c r="G79" s="57">
        <v>160215</v>
      </c>
      <c r="H79" s="57">
        <v>0</v>
      </c>
      <c r="I79" s="57">
        <v>160215</v>
      </c>
      <c r="J79" s="57">
        <v>160215</v>
      </c>
      <c r="K79" s="57">
        <v>160215</v>
      </c>
      <c r="L79" s="57">
        <v>0</v>
      </c>
      <c r="M79" s="57">
        <v>160215</v>
      </c>
      <c r="N79" s="57">
        <v>160215</v>
      </c>
      <c r="O79" s="57">
        <v>0</v>
      </c>
      <c r="P79" s="58">
        <v>100</v>
      </c>
      <c r="Q79" s="57">
        <v>0</v>
      </c>
      <c r="R79" s="57">
        <v>0</v>
      </c>
      <c r="S79" s="57">
        <v>160215</v>
      </c>
      <c r="T79" s="58">
        <v>0</v>
      </c>
      <c r="U79" s="57">
        <v>0</v>
      </c>
      <c r="V79" s="57">
        <v>0</v>
      </c>
      <c r="W79" s="57">
        <v>0</v>
      </c>
    </row>
    <row r="80" spans="1:28" ht="30" x14ac:dyDescent="0.25">
      <c r="A80" s="21"/>
      <c r="B80" s="55" t="s">
        <v>150</v>
      </c>
      <c r="C80" s="56" t="s">
        <v>151</v>
      </c>
      <c r="D80" s="57">
        <v>128000</v>
      </c>
      <c r="E80" s="57">
        <v>0</v>
      </c>
      <c r="F80" s="57">
        <v>280</v>
      </c>
      <c r="G80" s="57">
        <v>128280</v>
      </c>
      <c r="H80" s="57">
        <v>0</v>
      </c>
      <c r="I80" s="57">
        <v>128280</v>
      </c>
      <c r="J80" s="57">
        <v>128280</v>
      </c>
      <c r="K80" s="57">
        <v>128280</v>
      </c>
      <c r="L80" s="57">
        <v>0</v>
      </c>
      <c r="M80" s="57">
        <v>128280</v>
      </c>
      <c r="N80" s="57">
        <v>128280</v>
      </c>
      <c r="O80" s="57">
        <v>0</v>
      </c>
      <c r="P80" s="58">
        <v>100</v>
      </c>
      <c r="Q80" s="57">
        <v>0</v>
      </c>
      <c r="R80" s="57">
        <v>0</v>
      </c>
      <c r="S80" s="57">
        <v>128280</v>
      </c>
      <c r="T80" s="58">
        <v>0</v>
      </c>
      <c r="U80" s="57">
        <v>0</v>
      </c>
      <c r="V80" s="57">
        <v>0</v>
      </c>
      <c r="W80" s="57">
        <v>0</v>
      </c>
    </row>
    <row r="81" spans="1:28" ht="30" x14ac:dyDescent="0.25">
      <c r="A81" s="21"/>
      <c r="B81" s="55" t="s">
        <v>152</v>
      </c>
      <c r="C81" s="56" t="s">
        <v>153</v>
      </c>
      <c r="D81" s="57">
        <v>157000</v>
      </c>
      <c r="E81" s="57">
        <v>0</v>
      </c>
      <c r="F81" s="57">
        <v>180</v>
      </c>
      <c r="G81" s="57">
        <v>157180</v>
      </c>
      <c r="H81" s="57">
        <v>0</v>
      </c>
      <c r="I81" s="57">
        <v>157180</v>
      </c>
      <c r="J81" s="57">
        <v>157180</v>
      </c>
      <c r="K81" s="57">
        <v>157180</v>
      </c>
      <c r="L81" s="57">
        <v>0</v>
      </c>
      <c r="M81" s="57">
        <v>157180</v>
      </c>
      <c r="N81" s="57">
        <v>157180</v>
      </c>
      <c r="O81" s="57">
        <v>0</v>
      </c>
      <c r="P81" s="58">
        <v>100</v>
      </c>
      <c r="Q81" s="57">
        <v>0</v>
      </c>
      <c r="R81" s="57">
        <v>0</v>
      </c>
      <c r="S81" s="57">
        <v>157180</v>
      </c>
      <c r="T81" s="58">
        <v>0</v>
      </c>
      <c r="U81" s="57">
        <v>0</v>
      </c>
      <c r="V81" s="57">
        <v>0</v>
      </c>
      <c r="W81" s="57">
        <v>0</v>
      </c>
    </row>
    <row r="82" spans="1:28" ht="30" x14ac:dyDescent="0.25">
      <c r="A82" s="21"/>
      <c r="B82" s="55" t="s">
        <v>154</v>
      </c>
      <c r="C82" s="56" t="s">
        <v>155</v>
      </c>
      <c r="D82" s="57">
        <v>99000</v>
      </c>
      <c r="E82" s="57">
        <v>0</v>
      </c>
      <c r="F82" s="57">
        <v>0</v>
      </c>
      <c r="G82" s="57">
        <v>99000</v>
      </c>
      <c r="H82" s="57">
        <v>0</v>
      </c>
      <c r="I82" s="57">
        <v>99000</v>
      </c>
      <c r="J82" s="57">
        <v>98594</v>
      </c>
      <c r="K82" s="57">
        <v>98594</v>
      </c>
      <c r="L82" s="57">
        <v>406</v>
      </c>
      <c r="M82" s="57">
        <v>98594</v>
      </c>
      <c r="N82" s="57">
        <v>98594</v>
      </c>
      <c r="O82" s="57">
        <v>0</v>
      </c>
      <c r="P82" s="58">
        <v>99.59</v>
      </c>
      <c r="Q82" s="57">
        <v>0</v>
      </c>
      <c r="R82" s="57">
        <v>0</v>
      </c>
      <c r="S82" s="57">
        <v>98594</v>
      </c>
      <c r="T82" s="58">
        <v>0</v>
      </c>
      <c r="U82" s="57">
        <v>0</v>
      </c>
      <c r="V82" s="57">
        <v>0</v>
      </c>
      <c r="W82" s="57">
        <v>0</v>
      </c>
    </row>
    <row r="83" spans="1:28" ht="30" x14ac:dyDescent="0.25">
      <c r="A83" s="21"/>
      <c r="B83" s="55" t="s">
        <v>156</v>
      </c>
      <c r="C83" s="56" t="s">
        <v>157</v>
      </c>
      <c r="D83" s="57">
        <v>49000</v>
      </c>
      <c r="E83" s="57">
        <v>0</v>
      </c>
      <c r="F83" s="57">
        <v>198</v>
      </c>
      <c r="G83" s="57">
        <v>49198</v>
      </c>
      <c r="H83" s="57">
        <v>0</v>
      </c>
      <c r="I83" s="57">
        <v>49198</v>
      </c>
      <c r="J83" s="57">
        <v>49198</v>
      </c>
      <c r="K83" s="57">
        <v>49198</v>
      </c>
      <c r="L83" s="57">
        <v>0</v>
      </c>
      <c r="M83" s="57">
        <v>49198</v>
      </c>
      <c r="N83" s="57">
        <v>49198</v>
      </c>
      <c r="O83" s="57">
        <v>0</v>
      </c>
      <c r="P83" s="58">
        <v>100</v>
      </c>
      <c r="Q83" s="57">
        <v>0</v>
      </c>
      <c r="R83" s="57">
        <v>0</v>
      </c>
      <c r="S83" s="57">
        <v>49198</v>
      </c>
      <c r="T83" s="58">
        <v>0</v>
      </c>
      <c r="U83" s="57">
        <v>0</v>
      </c>
      <c r="V83" s="57">
        <v>0</v>
      </c>
      <c r="W83" s="57">
        <v>0</v>
      </c>
    </row>
    <row r="84" spans="1:28" x14ac:dyDescent="0.25">
      <c r="A84" s="21"/>
      <c r="B84" s="55" t="s">
        <v>158</v>
      </c>
      <c r="C84" s="56" t="s">
        <v>159</v>
      </c>
      <c r="D84" s="57">
        <v>51000</v>
      </c>
      <c r="E84" s="57">
        <v>0</v>
      </c>
      <c r="F84" s="57">
        <v>-1049</v>
      </c>
      <c r="G84" s="57">
        <v>49951</v>
      </c>
      <c r="H84" s="57">
        <v>0</v>
      </c>
      <c r="I84" s="57">
        <v>49951</v>
      </c>
      <c r="J84" s="57">
        <v>29933</v>
      </c>
      <c r="K84" s="57">
        <v>29933</v>
      </c>
      <c r="L84" s="57">
        <v>20018</v>
      </c>
      <c r="M84" s="57">
        <v>29933</v>
      </c>
      <c r="N84" s="57">
        <v>29933</v>
      </c>
      <c r="O84" s="57">
        <v>0</v>
      </c>
      <c r="P84" s="58">
        <v>59.92</v>
      </c>
      <c r="Q84" s="57">
        <v>0</v>
      </c>
      <c r="R84" s="57">
        <v>0</v>
      </c>
      <c r="S84" s="57">
        <v>29933</v>
      </c>
      <c r="T84" s="58">
        <v>0</v>
      </c>
      <c r="U84" s="57">
        <v>0</v>
      </c>
      <c r="V84" s="57">
        <v>0</v>
      </c>
      <c r="W84" s="57">
        <v>0</v>
      </c>
    </row>
    <row r="85" spans="1:28" s="32" customFormat="1" x14ac:dyDescent="0.25">
      <c r="A85" s="18"/>
      <c r="B85" s="36" t="s">
        <v>160</v>
      </c>
      <c r="C85" s="29" t="s">
        <v>161</v>
      </c>
      <c r="D85" s="30">
        <f>+D86+D87</f>
        <v>589000</v>
      </c>
      <c r="E85" s="30">
        <f t="shared" ref="E85:W85" si="83">+E86+E87</f>
        <v>0</v>
      </c>
      <c r="F85" s="30">
        <f t="shared" si="83"/>
        <v>0</v>
      </c>
      <c r="G85" s="30">
        <f t="shared" si="83"/>
        <v>589000</v>
      </c>
      <c r="H85" s="30">
        <f t="shared" si="83"/>
        <v>0</v>
      </c>
      <c r="I85" s="30">
        <f t="shared" si="83"/>
        <v>589000</v>
      </c>
      <c r="J85" s="30">
        <f t="shared" si="83"/>
        <v>514886</v>
      </c>
      <c r="K85" s="30">
        <f t="shared" si="83"/>
        <v>514886</v>
      </c>
      <c r="L85" s="30">
        <f t="shared" si="83"/>
        <v>74114</v>
      </c>
      <c r="M85" s="30">
        <f t="shared" si="83"/>
        <v>514886</v>
      </c>
      <c r="N85" s="30">
        <f t="shared" si="83"/>
        <v>514886</v>
      </c>
      <c r="O85" s="30">
        <f t="shared" si="83"/>
        <v>0</v>
      </c>
      <c r="P85" s="25">
        <f t="shared" ref="P85" si="84">N85/I85*100</f>
        <v>87.416977928692702</v>
      </c>
      <c r="Q85" s="30">
        <f t="shared" si="83"/>
        <v>0</v>
      </c>
      <c r="R85" s="30">
        <f t="shared" si="83"/>
        <v>0</v>
      </c>
      <c r="S85" s="30">
        <f t="shared" si="83"/>
        <v>514886</v>
      </c>
      <c r="T85" s="25">
        <f t="shared" ref="T85" si="85">(R85/I85)*100</f>
        <v>0</v>
      </c>
      <c r="U85" s="30">
        <f t="shared" si="83"/>
        <v>0</v>
      </c>
      <c r="V85" s="30">
        <f t="shared" si="83"/>
        <v>0</v>
      </c>
      <c r="W85" s="30">
        <f t="shared" si="83"/>
        <v>0</v>
      </c>
      <c r="X85" s="31"/>
      <c r="Y85" s="31"/>
      <c r="Z85" s="31"/>
      <c r="AA85" s="31"/>
      <c r="AB85" s="31"/>
    </row>
    <row r="86" spans="1:28" x14ac:dyDescent="0.25">
      <c r="A86" s="21"/>
      <c r="B86" s="55" t="s">
        <v>162</v>
      </c>
      <c r="C86" s="56" t="s">
        <v>163</v>
      </c>
      <c r="D86" s="57">
        <v>296000</v>
      </c>
      <c r="E86" s="57">
        <v>0</v>
      </c>
      <c r="F86" s="57">
        <v>0</v>
      </c>
      <c r="G86" s="57">
        <v>296000</v>
      </c>
      <c r="H86" s="57">
        <v>0</v>
      </c>
      <c r="I86" s="57">
        <v>296000</v>
      </c>
      <c r="J86" s="57">
        <v>222146</v>
      </c>
      <c r="K86" s="57">
        <v>222146</v>
      </c>
      <c r="L86" s="57">
        <v>73854</v>
      </c>
      <c r="M86" s="57">
        <v>222146</v>
      </c>
      <c r="N86" s="57">
        <v>222146</v>
      </c>
      <c r="O86" s="57">
        <v>0</v>
      </c>
      <c r="P86" s="58">
        <v>75.05</v>
      </c>
      <c r="Q86" s="57">
        <v>0</v>
      </c>
      <c r="R86" s="57">
        <v>0</v>
      </c>
      <c r="S86" s="57">
        <v>222146</v>
      </c>
      <c r="T86" s="58">
        <v>0</v>
      </c>
      <c r="U86" s="57">
        <v>0</v>
      </c>
      <c r="V86" s="57">
        <v>0</v>
      </c>
      <c r="W86" s="57">
        <v>0</v>
      </c>
    </row>
    <row r="87" spans="1:28" x14ac:dyDescent="0.25">
      <c r="A87" s="21"/>
      <c r="B87" s="55" t="s">
        <v>164</v>
      </c>
      <c r="C87" s="56" t="s">
        <v>165</v>
      </c>
      <c r="D87" s="57">
        <v>293000</v>
      </c>
      <c r="E87" s="57">
        <v>0</v>
      </c>
      <c r="F87" s="57">
        <v>0</v>
      </c>
      <c r="G87" s="57">
        <v>293000</v>
      </c>
      <c r="H87" s="57">
        <v>0</v>
      </c>
      <c r="I87" s="57">
        <v>293000</v>
      </c>
      <c r="J87" s="57">
        <v>292740</v>
      </c>
      <c r="K87" s="57">
        <v>292740</v>
      </c>
      <c r="L87" s="57">
        <v>260</v>
      </c>
      <c r="M87" s="57">
        <v>292740</v>
      </c>
      <c r="N87" s="57">
        <v>292740</v>
      </c>
      <c r="O87" s="57">
        <v>0</v>
      </c>
      <c r="P87" s="58">
        <v>99.91</v>
      </c>
      <c r="Q87" s="57">
        <v>0</v>
      </c>
      <c r="R87" s="57">
        <v>0</v>
      </c>
      <c r="S87" s="57">
        <v>292740</v>
      </c>
      <c r="T87" s="58">
        <v>0</v>
      </c>
      <c r="U87" s="57">
        <v>0</v>
      </c>
      <c r="V87" s="57">
        <v>0</v>
      </c>
      <c r="W87" s="57">
        <v>0</v>
      </c>
    </row>
    <row r="88" spans="1:28" s="32" customFormat="1" ht="45" x14ac:dyDescent="0.25">
      <c r="A88" s="18"/>
      <c r="B88" s="36" t="s">
        <v>166</v>
      </c>
      <c r="C88" s="29" t="s">
        <v>167</v>
      </c>
      <c r="D88" s="30">
        <f>+D89+D91+D103+D107+D138+D151</f>
        <v>34459000</v>
      </c>
      <c r="E88" s="30">
        <f t="shared" ref="E88:W88" si="86">+E89+E91+E103+E107+E138+E151</f>
        <v>0</v>
      </c>
      <c r="F88" s="30">
        <f t="shared" si="86"/>
        <v>0</v>
      </c>
      <c r="G88" s="30">
        <f t="shared" si="86"/>
        <v>34459000</v>
      </c>
      <c r="H88" s="30">
        <f t="shared" si="86"/>
        <v>0</v>
      </c>
      <c r="I88" s="30">
        <f t="shared" si="86"/>
        <v>34459000</v>
      </c>
      <c r="J88" s="30">
        <f t="shared" si="86"/>
        <v>7639000</v>
      </c>
      <c r="K88" s="30">
        <f t="shared" si="86"/>
        <v>7639000</v>
      </c>
      <c r="L88" s="30">
        <f t="shared" si="86"/>
        <v>26820000</v>
      </c>
      <c r="M88" s="30">
        <f t="shared" si="86"/>
        <v>7639000</v>
      </c>
      <c r="N88" s="30">
        <f t="shared" si="86"/>
        <v>7639000</v>
      </c>
      <c r="O88" s="30">
        <f t="shared" si="86"/>
        <v>0</v>
      </c>
      <c r="P88" s="25">
        <f t="shared" ref="P88:P89" si="87">N88/I88*100</f>
        <v>22.16837400969268</v>
      </c>
      <c r="Q88" s="30">
        <f t="shared" si="86"/>
        <v>0</v>
      </c>
      <c r="R88" s="30">
        <f t="shared" si="86"/>
        <v>0</v>
      </c>
      <c r="S88" s="30">
        <f t="shared" si="86"/>
        <v>7639000</v>
      </c>
      <c r="T88" s="25">
        <f t="shared" ref="T88:T89" si="88">(R88/I88)*100</f>
        <v>0</v>
      </c>
      <c r="U88" s="30">
        <f t="shared" si="86"/>
        <v>0</v>
      </c>
      <c r="V88" s="30">
        <f t="shared" si="86"/>
        <v>0</v>
      </c>
      <c r="W88" s="30">
        <f t="shared" si="86"/>
        <v>0</v>
      </c>
      <c r="X88" s="31"/>
      <c r="Y88" s="31"/>
      <c r="Z88" s="31"/>
      <c r="AA88" s="31"/>
      <c r="AB88" s="31"/>
    </row>
    <row r="89" spans="1:28" s="32" customFormat="1" ht="30" x14ac:dyDescent="0.25">
      <c r="A89" s="18"/>
      <c r="B89" s="36" t="s">
        <v>168</v>
      </c>
      <c r="C89" s="29" t="s">
        <v>169</v>
      </c>
      <c r="D89" s="30">
        <f>+D90</f>
        <v>216000</v>
      </c>
      <c r="E89" s="30">
        <f t="shared" ref="E89:W89" si="89">+E90</f>
        <v>0</v>
      </c>
      <c r="F89" s="30">
        <f t="shared" si="89"/>
        <v>0</v>
      </c>
      <c r="G89" s="30">
        <f t="shared" si="89"/>
        <v>216000</v>
      </c>
      <c r="H89" s="30">
        <f t="shared" si="89"/>
        <v>0</v>
      </c>
      <c r="I89" s="30">
        <f t="shared" si="89"/>
        <v>216000</v>
      </c>
      <c r="J89" s="30">
        <f t="shared" si="89"/>
        <v>0</v>
      </c>
      <c r="K89" s="30">
        <f t="shared" si="89"/>
        <v>0</v>
      </c>
      <c r="L89" s="30">
        <f t="shared" si="89"/>
        <v>216000</v>
      </c>
      <c r="M89" s="30">
        <f t="shared" si="89"/>
        <v>0</v>
      </c>
      <c r="N89" s="30">
        <f t="shared" si="89"/>
        <v>0</v>
      </c>
      <c r="O89" s="30">
        <f t="shared" si="89"/>
        <v>0</v>
      </c>
      <c r="P89" s="25">
        <f t="shared" si="87"/>
        <v>0</v>
      </c>
      <c r="Q89" s="30">
        <f t="shared" si="89"/>
        <v>0</v>
      </c>
      <c r="R89" s="30">
        <f t="shared" si="89"/>
        <v>0</v>
      </c>
      <c r="S89" s="30">
        <f t="shared" si="89"/>
        <v>0</v>
      </c>
      <c r="T89" s="25">
        <f t="shared" si="88"/>
        <v>0</v>
      </c>
      <c r="U89" s="30">
        <f t="shared" si="89"/>
        <v>0</v>
      </c>
      <c r="V89" s="30">
        <f t="shared" si="89"/>
        <v>0</v>
      </c>
      <c r="W89" s="30">
        <f t="shared" si="89"/>
        <v>0</v>
      </c>
      <c r="X89" s="31"/>
      <c r="Y89" s="31"/>
      <c r="Z89" s="31"/>
      <c r="AA89" s="31"/>
      <c r="AB89" s="31"/>
    </row>
    <row r="90" spans="1:28" x14ac:dyDescent="0.25">
      <c r="A90" s="21"/>
      <c r="B90" s="55" t="s">
        <v>170</v>
      </c>
      <c r="C90" s="56" t="s">
        <v>171</v>
      </c>
      <c r="D90" s="57">
        <v>216000</v>
      </c>
      <c r="E90" s="57">
        <v>0</v>
      </c>
      <c r="F90" s="57">
        <v>0</v>
      </c>
      <c r="G90" s="57">
        <v>216000</v>
      </c>
      <c r="H90" s="57">
        <v>0</v>
      </c>
      <c r="I90" s="57">
        <v>216000</v>
      </c>
      <c r="J90" s="57">
        <v>0</v>
      </c>
      <c r="K90" s="57">
        <v>0</v>
      </c>
      <c r="L90" s="57">
        <v>216000</v>
      </c>
      <c r="M90" s="57">
        <v>0</v>
      </c>
      <c r="N90" s="57">
        <v>0</v>
      </c>
      <c r="O90" s="57">
        <v>0</v>
      </c>
      <c r="P90" s="58">
        <v>0</v>
      </c>
      <c r="Q90" s="57">
        <v>0</v>
      </c>
      <c r="R90" s="57">
        <v>0</v>
      </c>
      <c r="S90" s="57">
        <v>0</v>
      </c>
      <c r="T90" s="58">
        <v>0</v>
      </c>
      <c r="U90" s="57">
        <v>0</v>
      </c>
      <c r="V90" s="57">
        <v>0</v>
      </c>
      <c r="W90" s="57">
        <v>0</v>
      </c>
    </row>
    <row r="91" spans="1:28" s="32" customFormat="1" ht="30" x14ac:dyDescent="0.25">
      <c r="A91" s="18"/>
      <c r="B91" s="36" t="s">
        <v>172</v>
      </c>
      <c r="C91" s="29" t="s">
        <v>173</v>
      </c>
      <c r="D91" s="30">
        <f>+D92+D93+D94+D95+D96+D97+D98+D99+D100+D101+D102</f>
        <v>8026000</v>
      </c>
      <c r="E91" s="30">
        <f t="shared" ref="E91:W91" si="90">+E92+E93+E94+E95+E96+E97+E98+E99+E100+E101+E102</f>
        <v>0</v>
      </c>
      <c r="F91" s="30">
        <f t="shared" si="90"/>
        <v>0</v>
      </c>
      <c r="G91" s="30">
        <f t="shared" si="90"/>
        <v>8026000</v>
      </c>
      <c r="H91" s="30">
        <f t="shared" si="90"/>
        <v>0</v>
      </c>
      <c r="I91" s="30">
        <f t="shared" si="90"/>
        <v>8026000</v>
      </c>
      <c r="J91" s="30">
        <f t="shared" si="90"/>
        <v>2000000</v>
      </c>
      <c r="K91" s="30">
        <f t="shared" si="90"/>
        <v>2000000</v>
      </c>
      <c r="L91" s="30">
        <f t="shared" si="90"/>
        <v>6026000</v>
      </c>
      <c r="M91" s="30">
        <f t="shared" si="90"/>
        <v>2000000</v>
      </c>
      <c r="N91" s="30">
        <f t="shared" si="90"/>
        <v>2000000</v>
      </c>
      <c r="O91" s="30">
        <f t="shared" si="90"/>
        <v>0</v>
      </c>
      <c r="P91" s="25">
        <f t="shared" ref="P91" si="91">N91/I91*100</f>
        <v>24.919013207077001</v>
      </c>
      <c r="Q91" s="30">
        <f t="shared" si="90"/>
        <v>0</v>
      </c>
      <c r="R91" s="30">
        <f t="shared" si="90"/>
        <v>0</v>
      </c>
      <c r="S91" s="30">
        <f t="shared" si="90"/>
        <v>2000000</v>
      </c>
      <c r="T91" s="25">
        <f t="shared" ref="T91" si="92">(R91/I91)*100</f>
        <v>0</v>
      </c>
      <c r="U91" s="30">
        <f t="shared" si="90"/>
        <v>0</v>
      </c>
      <c r="V91" s="30">
        <f t="shared" si="90"/>
        <v>0</v>
      </c>
      <c r="W91" s="30">
        <f t="shared" si="90"/>
        <v>0</v>
      </c>
      <c r="X91" s="31"/>
      <c r="Y91" s="31"/>
      <c r="Z91" s="31"/>
      <c r="AA91" s="31"/>
      <c r="AB91" s="31"/>
    </row>
    <row r="92" spans="1:28" x14ac:dyDescent="0.25">
      <c r="A92" s="21"/>
      <c r="B92" s="55" t="s">
        <v>174</v>
      </c>
      <c r="C92" s="56" t="s">
        <v>175</v>
      </c>
      <c r="D92" s="57">
        <v>400000</v>
      </c>
      <c r="E92" s="57">
        <v>0</v>
      </c>
      <c r="F92" s="57">
        <v>0</v>
      </c>
      <c r="G92" s="57">
        <v>400000</v>
      </c>
      <c r="H92" s="57">
        <v>0</v>
      </c>
      <c r="I92" s="57">
        <v>400000</v>
      </c>
      <c r="J92" s="57">
        <v>0</v>
      </c>
      <c r="K92" s="57">
        <v>0</v>
      </c>
      <c r="L92" s="57">
        <v>400000</v>
      </c>
      <c r="M92" s="57">
        <v>0</v>
      </c>
      <c r="N92" s="57">
        <v>0</v>
      </c>
      <c r="O92" s="57">
        <v>0</v>
      </c>
      <c r="P92" s="58">
        <v>0</v>
      </c>
      <c r="Q92" s="57">
        <v>0</v>
      </c>
      <c r="R92" s="57">
        <v>0</v>
      </c>
      <c r="S92" s="57">
        <v>0</v>
      </c>
      <c r="T92" s="58">
        <v>0</v>
      </c>
      <c r="U92" s="57">
        <v>0</v>
      </c>
      <c r="V92" s="57">
        <v>0</v>
      </c>
      <c r="W92" s="57">
        <v>0</v>
      </c>
    </row>
    <row r="93" spans="1:28" x14ac:dyDescent="0.25">
      <c r="A93" s="21"/>
      <c r="B93" s="55" t="s">
        <v>176</v>
      </c>
      <c r="C93" s="56" t="s">
        <v>177</v>
      </c>
      <c r="D93" s="57">
        <v>600000</v>
      </c>
      <c r="E93" s="57">
        <v>0</v>
      </c>
      <c r="F93" s="57">
        <v>0</v>
      </c>
      <c r="G93" s="57">
        <v>600000</v>
      </c>
      <c r="H93" s="57">
        <v>0</v>
      </c>
      <c r="I93" s="57">
        <v>600000</v>
      </c>
      <c r="J93" s="57">
        <v>0</v>
      </c>
      <c r="K93" s="57">
        <v>0</v>
      </c>
      <c r="L93" s="57">
        <v>600000</v>
      </c>
      <c r="M93" s="57">
        <v>0</v>
      </c>
      <c r="N93" s="57">
        <v>0</v>
      </c>
      <c r="O93" s="57">
        <v>0</v>
      </c>
      <c r="P93" s="58">
        <v>0</v>
      </c>
      <c r="Q93" s="57">
        <v>0</v>
      </c>
      <c r="R93" s="57">
        <v>0</v>
      </c>
      <c r="S93" s="57">
        <v>0</v>
      </c>
      <c r="T93" s="58">
        <v>0</v>
      </c>
      <c r="U93" s="57">
        <v>0</v>
      </c>
      <c r="V93" s="57">
        <v>0</v>
      </c>
      <c r="W93" s="57">
        <v>0</v>
      </c>
    </row>
    <row r="94" spans="1:28" x14ac:dyDescent="0.25">
      <c r="A94" s="21"/>
      <c r="B94" s="55" t="s">
        <v>178</v>
      </c>
      <c r="C94" s="56" t="s">
        <v>179</v>
      </c>
      <c r="D94" s="57">
        <v>960000</v>
      </c>
      <c r="E94" s="57">
        <v>0</v>
      </c>
      <c r="F94" s="57">
        <v>0</v>
      </c>
      <c r="G94" s="57">
        <v>960000</v>
      </c>
      <c r="H94" s="57">
        <v>0</v>
      </c>
      <c r="I94" s="57">
        <v>960000</v>
      </c>
      <c r="J94" s="57">
        <v>0</v>
      </c>
      <c r="K94" s="57">
        <v>0</v>
      </c>
      <c r="L94" s="57">
        <v>960000</v>
      </c>
      <c r="M94" s="57">
        <v>0</v>
      </c>
      <c r="N94" s="57">
        <v>0</v>
      </c>
      <c r="O94" s="57">
        <v>0</v>
      </c>
      <c r="P94" s="58">
        <v>0</v>
      </c>
      <c r="Q94" s="57">
        <v>0</v>
      </c>
      <c r="R94" s="57">
        <v>0</v>
      </c>
      <c r="S94" s="57">
        <v>0</v>
      </c>
      <c r="T94" s="58">
        <v>0</v>
      </c>
      <c r="U94" s="57">
        <v>0</v>
      </c>
      <c r="V94" s="57">
        <v>0</v>
      </c>
      <c r="W94" s="57">
        <v>0</v>
      </c>
    </row>
    <row r="95" spans="1:28" ht="30" x14ac:dyDescent="0.25">
      <c r="A95" s="21"/>
      <c r="B95" s="55" t="s">
        <v>180</v>
      </c>
      <c r="C95" s="56" t="s">
        <v>181</v>
      </c>
      <c r="D95" s="57">
        <v>2160000</v>
      </c>
      <c r="E95" s="57">
        <v>0</v>
      </c>
      <c r="F95" s="57">
        <v>0</v>
      </c>
      <c r="G95" s="57">
        <v>2160000</v>
      </c>
      <c r="H95" s="57">
        <v>0</v>
      </c>
      <c r="I95" s="57">
        <v>2160000</v>
      </c>
      <c r="J95" s="57">
        <v>796901</v>
      </c>
      <c r="K95" s="57">
        <v>796901</v>
      </c>
      <c r="L95" s="57">
        <v>1363099</v>
      </c>
      <c r="M95" s="57">
        <v>796901</v>
      </c>
      <c r="N95" s="57">
        <v>796901</v>
      </c>
      <c r="O95" s="57">
        <v>0</v>
      </c>
      <c r="P95" s="58">
        <v>36.89</v>
      </c>
      <c r="Q95" s="57">
        <v>0</v>
      </c>
      <c r="R95" s="57">
        <v>0</v>
      </c>
      <c r="S95" s="57">
        <v>796901</v>
      </c>
      <c r="T95" s="58">
        <v>0</v>
      </c>
      <c r="U95" s="57">
        <v>0</v>
      </c>
      <c r="V95" s="57">
        <v>0</v>
      </c>
      <c r="W95" s="57">
        <v>0</v>
      </c>
    </row>
    <row r="96" spans="1:28" ht="30" x14ac:dyDescent="0.25">
      <c r="A96" s="21"/>
      <c r="B96" s="55" t="s">
        <v>182</v>
      </c>
      <c r="C96" s="56" t="s">
        <v>183</v>
      </c>
      <c r="D96" s="57">
        <v>100000</v>
      </c>
      <c r="E96" s="57">
        <v>0</v>
      </c>
      <c r="F96" s="57">
        <v>0</v>
      </c>
      <c r="G96" s="57">
        <v>100000</v>
      </c>
      <c r="H96" s="57">
        <v>0</v>
      </c>
      <c r="I96" s="57">
        <v>100000</v>
      </c>
      <c r="J96" s="57">
        <v>0</v>
      </c>
      <c r="K96" s="57">
        <v>0</v>
      </c>
      <c r="L96" s="57">
        <v>100000</v>
      </c>
      <c r="M96" s="57">
        <v>0</v>
      </c>
      <c r="N96" s="57">
        <v>0</v>
      </c>
      <c r="O96" s="57">
        <v>0</v>
      </c>
      <c r="P96" s="58">
        <v>0</v>
      </c>
      <c r="Q96" s="57">
        <v>0</v>
      </c>
      <c r="R96" s="57">
        <v>0</v>
      </c>
      <c r="S96" s="57">
        <v>0</v>
      </c>
      <c r="T96" s="58">
        <v>0</v>
      </c>
      <c r="U96" s="57">
        <v>0</v>
      </c>
      <c r="V96" s="57">
        <v>0</v>
      </c>
      <c r="W96" s="57">
        <v>0</v>
      </c>
    </row>
    <row r="97" spans="1:28" x14ac:dyDescent="0.25">
      <c r="A97" s="21"/>
      <c r="B97" s="55" t="s">
        <v>184</v>
      </c>
      <c r="C97" s="56" t="s">
        <v>185</v>
      </c>
      <c r="D97" s="57">
        <v>775000</v>
      </c>
      <c r="E97" s="57">
        <v>0</v>
      </c>
      <c r="F97" s="57">
        <v>0</v>
      </c>
      <c r="G97" s="57">
        <v>775000</v>
      </c>
      <c r="H97" s="57">
        <v>0</v>
      </c>
      <c r="I97" s="57">
        <v>775000</v>
      </c>
      <c r="J97" s="57">
        <v>285925</v>
      </c>
      <c r="K97" s="57">
        <v>285925</v>
      </c>
      <c r="L97" s="57">
        <v>489075</v>
      </c>
      <c r="M97" s="57">
        <v>285925</v>
      </c>
      <c r="N97" s="57">
        <v>285925</v>
      </c>
      <c r="O97" s="57">
        <v>0</v>
      </c>
      <c r="P97" s="58">
        <v>36.89</v>
      </c>
      <c r="Q97" s="57">
        <v>0</v>
      </c>
      <c r="R97" s="57">
        <v>0</v>
      </c>
      <c r="S97" s="57">
        <v>285925</v>
      </c>
      <c r="T97" s="58">
        <v>0</v>
      </c>
      <c r="U97" s="57">
        <v>0</v>
      </c>
      <c r="V97" s="57">
        <v>0</v>
      </c>
      <c r="W97" s="57">
        <v>0</v>
      </c>
    </row>
    <row r="98" spans="1:28" x14ac:dyDescent="0.25">
      <c r="A98" s="21"/>
      <c r="B98" s="55" t="s">
        <v>186</v>
      </c>
      <c r="C98" s="56" t="s">
        <v>187</v>
      </c>
      <c r="D98" s="57">
        <v>550000</v>
      </c>
      <c r="E98" s="57">
        <v>0</v>
      </c>
      <c r="F98" s="57">
        <v>0</v>
      </c>
      <c r="G98" s="57">
        <v>550000</v>
      </c>
      <c r="H98" s="57">
        <v>0</v>
      </c>
      <c r="I98" s="57">
        <v>550000</v>
      </c>
      <c r="J98" s="57">
        <v>202915</v>
      </c>
      <c r="K98" s="57">
        <v>202915</v>
      </c>
      <c r="L98" s="57">
        <v>347085</v>
      </c>
      <c r="M98" s="57">
        <v>202915</v>
      </c>
      <c r="N98" s="57">
        <v>202915</v>
      </c>
      <c r="O98" s="57">
        <v>0</v>
      </c>
      <c r="P98" s="58">
        <v>36.89</v>
      </c>
      <c r="Q98" s="57">
        <v>0</v>
      </c>
      <c r="R98" s="57">
        <v>0</v>
      </c>
      <c r="S98" s="57">
        <v>202915</v>
      </c>
      <c r="T98" s="58">
        <v>0</v>
      </c>
      <c r="U98" s="57">
        <v>0</v>
      </c>
      <c r="V98" s="57">
        <v>0</v>
      </c>
      <c r="W98" s="57">
        <v>0</v>
      </c>
    </row>
    <row r="99" spans="1:28" ht="30" x14ac:dyDescent="0.25">
      <c r="A99" s="21"/>
      <c r="B99" s="55" t="s">
        <v>188</v>
      </c>
      <c r="C99" s="56" t="s">
        <v>189</v>
      </c>
      <c r="D99" s="57">
        <v>135000</v>
      </c>
      <c r="E99" s="57">
        <v>0</v>
      </c>
      <c r="F99" s="57">
        <v>0</v>
      </c>
      <c r="G99" s="57">
        <v>135000</v>
      </c>
      <c r="H99" s="57">
        <v>0</v>
      </c>
      <c r="I99" s="57">
        <v>135000</v>
      </c>
      <c r="J99" s="57">
        <v>0</v>
      </c>
      <c r="K99" s="57">
        <v>0</v>
      </c>
      <c r="L99" s="57">
        <v>135000</v>
      </c>
      <c r="M99" s="57">
        <v>0</v>
      </c>
      <c r="N99" s="57">
        <v>0</v>
      </c>
      <c r="O99" s="57">
        <v>0</v>
      </c>
      <c r="P99" s="58">
        <v>0</v>
      </c>
      <c r="Q99" s="57">
        <v>0</v>
      </c>
      <c r="R99" s="57">
        <v>0</v>
      </c>
      <c r="S99" s="57">
        <v>0</v>
      </c>
      <c r="T99" s="58">
        <v>0</v>
      </c>
      <c r="U99" s="57">
        <v>0</v>
      </c>
      <c r="V99" s="57">
        <v>0</v>
      </c>
      <c r="W99" s="57">
        <v>0</v>
      </c>
    </row>
    <row r="100" spans="1:28" x14ac:dyDescent="0.25">
      <c r="A100" s="21"/>
      <c r="B100" s="55" t="s">
        <v>190</v>
      </c>
      <c r="C100" s="56" t="s">
        <v>191</v>
      </c>
      <c r="D100" s="57">
        <v>1936000</v>
      </c>
      <c r="E100" s="57">
        <v>0</v>
      </c>
      <c r="F100" s="57">
        <v>0</v>
      </c>
      <c r="G100" s="57">
        <v>1936000</v>
      </c>
      <c r="H100" s="57">
        <v>0</v>
      </c>
      <c r="I100" s="57">
        <v>1936000</v>
      </c>
      <c r="J100" s="57">
        <v>714259</v>
      </c>
      <c r="K100" s="57">
        <v>714259</v>
      </c>
      <c r="L100" s="57">
        <v>1221741</v>
      </c>
      <c r="M100" s="57">
        <v>714259</v>
      </c>
      <c r="N100" s="57">
        <v>714259</v>
      </c>
      <c r="O100" s="57">
        <v>0</v>
      </c>
      <c r="P100" s="58">
        <v>36.89</v>
      </c>
      <c r="Q100" s="57">
        <v>0</v>
      </c>
      <c r="R100" s="57">
        <v>0</v>
      </c>
      <c r="S100" s="57">
        <v>714259</v>
      </c>
      <c r="T100" s="58">
        <v>0</v>
      </c>
      <c r="U100" s="57">
        <v>0</v>
      </c>
      <c r="V100" s="57">
        <v>0</v>
      </c>
      <c r="W100" s="57">
        <v>0</v>
      </c>
    </row>
    <row r="101" spans="1:28" x14ac:dyDescent="0.25">
      <c r="A101" s="21"/>
      <c r="B101" s="55" t="s">
        <v>192</v>
      </c>
      <c r="C101" s="56" t="s">
        <v>193</v>
      </c>
      <c r="D101" s="57">
        <v>80000</v>
      </c>
      <c r="E101" s="57">
        <v>0</v>
      </c>
      <c r="F101" s="57">
        <v>0</v>
      </c>
      <c r="G101" s="57">
        <v>80000</v>
      </c>
      <c r="H101" s="57">
        <v>0</v>
      </c>
      <c r="I101" s="57">
        <v>80000</v>
      </c>
      <c r="J101" s="57">
        <v>0</v>
      </c>
      <c r="K101" s="57">
        <v>0</v>
      </c>
      <c r="L101" s="57">
        <v>80000</v>
      </c>
      <c r="M101" s="57">
        <v>0</v>
      </c>
      <c r="N101" s="57">
        <v>0</v>
      </c>
      <c r="O101" s="57">
        <v>0</v>
      </c>
      <c r="P101" s="58">
        <v>0</v>
      </c>
      <c r="Q101" s="57">
        <v>0</v>
      </c>
      <c r="R101" s="57">
        <v>0</v>
      </c>
      <c r="S101" s="57">
        <v>0</v>
      </c>
      <c r="T101" s="58">
        <v>0</v>
      </c>
      <c r="U101" s="57">
        <v>0</v>
      </c>
      <c r="V101" s="57">
        <v>0</v>
      </c>
      <c r="W101" s="57">
        <v>0</v>
      </c>
    </row>
    <row r="102" spans="1:28" x14ac:dyDescent="0.25">
      <c r="A102" s="21"/>
      <c r="B102" s="55" t="s">
        <v>194</v>
      </c>
      <c r="C102" s="56" t="s">
        <v>195</v>
      </c>
      <c r="D102" s="57">
        <v>330000</v>
      </c>
      <c r="E102" s="57">
        <v>0</v>
      </c>
      <c r="F102" s="57">
        <v>0</v>
      </c>
      <c r="G102" s="57">
        <v>330000</v>
      </c>
      <c r="H102" s="57">
        <v>0</v>
      </c>
      <c r="I102" s="57">
        <v>330000</v>
      </c>
      <c r="J102" s="57">
        <v>0</v>
      </c>
      <c r="K102" s="57">
        <v>0</v>
      </c>
      <c r="L102" s="57">
        <v>330000</v>
      </c>
      <c r="M102" s="57">
        <v>0</v>
      </c>
      <c r="N102" s="57">
        <v>0</v>
      </c>
      <c r="O102" s="57">
        <v>0</v>
      </c>
      <c r="P102" s="58">
        <v>0</v>
      </c>
      <c r="Q102" s="57">
        <v>0</v>
      </c>
      <c r="R102" s="57">
        <v>0</v>
      </c>
      <c r="S102" s="57">
        <v>0</v>
      </c>
      <c r="T102" s="58">
        <v>0</v>
      </c>
      <c r="U102" s="57">
        <v>0</v>
      </c>
      <c r="V102" s="57">
        <v>0</v>
      </c>
      <c r="W102" s="57">
        <v>0</v>
      </c>
    </row>
    <row r="103" spans="1:28" s="32" customFormat="1" x14ac:dyDescent="0.25">
      <c r="A103" s="18"/>
      <c r="B103" s="36" t="s">
        <v>196</v>
      </c>
      <c r="C103" s="29" t="s">
        <v>197</v>
      </c>
      <c r="D103" s="30">
        <f>+D104+D105+D106</f>
        <v>576000</v>
      </c>
      <c r="E103" s="30">
        <f t="shared" ref="E103:W103" si="93">+E104+E105+E106</f>
        <v>0</v>
      </c>
      <c r="F103" s="30">
        <f t="shared" si="93"/>
        <v>0</v>
      </c>
      <c r="G103" s="30">
        <f t="shared" si="93"/>
        <v>576000</v>
      </c>
      <c r="H103" s="30">
        <f t="shared" si="93"/>
        <v>0</v>
      </c>
      <c r="I103" s="30">
        <f t="shared" si="93"/>
        <v>576000</v>
      </c>
      <c r="J103" s="30">
        <f t="shared" si="93"/>
        <v>280000</v>
      </c>
      <c r="K103" s="30">
        <f t="shared" si="93"/>
        <v>280000</v>
      </c>
      <c r="L103" s="30">
        <f t="shared" si="93"/>
        <v>296000</v>
      </c>
      <c r="M103" s="30">
        <f t="shared" si="93"/>
        <v>280000</v>
      </c>
      <c r="N103" s="30">
        <f t="shared" si="93"/>
        <v>280000</v>
      </c>
      <c r="O103" s="30">
        <f t="shared" si="93"/>
        <v>0</v>
      </c>
      <c r="P103" s="25">
        <f t="shared" ref="P103" si="94">N103/I103*100</f>
        <v>48.611111111111107</v>
      </c>
      <c r="Q103" s="30">
        <f t="shared" si="93"/>
        <v>0</v>
      </c>
      <c r="R103" s="30">
        <f t="shared" si="93"/>
        <v>0</v>
      </c>
      <c r="S103" s="30">
        <f t="shared" si="93"/>
        <v>280000</v>
      </c>
      <c r="T103" s="25">
        <f t="shared" ref="T103" si="95">(R103/I103)*100</f>
        <v>0</v>
      </c>
      <c r="U103" s="30">
        <f t="shared" si="93"/>
        <v>0</v>
      </c>
      <c r="V103" s="30">
        <f t="shared" si="93"/>
        <v>0</v>
      </c>
      <c r="W103" s="30">
        <f t="shared" si="93"/>
        <v>0</v>
      </c>
      <c r="X103" s="31"/>
      <c r="Y103" s="31"/>
      <c r="Z103" s="31"/>
      <c r="AA103" s="31"/>
      <c r="AB103" s="31"/>
    </row>
    <row r="104" spans="1:28" x14ac:dyDescent="0.25">
      <c r="A104" s="21"/>
      <c r="B104" s="55" t="s">
        <v>198</v>
      </c>
      <c r="C104" s="56" t="s">
        <v>199</v>
      </c>
      <c r="D104" s="57">
        <v>397000</v>
      </c>
      <c r="E104" s="57">
        <v>0</v>
      </c>
      <c r="F104" s="57">
        <v>0</v>
      </c>
      <c r="G104" s="57">
        <v>397000</v>
      </c>
      <c r="H104" s="57">
        <v>0</v>
      </c>
      <c r="I104" s="57">
        <v>397000</v>
      </c>
      <c r="J104" s="57">
        <v>192986</v>
      </c>
      <c r="K104" s="57">
        <v>192986</v>
      </c>
      <c r="L104" s="57">
        <v>204014</v>
      </c>
      <c r="M104" s="57">
        <v>192986</v>
      </c>
      <c r="N104" s="57">
        <v>192986</v>
      </c>
      <c r="O104" s="57">
        <v>0</v>
      </c>
      <c r="P104" s="58">
        <v>48.61</v>
      </c>
      <c r="Q104" s="57">
        <v>0</v>
      </c>
      <c r="R104" s="57">
        <v>0</v>
      </c>
      <c r="S104" s="57">
        <v>192986</v>
      </c>
      <c r="T104" s="58">
        <v>0</v>
      </c>
      <c r="U104" s="57">
        <v>0</v>
      </c>
      <c r="V104" s="57">
        <v>0</v>
      </c>
      <c r="W104" s="57">
        <v>0</v>
      </c>
    </row>
    <row r="105" spans="1:28" ht="30" x14ac:dyDescent="0.25">
      <c r="A105" s="21"/>
      <c r="B105" s="55" t="s">
        <v>200</v>
      </c>
      <c r="C105" s="56" t="s">
        <v>201</v>
      </c>
      <c r="D105" s="57">
        <v>125000</v>
      </c>
      <c r="E105" s="57">
        <v>0</v>
      </c>
      <c r="F105" s="57">
        <v>0</v>
      </c>
      <c r="G105" s="57">
        <v>125000</v>
      </c>
      <c r="H105" s="57">
        <v>0</v>
      </c>
      <c r="I105" s="57">
        <v>125000</v>
      </c>
      <c r="J105" s="57">
        <v>60764</v>
      </c>
      <c r="K105" s="57">
        <v>60764</v>
      </c>
      <c r="L105" s="57">
        <v>64236</v>
      </c>
      <c r="M105" s="57">
        <v>60764</v>
      </c>
      <c r="N105" s="57">
        <v>60764</v>
      </c>
      <c r="O105" s="57">
        <v>0</v>
      </c>
      <c r="P105" s="58">
        <v>48.61</v>
      </c>
      <c r="Q105" s="57">
        <v>0</v>
      </c>
      <c r="R105" s="57">
        <v>0</v>
      </c>
      <c r="S105" s="57">
        <v>60764</v>
      </c>
      <c r="T105" s="58">
        <v>0</v>
      </c>
      <c r="U105" s="57">
        <v>0</v>
      </c>
      <c r="V105" s="57">
        <v>0</v>
      </c>
      <c r="W105" s="57">
        <v>0</v>
      </c>
    </row>
    <row r="106" spans="1:28" x14ac:dyDescent="0.25">
      <c r="A106" s="21"/>
      <c r="B106" s="55" t="s">
        <v>202</v>
      </c>
      <c r="C106" s="56" t="s">
        <v>203</v>
      </c>
      <c r="D106" s="57">
        <v>54000</v>
      </c>
      <c r="E106" s="57">
        <v>0</v>
      </c>
      <c r="F106" s="57">
        <v>0</v>
      </c>
      <c r="G106" s="57">
        <v>54000</v>
      </c>
      <c r="H106" s="57">
        <v>0</v>
      </c>
      <c r="I106" s="57">
        <v>54000</v>
      </c>
      <c r="J106" s="57">
        <v>26250</v>
      </c>
      <c r="K106" s="57">
        <v>26250</v>
      </c>
      <c r="L106" s="57">
        <v>27750</v>
      </c>
      <c r="M106" s="57">
        <v>26250</v>
      </c>
      <c r="N106" s="57">
        <v>26250</v>
      </c>
      <c r="O106" s="57">
        <v>0</v>
      </c>
      <c r="P106" s="58">
        <v>48.61</v>
      </c>
      <c r="Q106" s="57">
        <v>0</v>
      </c>
      <c r="R106" s="57">
        <v>0</v>
      </c>
      <c r="S106" s="57">
        <v>26250</v>
      </c>
      <c r="T106" s="58">
        <v>0</v>
      </c>
      <c r="U106" s="57">
        <v>0</v>
      </c>
      <c r="V106" s="57">
        <v>0</v>
      </c>
      <c r="W106" s="57">
        <v>0</v>
      </c>
    </row>
    <row r="107" spans="1:28" s="32" customFormat="1" ht="45" x14ac:dyDescent="0.25">
      <c r="A107" s="18"/>
      <c r="B107" s="36" t="s">
        <v>204</v>
      </c>
      <c r="C107" s="29" t="s">
        <v>205</v>
      </c>
      <c r="D107" s="30">
        <f>SUM(D108:D137)</f>
        <v>9013000</v>
      </c>
      <c r="E107" s="30">
        <f t="shared" ref="E107:W107" si="96">SUM(E108:E137)</f>
        <v>0</v>
      </c>
      <c r="F107" s="30">
        <f t="shared" si="96"/>
        <v>0</v>
      </c>
      <c r="G107" s="30">
        <f t="shared" si="96"/>
        <v>9013000</v>
      </c>
      <c r="H107" s="30">
        <f t="shared" si="96"/>
        <v>0</v>
      </c>
      <c r="I107" s="30">
        <f t="shared" si="96"/>
        <v>9013000</v>
      </c>
      <c r="J107" s="30">
        <f t="shared" si="96"/>
        <v>5099000</v>
      </c>
      <c r="K107" s="30">
        <f t="shared" si="96"/>
        <v>5099000</v>
      </c>
      <c r="L107" s="30">
        <f t="shared" si="96"/>
        <v>3914000</v>
      </c>
      <c r="M107" s="30">
        <f t="shared" si="96"/>
        <v>5099000</v>
      </c>
      <c r="N107" s="30">
        <f t="shared" si="96"/>
        <v>5099000</v>
      </c>
      <c r="O107" s="30">
        <f t="shared" si="96"/>
        <v>0</v>
      </c>
      <c r="P107" s="25">
        <f t="shared" ref="P107" si="97">N107/I107*100</f>
        <v>56.573837789859091</v>
      </c>
      <c r="Q107" s="30">
        <f t="shared" si="96"/>
        <v>0</v>
      </c>
      <c r="R107" s="30">
        <f t="shared" si="96"/>
        <v>0</v>
      </c>
      <c r="S107" s="30">
        <f t="shared" si="96"/>
        <v>5099000</v>
      </c>
      <c r="T107" s="25">
        <f t="shared" ref="T107" si="98">(R107/I107)*100</f>
        <v>0</v>
      </c>
      <c r="U107" s="30">
        <f t="shared" si="96"/>
        <v>0</v>
      </c>
      <c r="V107" s="30">
        <f t="shared" si="96"/>
        <v>0</v>
      </c>
      <c r="W107" s="30">
        <f t="shared" si="96"/>
        <v>0</v>
      </c>
      <c r="X107" s="31"/>
      <c r="Y107" s="31"/>
      <c r="Z107" s="31"/>
      <c r="AA107" s="31"/>
      <c r="AB107" s="31"/>
    </row>
    <row r="108" spans="1:28" ht="30" x14ac:dyDescent="0.25">
      <c r="A108" s="21"/>
      <c r="B108" s="55" t="s">
        <v>206</v>
      </c>
      <c r="C108" s="56" t="s">
        <v>207</v>
      </c>
      <c r="D108" s="57">
        <v>191000</v>
      </c>
      <c r="E108" s="57">
        <v>0</v>
      </c>
      <c r="F108" s="57">
        <v>0</v>
      </c>
      <c r="G108" s="57">
        <v>191000</v>
      </c>
      <c r="H108" s="57">
        <v>0</v>
      </c>
      <c r="I108" s="57">
        <v>191000</v>
      </c>
      <c r="J108" s="57">
        <v>158476</v>
      </c>
      <c r="K108" s="57">
        <v>158476</v>
      </c>
      <c r="L108" s="57">
        <v>32524</v>
      </c>
      <c r="M108" s="57">
        <v>158476</v>
      </c>
      <c r="N108" s="57">
        <v>158476</v>
      </c>
      <c r="O108" s="57">
        <v>0</v>
      </c>
      <c r="P108" s="58">
        <v>82.97</v>
      </c>
      <c r="Q108" s="57">
        <v>0</v>
      </c>
      <c r="R108" s="57">
        <v>0</v>
      </c>
      <c r="S108" s="57">
        <v>158476</v>
      </c>
      <c r="T108" s="58">
        <v>0</v>
      </c>
      <c r="U108" s="57">
        <v>0</v>
      </c>
      <c r="V108" s="57">
        <v>0</v>
      </c>
      <c r="W108" s="57">
        <v>0</v>
      </c>
    </row>
    <row r="109" spans="1:28" x14ac:dyDescent="0.25">
      <c r="A109" s="21"/>
      <c r="B109" s="55" t="s">
        <v>208</v>
      </c>
      <c r="C109" s="56" t="s">
        <v>209</v>
      </c>
      <c r="D109" s="57">
        <v>885000</v>
      </c>
      <c r="E109" s="57">
        <v>0</v>
      </c>
      <c r="F109" s="57">
        <v>0</v>
      </c>
      <c r="G109" s="57">
        <v>885000</v>
      </c>
      <c r="H109" s="57">
        <v>0</v>
      </c>
      <c r="I109" s="57">
        <v>885000</v>
      </c>
      <c r="J109" s="57">
        <v>0</v>
      </c>
      <c r="K109" s="57">
        <v>0</v>
      </c>
      <c r="L109" s="57">
        <v>885000</v>
      </c>
      <c r="M109" s="57">
        <v>0</v>
      </c>
      <c r="N109" s="57">
        <v>0</v>
      </c>
      <c r="O109" s="57">
        <v>0</v>
      </c>
      <c r="P109" s="58">
        <v>0</v>
      </c>
      <c r="Q109" s="57">
        <v>0</v>
      </c>
      <c r="R109" s="57">
        <v>0</v>
      </c>
      <c r="S109" s="57">
        <v>0</v>
      </c>
      <c r="T109" s="58">
        <v>0</v>
      </c>
      <c r="U109" s="57">
        <v>0</v>
      </c>
      <c r="V109" s="57">
        <v>0</v>
      </c>
      <c r="W109" s="57">
        <v>0</v>
      </c>
    </row>
    <row r="110" spans="1:28" x14ac:dyDescent="0.25">
      <c r="A110" s="21"/>
      <c r="B110" s="55" t="s">
        <v>210</v>
      </c>
      <c r="C110" s="56" t="s">
        <v>211</v>
      </c>
      <c r="D110" s="57">
        <v>224000</v>
      </c>
      <c r="E110" s="57">
        <v>0</v>
      </c>
      <c r="F110" s="57">
        <v>0</v>
      </c>
      <c r="G110" s="57">
        <v>224000</v>
      </c>
      <c r="H110" s="57">
        <v>0</v>
      </c>
      <c r="I110" s="57">
        <v>224000</v>
      </c>
      <c r="J110" s="57">
        <v>185857</v>
      </c>
      <c r="K110" s="57">
        <v>185857</v>
      </c>
      <c r="L110" s="57">
        <v>38143</v>
      </c>
      <c r="M110" s="57">
        <v>185857</v>
      </c>
      <c r="N110" s="57">
        <v>185857</v>
      </c>
      <c r="O110" s="57">
        <v>0</v>
      </c>
      <c r="P110" s="58">
        <v>82.97</v>
      </c>
      <c r="Q110" s="57">
        <v>0</v>
      </c>
      <c r="R110" s="57">
        <v>0</v>
      </c>
      <c r="S110" s="57">
        <v>185857</v>
      </c>
      <c r="T110" s="58">
        <v>0</v>
      </c>
      <c r="U110" s="57">
        <v>0</v>
      </c>
      <c r="V110" s="57">
        <v>0</v>
      </c>
      <c r="W110" s="57">
        <v>0</v>
      </c>
    </row>
    <row r="111" spans="1:28" x14ac:dyDescent="0.25">
      <c r="A111" s="21"/>
      <c r="B111" s="55" t="s">
        <v>212</v>
      </c>
      <c r="C111" s="56" t="s">
        <v>213</v>
      </c>
      <c r="D111" s="57">
        <v>400000</v>
      </c>
      <c r="E111" s="57">
        <v>0</v>
      </c>
      <c r="F111" s="57">
        <v>0</v>
      </c>
      <c r="G111" s="57">
        <v>400000</v>
      </c>
      <c r="H111" s="57">
        <v>0</v>
      </c>
      <c r="I111" s="57">
        <v>400000</v>
      </c>
      <c r="J111" s="57">
        <v>331888</v>
      </c>
      <c r="K111" s="57">
        <v>331888</v>
      </c>
      <c r="L111" s="57">
        <v>68112</v>
      </c>
      <c r="M111" s="57">
        <v>331888</v>
      </c>
      <c r="N111" s="57">
        <v>331888</v>
      </c>
      <c r="O111" s="57">
        <v>0</v>
      </c>
      <c r="P111" s="58">
        <v>82.97</v>
      </c>
      <c r="Q111" s="57">
        <v>0</v>
      </c>
      <c r="R111" s="57">
        <v>0</v>
      </c>
      <c r="S111" s="57">
        <v>331888</v>
      </c>
      <c r="T111" s="58">
        <v>0</v>
      </c>
      <c r="U111" s="57">
        <v>0</v>
      </c>
      <c r="V111" s="57">
        <v>0</v>
      </c>
      <c r="W111" s="57">
        <v>0</v>
      </c>
    </row>
    <row r="112" spans="1:28" x14ac:dyDescent="0.25">
      <c r="A112" s="21"/>
      <c r="B112" s="55" t="s">
        <v>214</v>
      </c>
      <c r="C112" s="56" t="s">
        <v>215</v>
      </c>
      <c r="D112" s="57">
        <v>320000</v>
      </c>
      <c r="E112" s="57">
        <v>0</v>
      </c>
      <c r="F112" s="57">
        <v>0</v>
      </c>
      <c r="G112" s="57">
        <v>320000</v>
      </c>
      <c r="H112" s="57">
        <v>0</v>
      </c>
      <c r="I112" s="57">
        <v>320000</v>
      </c>
      <c r="J112" s="57">
        <v>0</v>
      </c>
      <c r="K112" s="57">
        <v>0</v>
      </c>
      <c r="L112" s="57">
        <v>320000</v>
      </c>
      <c r="M112" s="57">
        <v>0</v>
      </c>
      <c r="N112" s="57">
        <v>0</v>
      </c>
      <c r="O112" s="57">
        <v>0</v>
      </c>
      <c r="P112" s="58">
        <v>0</v>
      </c>
      <c r="Q112" s="57">
        <v>0</v>
      </c>
      <c r="R112" s="57">
        <v>0</v>
      </c>
      <c r="S112" s="57">
        <v>0</v>
      </c>
      <c r="T112" s="58">
        <v>0</v>
      </c>
      <c r="U112" s="57">
        <v>0</v>
      </c>
      <c r="V112" s="57">
        <v>0</v>
      </c>
      <c r="W112" s="57">
        <v>0</v>
      </c>
    </row>
    <row r="113" spans="1:23" x14ac:dyDescent="0.25">
      <c r="A113" s="21"/>
      <c r="B113" s="55" t="s">
        <v>216</v>
      </c>
      <c r="C113" s="56" t="s">
        <v>217</v>
      </c>
      <c r="D113" s="57">
        <v>920000</v>
      </c>
      <c r="E113" s="57">
        <v>0</v>
      </c>
      <c r="F113" s="57">
        <v>0</v>
      </c>
      <c r="G113" s="57">
        <v>920000</v>
      </c>
      <c r="H113" s="57">
        <v>0</v>
      </c>
      <c r="I113" s="57">
        <v>920000</v>
      </c>
      <c r="J113" s="57">
        <v>763341</v>
      </c>
      <c r="K113" s="57">
        <v>763341</v>
      </c>
      <c r="L113" s="57">
        <v>156659</v>
      </c>
      <c r="M113" s="57">
        <v>763341</v>
      </c>
      <c r="N113" s="57">
        <v>763341</v>
      </c>
      <c r="O113" s="57">
        <v>0</v>
      </c>
      <c r="P113" s="58">
        <v>82.97</v>
      </c>
      <c r="Q113" s="57">
        <v>0</v>
      </c>
      <c r="R113" s="57">
        <v>0</v>
      </c>
      <c r="S113" s="57">
        <v>763341</v>
      </c>
      <c r="T113" s="58">
        <v>0</v>
      </c>
      <c r="U113" s="57">
        <v>0</v>
      </c>
      <c r="V113" s="57">
        <v>0</v>
      </c>
      <c r="W113" s="57">
        <v>0</v>
      </c>
    </row>
    <row r="114" spans="1:23" x14ac:dyDescent="0.25">
      <c r="A114" s="21"/>
      <c r="B114" s="55" t="s">
        <v>218</v>
      </c>
      <c r="C114" s="56" t="s">
        <v>219</v>
      </c>
      <c r="D114" s="57">
        <v>40000</v>
      </c>
      <c r="E114" s="57">
        <v>0</v>
      </c>
      <c r="F114" s="57">
        <v>0</v>
      </c>
      <c r="G114" s="57">
        <v>40000</v>
      </c>
      <c r="H114" s="57">
        <v>0</v>
      </c>
      <c r="I114" s="57">
        <v>40000</v>
      </c>
      <c r="J114" s="57">
        <v>0</v>
      </c>
      <c r="K114" s="57">
        <v>0</v>
      </c>
      <c r="L114" s="57">
        <v>40000</v>
      </c>
      <c r="M114" s="57">
        <v>0</v>
      </c>
      <c r="N114" s="57">
        <v>0</v>
      </c>
      <c r="O114" s="57">
        <v>0</v>
      </c>
      <c r="P114" s="58">
        <v>0</v>
      </c>
      <c r="Q114" s="57">
        <v>0</v>
      </c>
      <c r="R114" s="57">
        <v>0</v>
      </c>
      <c r="S114" s="57">
        <v>0</v>
      </c>
      <c r="T114" s="58">
        <v>0</v>
      </c>
      <c r="U114" s="57">
        <v>0</v>
      </c>
      <c r="V114" s="57">
        <v>0</v>
      </c>
      <c r="W114" s="57">
        <v>0</v>
      </c>
    </row>
    <row r="115" spans="1:23" x14ac:dyDescent="0.25">
      <c r="A115" s="21"/>
      <c r="B115" s="55" t="s">
        <v>220</v>
      </c>
      <c r="C115" s="56" t="s">
        <v>221</v>
      </c>
      <c r="D115" s="57">
        <v>2000000</v>
      </c>
      <c r="E115" s="57">
        <v>0</v>
      </c>
      <c r="F115" s="57">
        <v>0</v>
      </c>
      <c r="G115" s="57">
        <v>2000000</v>
      </c>
      <c r="H115" s="57">
        <v>0</v>
      </c>
      <c r="I115" s="57">
        <v>2000000</v>
      </c>
      <c r="J115" s="57">
        <v>1659438</v>
      </c>
      <c r="K115" s="57">
        <v>1659438</v>
      </c>
      <c r="L115" s="57">
        <v>340562</v>
      </c>
      <c r="M115" s="57">
        <v>1659438</v>
      </c>
      <c r="N115" s="57">
        <v>1659438</v>
      </c>
      <c r="O115" s="57">
        <v>0</v>
      </c>
      <c r="P115" s="58">
        <v>82.97</v>
      </c>
      <c r="Q115" s="57">
        <v>0</v>
      </c>
      <c r="R115" s="57">
        <v>0</v>
      </c>
      <c r="S115" s="57">
        <v>1659438</v>
      </c>
      <c r="T115" s="58">
        <v>0</v>
      </c>
      <c r="U115" s="57">
        <v>0</v>
      </c>
      <c r="V115" s="57">
        <v>0</v>
      </c>
      <c r="W115" s="57">
        <v>0</v>
      </c>
    </row>
    <row r="116" spans="1:23" x14ac:dyDescent="0.25">
      <c r="A116" s="21"/>
      <c r="B116" s="55" t="s">
        <v>222</v>
      </c>
      <c r="C116" s="56" t="s">
        <v>223</v>
      </c>
      <c r="D116" s="57">
        <v>60000</v>
      </c>
      <c r="E116" s="57">
        <v>0</v>
      </c>
      <c r="F116" s="57">
        <v>0</v>
      </c>
      <c r="G116" s="57">
        <v>60000</v>
      </c>
      <c r="H116" s="57">
        <v>0</v>
      </c>
      <c r="I116" s="57">
        <v>60000</v>
      </c>
      <c r="J116" s="57">
        <v>0</v>
      </c>
      <c r="K116" s="57">
        <v>0</v>
      </c>
      <c r="L116" s="57">
        <v>60000</v>
      </c>
      <c r="M116" s="57">
        <v>0</v>
      </c>
      <c r="N116" s="57">
        <v>0</v>
      </c>
      <c r="O116" s="57">
        <v>0</v>
      </c>
      <c r="P116" s="58">
        <v>0</v>
      </c>
      <c r="Q116" s="57">
        <v>0</v>
      </c>
      <c r="R116" s="57">
        <v>0</v>
      </c>
      <c r="S116" s="57">
        <v>0</v>
      </c>
      <c r="T116" s="58">
        <v>0</v>
      </c>
      <c r="U116" s="57">
        <v>0</v>
      </c>
      <c r="V116" s="57">
        <v>0</v>
      </c>
      <c r="W116" s="57">
        <v>0</v>
      </c>
    </row>
    <row r="117" spans="1:23" x14ac:dyDescent="0.25">
      <c r="A117" s="21"/>
      <c r="B117" s="55" t="s">
        <v>224</v>
      </c>
      <c r="C117" s="56" t="s">
        <v>225</v>
      </c>
      <c r="D117" s="57">
        <v>90000</v>
      </c>
      <c r="E117" s="57">
        <v>0</v>
      </c>
      <c r="F117" s="57">
        <v>0</v>
      </c>
      <c r="G117" s="57">
        <v>90000</v>
      </c>
      <c r="H117" s="57">
        <v>0</v>
      </c>
      <c r="I117" s="57">
        <v>90000</v>
      </c>
      <c r="J117" s="57">
        <v>0</v>
      </c>
      <c r="K117" s="57">
        <v>0</v>
      </c>
      <c r="L117" s="57">
        <v>90000</v>
      </c>
      <c r="M117" s="57">
        <v>0</v>
      </c>
      <c r="N117" s="57">
        <v>0</v>
      </c>
      <c r="O117" s="57">
        <v>0</v>
      </c>
      <c r="P117" s="58">
        <v>0</v>
      </c>
      <c r="Q117" s="57">
        <v>0</v>
      </c>
      <c r="R117" s="57">
        <v>0</v>
      </c>
      <c r="S117" s="57">
        <v>0</v>
      </c>
      <c r="T117" s="58">
        <v>0</v>
      </c>
      <c r="U117" s="57">
        <v>0</v>
      </c>
      <c r="V117" s="57">
        <v>0</v>
      </c>
      <c r="W117" s="57">
        <v>0</v>
      </c>
    </row>
    <row r="118" spans="1:23" x14ac:dyDescent="0.25">
      <c r="A118" s="21"/>
      <c r="B118" s="55" t="s">
        <v>226</v>
      </c>
      <c r="C118" s="56" t="s">
        <v>227</v>
      </c>
      <c r="D118" s="57">
        <v>141000</v>
      </c>
      <c r="E118" s="57">
        <v>0</v>
      </c>
      <c r="F118" s="57">
        <v>0</v>
      </c>
      <c r="G118" s="57">
        <v>141000</v>
      </c>
      <c r="H118" s="57">
        <v>0</v>
      </c>
      <c r="I118" s="57">
        <v>141000</v>
      </c>
      <c r="J118" s="57">
        <v>0</v>
      </c>
      <c r="K118" s="57">
        <v>0</v>
      </c>
      <c r="L118" s="57">
        <v>141000</v>
      </c>
      <c r="M118" s="57">
        <v>0</v>
      </c>
      <c r="N118" s="57">
        <v>0</v>
      </c>
      <c r="O118" s="57">
        <v>0</v>
      </c>
      <c r="P118" s="58">
        <v>0</v>
      </c>
      <c r="Q118" s="57">
        <v>0</v>
      </c>
      <c r="R118" s="57">
        <v>0</v>
      </c>
      <c r="S118" s="57">
        <v>0</v>
      </c>
      <c r="T118" s="58">
        <v>0</v>
      </c>
      <c r="U118" s="57">
        <v>0</v>
      </c>
      <c r="V118" s="57">
        <v>0</v>
      </c>
      <c r="W118" s="57">
        <v>0</v>
      </c>
    </row>
    <row r="119" spans="1:23" ht="30" x14ac:dyDescent="0.25">
      <c r="A119" s="21"/>
      <c r="B119" s="55" t="s">
        <v>228</v>
      </c>
      <c r="C119" s="56" t="s">
        <v>229</v>
      </c>
      <c r="D119" s="57">
        <v>285000</v>
      </c>
      <c r="E119" s="57">
        <v>0</v>
      </c>
      <c r="F119" s="57">
        <v>0</v>
      </c>
      <c r="G119" s="57">
        <v>285000</v>
      </c>
      <c r="H119" s="57">
        <v>0</v>
      </c>
      <c r="I119" s="57">
        <v>285000</v>
      </c>
      <c r="J119" s="57">
        <v>167255</v>
      </c>
      <c r="K119" s="57">
        <v>167255</v>
      </c>
      <c r="L119" s="57">
        <v>117745</v>
      </c>
      <c r="M119" s="57">
        <v>167255</v>
      </c>
      <c r="N119" s="57">
        <v>167255</v>
      </c>
      <c r="O119" s="57">
        <v>0</v>
      </c>
      <c r="P119" s="58">
        <v>58.69</v>
      </c>
      <c r="Q119" s="57">
        <v>0</v>
      </c>
      <c r="R119" s="57">
        <v>0</v>
      </c>
      <c r="S119" s="57">
        <v>167255</v>
      </c>
      <c r="T119" s="58">
        <v>0</v>
      </c>
      <c r="U119" s="57">
        <v>0</v>
      </c>
      <c r="V119" s="57">
        <v>0</v>
      </c>
      <c r="W119" s="57">
        <v>0</v>
      </c>
    </row>
    <row r="120" spans="1:23" x14ac:dyDescent="0.25">
      <c r="A120" s="21"/>
      <c r="B120" s="55" t="s">
        <v>230</v>
      </c>
      <c r="C120" s="56" t="s">
        <v>231</v>
      </c>
      <c r="D120" s="57">
        <v>38000</v>
      </c>
      <c r="E120" s="57">
        <v>0</v>
      </c>
      <c r="F120" s="57">
        <v>0</v>
      </c>
      <c r="G120" s="57">
        <v>38000</v>
      </c>
      <c r="H120" s="57">
        <v>0</v>
      </c>
      <c r="I120" s="57">
        <v>38000</v>
      </c>
      <c r="J120" s="57">
        <v>22300</v>
      </c>
      <c r="K120" s="57">
        <v>22300</v>
      </c>
      <c r="L120" s="57">
        <v>15700</v>
      </c>
      <c r="M120" s="57">
        <v>22300</v>
      </c>
      <c r="N120" s="57">
        <v>22300</v>
      </c>
      <c r="O120" s="57">
        <v>0</v>
      </c>
      <c r="P120" s="58">
        <v>58.68</v>
      </c>
      <c r="Q120" s="57">
        <v>0</v>
      </c>
      <c r="R120" s="57">
        <v>0</v>
      </c>
      <c r="S120" s="57">
        <v>22300</v>
      </c>
      <c r="T120" s="58">
        <v>0</v>
      </c>
      <c r="U120" s="57">
        <v>0</v>
      </c>
      <c r="V120" s="57">
        <v>0</v>
      </c>
      <c r="W120" s="57">
        <v>0</v>
      </c>
    </row>
    <row r="121" spans="1:23" x14ac:dyDescent="0.25">
      <c r="A121" s="21"/>
      <c r="B121" s="55" t="s">
        <v>232</v>
      </c>
      <c r="C121" s="56" t="s">
        <v>233</v>
      </c>
      <c r="D121" s="57">
        <v>112000</v>
      </c>
      <c r="E121" s="57">
        <v>0</v>
      </c>
      <c r="F121" s="57">
        <v>0</v>
      </c>
      <c r="G121" s="57">
        <v>112000</v>
      </c>
      <c r="H121" s="57">
        <v>0</v>
      </c>
      <c r="I121" s="57">
        <v>112000</v>
      </c>
      <c r="J121" s="57">
        <v>65728</v>
      </c>
      <c r="K121" s="57">
        <v>65728</v>
      </c>
      <c r="L121" s="57">
        <v>46272</v>
      </c>
      <c r="M121" s="57">
        <v>65728</v>
      </c>
      <c r="N121" s="57">
        <v>65728</v>
      </c>
      <c r="O121" s="57">
        <v>0</v>
      </c>
      <c r="P121" s="58">
        <v>58.69</v>
      </c>
      <c r="Q121" s="57">
        <v>0</v>
      </c>
      <c r="R121" s="57">
        <v>0</v>
      </c>
      <c r="S121" s="57">
        <v>65728</v>
      </c>
      <c r="T121" s="58">
        <v>0</v>
      </c>
      <c r="U121" s="57">
        <v>0</v>
      </c>
      <c r="V121" s="57">
        <v>0</v>
      </c>
      <c r="W121" s="57">
        <v>0</v>
      </c>
    </row>
    <row r="122" spans="1:23" x14ac:dyDescent="0.25">
      <c r="A122" s="21"/>
      <c r="B122" s="55" t="s">
        <v>234</v>
      </c>
      <c r="C122" s="56" t="s">
        <v>235</v>
      </c>
      <c r="D122" s="57">
        <v>245000</v>
      </c>
      <c r="E122" s="57">
        <v>0</v>
      </c>
      <c r="F122" s="57">
        <v>0</v>
      </c>
      <c r="G122" s="57">
        <v>245000</v>
      </c>
      <c r="H122" s="57">
        <v>0</v>
      </c>
      <c r="I122" s="57">
        <v>245000</v>
      </c>
      <c r="J122" s="57">
        <v>143779</v>
      </c>
      <c r="K122" s="57">
        <v>143779</v>
      </c>
      <c r="L122" s="57">
        <v>101221</v>
      </c>
      <c r="M122" s="57">
        <v>143779</v>
      </c>
      <c r="N122" s="57">
        <v>143779</v>
      </c>
      <c r="O122" s="57">
        <v>0</v>
      </c>
      <c r="P122" s="58">
        <v>58.69</v>
      </c>
      <c r="Q122" s="57">
        <v>0</v>
      </c>
      <c r="R122" s="57">
        <v>0</v>
      </c>
      <c r="S122" s="57">
        <v>143779</v>
      </c>
      <c r="T122" s="58">
        <v>0</v>
      </c>
      <c r="U122" s="57">
        <v>0</v>
      </c>
      <c r="V122" s="57">
        <v>0</v>
      </c>
      <c r="W122" s="57">
        <v>0</v>
      </c>
    </row>
    <row r="123" spans="1:23" x14ac:dyDescent="0.25">
      <c r="A123" s="21"/>
      <c r="B123" s="55" t="s">
        <v>236</v>
      </c>
      <c r="C123" s="56" t="s">
        <v>237</v>
      </c>
      <c r="D123" s="57">
        <v>272000</v>
      </c>
      <c r="E123" s="57">
        <v>0</v>
      </c>
      <c r="F123" s="57">
        <v>0</v>
      </c>
      <c r="G123" s="57">
        <v>272000</v>
      </c>
      <c r="H123" s="57">
        <v>0</v>
      </c>
      <c r="I123" s="57">
        <v>272000</v>
      </c>
      <c r="J123" s="57">
        <v>159624</v>
      </c>
      <c r="K123" s="57">
        <v>159624</v>
      </c>
      <c r="L123" s="57">
        <v>112376</v>
      </c>
      <c r="M123" s="57">
        <v>159624</v>
      </c>
      <c r="N123" s="57">
        <v>159624</v>
      </c>
      <c r="O123" s="57">
        <v>0</v>
      </c>
      <c r="P123" s="58">
        <v>58.69</v>
      </c>
      <c r="Q123" s="57">
        <v>0</v>
      </c>
      <c r="R123" s="57">
        <v>0</v>
      </c>
      <c r="S123" s="57">
        <v>159624</v>
      </c>
      <c r="T123" s="58">
        <v>0</v>
      </c>
      <c r="U123" s="57">
        <v>0</v>
      </c>
      <c r="V123" s="57">
        <v>0</v>
      </c>
      <c r="W123" s="57">
        <v>0</v>
      </c>
    </row>
    <row r="124" spans="1:23" x14ac:dyDescent="0.25">
      <c r="A124" s="21"/>
      <c r="B124" s="55" t="s">
        <v>238</v>
      </c>
      <c r="C124" s="56" t="s">
        <v>239</v>
      </c>
      <c r="D124" s="57">
        <v>147000</v>
      </c>
      <c r="E124" s="57">
        <v>0</v>
      </c>
      <c r="F124" s="57">
        <v>0</v>
      </c>
      <c r="G124" s="57">
        <v>147000</v>
      </c>
      <c r="H124" s="57">
        <v>0</v>
      </c>
      <c r="I124" s="57">
        <v>147000</v>
      </c>
      <c r="J124" s="57">
        <v>86268</v>
      </c>
      <c r="K124" s="57">
        <v>86268</v>
      </c>
      <c r="L124" s="57">
        <v>60732</v>
      </c>
      <c r="M124" s="57">
        <v>86268</v>
      </c>
      <c r="N124" s="57">
        <v>86268</v>
      </c>
      <c r="O124" s="57">
        <v>0</v>
      </c>
      <c r="P124" s="58">
        <v>58.69</v>
      </c>
      <c r="Q124" s="57">
        <v>0</v>
      </c>
      <c r="R124" s="57">
        <v>0</v>
      </c>
      <c r="S124" s="57">
        <v>86268</v>
      </c>
      <c r="T124" s="58">
        <v>0</v>
      </c>
      <c r="U124" s="57">
        <v>0</v>
      </c>
      <c r="V124" s="57">
        <v>0</v>
      </c>
      <c r="W124" s="57">
        <v>0</v>
      </c>
    </row>
    <row r="125" spans="1:23" ht="30" x14ac:dyDescent="0.25">
      <c r="A125" s="21"/>
      <c r="B125" s="55" t="s">
        <v>240</v>
      </c>
      <c r="C125" s="56" t="s">
        <v>241</v>
      </c>
      <c r="D125" s="57">
        <v>287000</v>
      </c>
      <c r="E125" s="57">
        <v>0</v>
      </c>
      <c r="F125" s="57">
        <v>0</v>
      </c>
      <c r="G125" s="57">
        <v>287000</v>
      </c>
      <c r="H125" s="57">
        <v>0</v>
      </c>
      <c r="I125" s="57">
        <v>287000</v>
      </c>
      <c r="J125" s="57">
        <v>168427</v>
      </c>
      <c r="K125" s="57">
        <v>168427</v>
      </c>
      <c r="L125" s="57">
        <v>118573</v>
      </c>
      <c r="M125" s="57">
        <v>168427</v>
      </c>
      <c r="N125" s="57">
        <v>168427</v>
      </c>
      <c r="O125" s="57">
        <v>0</v>
      </c>
      <c r="P125" s="58">
        <v>58.69</v>
      </c>
      <c r="Q125" s="57">
        <v>0</v>
      </c>
      <c r="R125" s="57">
        <v>0</v>
      </c>
      <c r="S125" s="57">
        <v>168427</v>
      </c>
      <c r="T125" s="58">
        <v>0</v>
      </c>
      <c r="U125" s="57">
        <v>0</v>
      </c>
      <c r="V125" s="57">
        <v>0</v>
      </c>
      <c r="W125" s="57">
        <v>0</v>
      </c>
    </row>
    <row r="126" spans="1:23" ht="30" x14ac:dyDescent="0.25">
      <c r="A126" s="21"/>
      <c r="B126" s="55" t="s">
        <v>242</v>
      </c>
      <c r="C126" s="56" t="s">
        <v>243</v>
      </c>
      <c r="D126" s="57">
        <v>602000</v>
      </c>
      <c r="E126" s="57">
        <v>0</v>
      </c>
      <c r="F126" s="57">
        <v>0</v>
      </c>
      <c r="G126" s="57">
        <v>602000</v>
      </c>
      <c r="H126" s="57">
        <v>0</v>
      </c>
      <c r="I126" s="57">
        <v>602000</v>
      </c>
      <c r="J126" s="57">
        <v>353286</v>
      </c>
      <c r="K126" s="57">
        <v>353286</v>
      </c>
      <c r="L126" s="57">
        <v>248714</v>
      </c>
      <c r="M126" s="57">
        <v>353286</v>
      </c>
      <c r="N126" s="57">
        <v>353286</v>
      </c>
      <c r="O126" s="57">
        <v>0</v>
      </c>
      <c r="P126" s="58">
        <v>58.69</v>
      </c>
      <c r="Q126" s="57">
        <v>0</v>
      </c>
      <c r="R126" s="57">
        <v>0</v>
      </c>
      <c r="S126" s="57">
        <v>353286</v>
      </c>
      <c r="T126" s="58">
        <v>0</v>
      </c>
      <c r="U126" s="57">
        <v>0</v>
      </c>
      <c r="V126" s="57">
        <v>0</v>
      </c>
      <c r="W126" s="57">
        <v>0</v>
      </c>
    </row>
    <row r="127" spans="1:23" ht="30" x14ac:dyDescent="0.25">
      <c r="A127" s="21"/>
      <c r="B127" s="55" t="s">
        <v>244</v>
      </c>
      <c r="C127" s="56" t="s">
        <v>245</v>
      </c>
      <c r="D127" s="57">
        <v>32000</v>
      </c>
      <c r="E127" s="57">
        <v>0</v>
      </c>
      <c r="F127" s="57">
        <v>0</v>
      </c>
      <c r="G127" s="57">
        <v>32000</v>
      </c>
      <c r="H127" s="57">
        <v>0</v>
      </c>
      <c r="I127" s="57">
        <v>32000</v>
      </c>
      <c r="J127" s="57">
        <v>18779</v>
      </c>
      <c r="K127" s="57">
        <v>18779</v>
      </c>
      <c r="L127" s="57">
        <v>13221</v>
      </c>
      <c r="M127" s="57">
        <v>18779</v>
      </c>
      <c r="N127" s="57">
        <v>18779</v>
      </c>
      <c r="O127" s="57">
        <v>0</v>
      </c>
      <c r="P127" s="58">
        <v>58.68</v>
      </c>
      <c r="Q127" s="57">
        <v>0</v>
      </c>
      <c r="R127" s="57">
        <v>0</v>
      </c>
      <c r="S127" s="57">
        <v>18779</v>
      </c>
      <c r="T127" s="58">
        <v>0</v>
      </c>
      <c r="U127" s="57">
        <v>0</v>
      </c>
      <c r="V127" s="57">
        <v>0</v>
      </c>
      <c r="W127" s="57">
        <v>0</v>
      </c>
    </row>
    <row r="128" spans="1:23" x14ac:dyDescent="0.25">
      <c r="A128" s="21"/>
      <c r="B128" s="55" t="s">
        <v>246</v>
      </c>
      <c r="C128" s="56" t="s">
        <v>247</v>
      </c>
      <c r="D128" s="57">
        <v>160000</v>
      </c>
      <c r="E128" s="57">
        <v>0</v>
      </c>
      <c r="F128" s="57">
        <v>0</v>
      </c>
      <c r="G128" s="57">
        <v>160000</v>
      </c>
      <c r="H128" s="57">
        <v>0</v>
      </c>
      <c r="I128" s="57">
        <v>160000</v>
      </c>
      <c r="J128" s="57">
        <v>93897</v>
      </c>
      <c r="K128" s="57">
        <v>93897</v>
      </c>
      <c r="L128" s="57">
        <v>66103</v>
      </c>
      <c r="M128" s="57">
        <v>93897</v>
      </c>
      <c r="N128" s="57">
        <v>93897</v>
      </c>
      <c r="O128" s="57">
        <v>0</v>
      </c>
      <c r="P128" s="58">
        <v>58.69</v>
      </c>
      <c r="Q128" s="57">
        <v>0</v>
      </c>
      <c r="R128" s="57">
        <v>0</v>
      </c>
      <c r="S128" s="57">
        <v>93897</v>
      </c>
      <c r="T128" s="58">
        <v>0</v>
      </c>
      <c r="U128" s="57">
        <v>0</v>
      </c>
      <c r="V128" s="57">
        <v>0</v>
      </c>
      <c r="W128" s="57">
        <v>0</v>
      </c>
    </row>
    <row r="129" spans="1:28" x14ac:dyDescent="0.25">
      <c r="A129" s="21"/>
      <c r="B129" s="55" t="s">
        <v>248</v>
      </c>
      <c r="C129" s="56" t="s">
        <v>249</v>
      </c>
      <c r="D129" s="57">
        <v>30000</v>
      </c>
      <c r="E129" s="57">
        <v>0</v>
      </c>
      <c r="F129" s="57">
        <v>0</v>
      </c>
      <c r="G129" s="57">
        <v>30000</v>
      </c>
      <c r="H129" s="57">
        <v>0</v>
      </c>
      <c r="I129" s="57">
        <v>30000</v>
      </c>
      <c r="J129" s="57">
        <v>0</v>
      </c>
      <c r="K129" s="57">
        <v>0</v>
      </c>
      <c r="L129" s="57">
        <v>30000</v>
      </c>
      <c r="M129" s="57">
        <v>0</v>
      </c>
      <c r="N129" s="57">
        <v>0</v>
      </c>
      <c r="O129" s="57">
        <v>0</v>
      </c>
      <c r="P129" s="58">
        <v>0</v>
      </c>
      <c r="Q129" s="57">
        <v>0</v>
      </c>
      <c r="R129" s="57">
        <v>0</v>
      </c>
      <c r="S129" s="57">
        <v>0</v>
      </c>
      <c r="T129" s="58">
        <v>0</v>
      </c>
      <c r="U129" s="57">
        <v>0</v>
      </c>
      <c r="V129" s="57">
        <v>0</v>
      </c>
      <c r="W129" s="57">
        <v>0</v>
      </c>
    </row>
    <row r="130" spans="1:28" x14ac:dyDescent="0.25">
      <c r="A130" s="21"/>
      <c r="B130" s="55" t="s">
        <v>250</v>
      </c>
      <c r="C130" s="56" t="s">
        <v>251</v>
      </c>
      <c r="D130" s="57">
        <v>795000</v>
      </c>
      <c r="E130" s="57">
        <v>0</v>
      </c>
      <c r="F130" s="57">
        <v>0</v>
      </c>
      <c r="G130" s="57">
        <v>795000</v>
      </c>
      <c r="H130" s="57">
        <v>0</v>
      </c>
      <c r="I130" s="57">
        <v>795000</v>
      </c>
      <c r="J130" s="57">
        <v>466549</v>
      </c>
      <c r="K130" s="57">
        <v>466549</v>
      </c>
      <c r="L130" s="57">
        <v>328451</v>
      </c>
      <c r="M130" s="57">
        <v>466549</v>
      </c>
      <c r="N130" s="57">
        <v>466549</v>
      </c>
      <c r="O130" s="57">
        <v>0</v>
      </c>
      <c r="P130" s="58">
        <v>58.69</v>
      </c>
      <c r="Q130" s="57">
        <v>0</v>
      </c>
      <c r="R130" s="57">
        <v>0</v>
      </c>
      <c r="S130" s="57">
        <v>466549</v>
      </c>
      <c r="T130" s="58">
        <v>0</v>
      </c>
      <c r="U130" s="57">
        <v>0</v>
      </c>
      <c r="V130" s="57">
        <v>0</v>
      </c>
      <c r="W130" s="57">
        <v>0</v>
      </c>
    </row>
    <row r="131" spans="1:28" x14ac:dyDescent="0.25">
      <c r="A131" s="21"/>
      <c r="B131" s="55" t="s">
        <v>252</v>
      </c>
      <c r="C131" s="56" t="s">
        <v>253</v>
      </c>
      <c r="D131" s="57">
        <v>40000</v>
      </c>
      <c r="E131" s="57">
        <v>0</v>
      </c>
      <c r="F131" s="57">
        <v>0</v>
      </c>
      <c r="G131" s="57">
        <v>40000</v>
      </c>
      <c r="H131" s="57">
        <v>0</v>
      </c>
      <c r="I131" s="57">
        <v>40000</v>
      </c>
      <c r="J131" s="57">
        <v>0</v>
      </c>
      <c r="K131" s="57">
        <v>0</v>
      </c>
      <c r="L131" s="57">
        <v>40000</v>
      </c>
      <c r="M131" s="57">
        <v>0</v>
      </c>
      <c r="N131" s="57">
        <v>0</v>
      </c>
      <c r="O131" s="57">
        <v>0</v>
      </c>
      <c r="P131" s="58">
        <v>0</v>
      </c>
      <c r="Q131" s="57">
        <v>0</v>
      </c>
      <c r="R131" s="57">
        <v>0</v>
      </c>
      <c r="S131" s="57">
        <v>0</v>
      </c>
      <c r="T131" s="58">
        <v>0</v>
      </c>
      <c r="U131" s="57">
        <v>0</v>
      </c>
      <c r="V131" s="57">
        <v>0</v>
      </c>
      <c r="W131" s="57">
        <v>0</v>
      </c>
    </row>
    <row r="132" spans="1:28" x14ac:dyDescent="0.25">
      <c r="A132" s="21"/>
      <c r="B132" s="55" t="s">
        <v>254</v>
      </c>
      <c r="C132" s="56" t="s">
        <v>255</v>
      </c>
      <c r="D132" s="57">
        <v>32000</v>
      </c>
      <c r="E132" s="57">
        <v>0</v>
      </c>
      <c r="F132" s="57">
        <v>0</v>
      </c>
      <c r="G132" s="57">
        <v>32000</v>
      </c>
      <c r="H132" s="57">
        <v>0</v>
      </c>
      <c r="I132" s="57">
        <v>32000</v>
      </c>
      <c r="J132" s="57">
        <v>0</v>
      </c>
      <c r="K132" s="57">
        <v>0</v>
      </c>
      <c r="L132" s="57">
        <v>32000</v>
      </c>
      <c r="M132" s="57">
        <v>0</v>
      </c>
      <c r="N132" s="57">
        <v>0</v>
      </c>
      <c r="O132" s="57">
        <v>0</v>
      </c>
      <c r="P132" s="58">
        <v>0</v>
      </c>
      <c r="Q132" s="57">
        <v>0</v>
      </c>
      <c r="R132" s="57">
        <v>0</v>
      </c>
      <c r="S132" s="57">
        <v>0</v>
      </c>
      <c r="T132" s="58">
        <v>0</v>
      </c>
      <c r="U132" s="57">
        <v>0</v>
      </c>
      <c r="V132" s="57">
        <v>0</v>
      </c>
      <c r="W132" s="57">
        <v>0</v>
      </c>
    </row>
    <row r="133" spans="1:28" x14ac:dyDescent="0.25">
      <c r="A133" s="21"/>
      <c r="B133" s="55" t="s">
        <v>256</v>
      </c>
      <c r="C133" s="56" t="s">
        <v>257</v>
      </c>
      <c r="D133" s="57">
        <v>40000</v>
      </c>
      <c r="E133" s="57">
        <v>0</v>
      </c>
      <c r="F133" s="57">
        <v>0</v>
      </c>
      <c r="G133" s="57">
        <v>40000</v>
      </c>
      <c r="H133" s="57">
        <v>0</v>
      </c>
      <c r="I133" s="57">
        <v>40000</v>
      </c>
      <c r="J133" s="57">
        <v>0</v>
      </c>
      <c r="K133" s="57">
        <v>0</v>
      </c>
      <c r="L133" s="57">
        <v>40000</v>
      </c>
      <c r="M133" s="57">
        <v>0</v>
      </c>
      <c r="N133" s="57">
        <v>0</v>
      </c>
      <c r="O133" s="57">
        <v>0</v>
      </c>
      <c r="P133" s="58">
        <v>0</v>
      </c>
      <c r="Q133" s="57">
        <v>0</v>
      </c>
      <c r="R133" s="57">
        <v>0</v>
      </c>
      <c r="S133" s="57">
        <v>0</v>
      </c>
      <c r="T133" s="58">
        <v>0</v>
      </c>
      <c r="U133" s="57">
        <v>0</v>
      </c>
      <c r="V133" s="57">
        <v>0</v>
      </c>
      <c r="W133" s="57">
        <v>0</v>
      </c>
    </row>
    <row r="134" spans="1:28" x14ac:dyDescent="0.25">
      <c r="A134" s="21"/>
      <c r="B134" s="55" t="s">
        <v>258</v>
      </c>
      <c r="C134" s="56" t="s">
        <v>259</v>
      </c>
      <c r="D134" s="57">
        <v>50000</v>
      </c>
      <c r="E134" s="57">
        <v>0</v>
      </c>
      <c r="F134" s="57">
        <v>0</v>
      </c>
      <c r="G134" s="57">
        <v>50000</v>
      </c>
      <c r="H134" s="57">
        <v>0</v>
      </c>
      <c r="I134" s="57">
        <v>50000</v>
      </c>
      <c r="J134" s="57">
        <v>0</v>
      </c>
      <c r="K134" s="57">
        <v>0</v>
      </c>
      <c r="L134" s="57">
        <v>50000</v>
      </c>
      <c r="M134" s="57">
        <v>0</v>
      </c>
      <c r="N134" s="57">
        <v>0</v>
      </c>
      <c r="O134" s="57">
        <v>0</v>
      </c>
      <c r="P134" s="58">
        <v>0</v>
      </c>
      <c r="Q134" s="57">
        <v>0</v>
      </c>
      <c r="R134" s="57">
        <v>0</v>
      </c>
      <c r="S134" s="57">
        <v>0</v>
      </c>
      <c r="T134" s="58">
        <v>0</v>
      </c>
      <c r="U134" s="57">
        <v>0</v>
      </c>
      <c r="V134" s="57">
        <v>0</v>
      </c>
      <c r="W134" s="57">
        <v>0</v>
      </c>
    </row>
    <row r="135" spans="1:28" x14ac:dyDescent="0.25">
      <c r="A135" s="21"/>
      <c r="B135" s="55" t="s">
        <v>260</v>
      </c>
      <c r="C135" s="56" t="s">
        <v>261</v>
      </c>
      <c r="D135" s="57">
        <v>40000</v>
      </c>
      <c r="E135" s="57">
        <v>0</v>
      </c>
      <c r="F135" s="57">
        <v>0</v>
      </c>
      <c r="G135" s="57">
        <v>40000</v>
      </c>
      <c r="H135" s="57">
        <v>0</v>
      </c>
      <c r="I135" s="57">
        <v>40000</v>
      </c>
      <c r="J135" s="57">
        <v>0</v>
      </c>
      <c r="K135" s="57">
        <v>0</v>
      </c>
      <c r="L135" s="57">
        <v>40000</v>
      </c>
      <c r="M135" s="57">
        <v>0</v>
      </c>
      <c r="N135" s="57">
        <v>0</v>
      </c>
      <c r="O135" s="57">
        <v>0</v>
      </c>
      <c r="P135" s="58">
        <v>0</v>
      </c>
      <c r="Q135" s="57">
        <v>0</v>
      </c>
      <c r="R135" s="57">
        <v>0</v>
      </c>
      <c r="S135" s="57">
        <v>0</v>
      </c>
      <c r="T135" s="58">
        <v>0</v>
      </c>
      <c r="U135" s="57">
        <v>0</v>
      </c>
      <c r="V135" s="57">
        <v>0</v>
      </c>
      <c r="W135" s="57">
        <v>0</v>
      </c>
    </row>
    <row r="136" spans="1:28" x14ac:dyDescent="0.25">
      <c r="A136" s="21"/>
      <c r="B136" s="55" t="s">
        <v>262</v>
      </c>
      <c r="C136" s="56" t="s">
        <v>263</v>
      </c>
      <c r="D136" s="57">
        <v>102000</v>
      </c>
      <c r="E136" s="57">
        <v>0</v>
      </c>
      <c r="F136" s="57">
        <v>0</v>
      </c>
      <c r="G136" s="57">
        <v>102000</v>
      </c>
      <c r="H136" s="57">
        <v>0</v>
      </c>
      <c r="I136" s="57">
        <v>102000</v>
      </c>
      <c r="J136" s="57">
        <v>0</v>
      </c>
      <c r="K136" s="57">
        <v>0</v>
      </c>
      <c r="L136" s="57">
        <v>102000</v>
      </c>
      <c r="M136" s="57">
        <v>0</v>
      </c>
      <c r="N136" s="57">
        <v>0</v>
      </c>
      <c r="O136" s="57">
        <v>0</v>
      </c>
      <c r="P136" s="58">
        <v>0</v>
      </c>
      <c r="Q136" s="57">
        <v>0</v>
      </c>
      <c r="R136" s="57">
        <v>0</v>
      </c>
      <c r="S136" s="57">
        <v>0</v>
      </c>
      <c r="T136" s="58">
        <v>0</v>
      </c>
      <c r="U136" s="57">
        <v>0</v>
      </c>
      <c r="V136" s="57">
        <v>0</v>
      </c>
      <c r="W136" s="57">
        <v>0</v>
      </c>
    </row>
    <row r="137" spans="1:28" x14ac:dyDescent="0.25">
      <c r="A137" s="21"/>
      <c r="B137" s="55" t="s">
        <v>264</v>
      </c>
      <c r="C137" s="56" t="s">
        <v>265</v>
      </c>
      <c r="D137" s="57">
        <v>433000</v>
      </c>
      <c r="E137" s="57">
        <v>0</v>
      </c>
      <c r="F137" s="57">
        <v>0</v>
      </c>
      <c r="G137" s="57">
        <v>433000</v>
      </c>
      <c r="H137" s="57">
        <v>0</v>
      </c>
      <c r="I137" s="57">
        <v>433000</v>
      </c>
      <c r="J137" s="57">
        <v>254108</v>
      </c>
      <c r="K137" s="57">
        <v>254108</v>
      </c>
      <c r="L137" s="57">
        <v>178892</v>
      </c>
      <c r="M137" s="57">
        <v>254108</v>
      </c>
      <c r="N137" s="57">
        <v>254108</v>
      </c>
      <c r="O137" s="57">
        <v>0</v>
      </c>
      <c r="P137" s="58">
        <v>58.69</v>
      </c>
      <c r="Q137" s="57">
        <v>0</v>
      </c>
      <c r="R137" s="57">
        <v>0</v>
      </c>
      <c r="S137" s="57">
        <v>254108</v>
      </c>
      <c r="T137" s="58">
        <v>0</v>
      </c>
      <c r="U137" s="57">
        <v>0</v>
      </c>
      <c r="V137" s="57">
        <v>0</v>
      </c>
      <c r="W137" s="57">
        <v>0</v>
      </c>
    </row>
    <row r="138" spans="1:28" s="32" customFormat="1" x14ac:dyDescent="0.25">
      <c r="A138" s="18"/>
      <c r="B138" s="36" t="s">
        <v>266</v>
      </c>
      <c r="C138" s="29" t="s">
        <v>267</v>
      </c>
      <c r="D138" s="30">
        <f>SUM(D139:D150)</f>
        <v>13642000</v>
      </c>
      <c r="E138" s="30">
        <f t="shared" ref="E138:W138" si="99">SUM(E139:E150)</f>
        <v>0</v>
      </c>
      <c r="F138" s="30">
        <f t="shared" si="99"/>
        <v>0</v>
      </c>
      <c r="G138" s="30">
        <f t="shared" si="99"/>
        <v>13642000</v>
      </c>
      <c r="H138" s="30">
        <f t="shared" si="99"/>
        <v>0</v>
      </c>
      <c r="I138" s="30">
        <f t="shared" si="99"/>
        <v>13642000</v>
      </c>
      <c r="J138" s="30">
        <f t="shared" si="99"/>
        <v>0</v>
      </c>
      <c r="K138" s="30">
        <f t="shared" si="99"/>
        <v>0</v>
      </c>
      <c r="L138" s="30">
        <f t="shared" si="99"/>
        <v>13642000</v>
      </c>
      <c r="M138" s="30">
        <f t="shared" si="99"/>
        <v>0</v>
      </c>
      <c r="N138" s="30">
        <f t="shared" si="99"/>
        <v>0</v>
      </c>
      <c r="O138" s="30">
        <f t="shared" si="99"/>
        <v>0</v>
      </c>
      <c r="P138" s="25">
        <f t="shared" ref="P138" si="100">N138/I138*100</f>
        <v>0</v>
      </c>
      <c r="Q138" s="30">
        <f t="shared" si="99"/>
        <v>0</v>
      </c>
      <c r="R138" s="30">
        <f t="shared" si="99"/>
        <v>0</v>
      </c>
      <c r="S138" s="30">
        <f t="shared" si="99"/>
        <v>0</v>
      </c>
      <c r="T138" s="25">
        <f t="shared" ref="T138" si="101">(R138/I138)*100</f>
        <v>0</v>
      </c>
      <c r="U138" s="30">
        <f t="shared" si="99"/>
        <v>0</v>
      </c>
      <c r="V138" s="30">
        <f t="shared" si="99"/>
        <v>0</v>
      </c>
      <c r="W138" s="30">
        <f t="shared" si="99"/>
        <v>0</v>
      </c>
      <c r="X138" s="31"/>
      <c r="Y138" s="31"/>
      <c r="Z138" s="31"/>
      <c r="AA138" s="31"/>
      <c r="AB138" s="31"/>
    </row>
    <row r="139" spans="1:28" x14ac:dyDescent="0.25">
      <c r="A139" s="21"/>
      <c r="B139" s="55" t="s">
        <v>268</v>
      </c>
      <c r="C139" s="56" t="s">
        <v>269</v>
      </c>
      <c r="D139" s="57">
        <v>24000</v>
      </c>
      <c r="E139" s="57">
        <v>0</v>
      </c>
      <c r="F139" s="57">
        <v>0</v>
      </c>
      <c r="G139" s="57">
        <v>24000</v>
      </c>
      <c r="H139" s="57">
        <v>0</v>
      </c>
      <c r="I139" s="57">
        <v>24000</v>
      </c>
      <c r="J139" s="57">
        <v>0</v>
      </c>
      <c r="K139" s="57">
        <v>0</v>
      </c>
      <c r="L139" s="57">
        <v>24000</v>
      </c>
      <c r="M139" s="57">
        <v>0</v>
      </c>
      <c r="N139" s="57">
        <v>0</v>
      </c>
      <c r="O139" s="57">
        <v>0</v>
      </c>
      <c r="P139" s="58">
        <v>0</v>
      </c>
      <c r="Q139" s="57">
        <v>0</v>
      </c>
      <c r="R139" s="57">
        <v>0</v>
      </c>
      <c r="S139" s="57">
        <v>0</v>
      </c>
      <c r="T139" s="58">
        <v>0</v>
      </c>
      <c r="U139" s="57">
        <v>0</v>
      </c>
      <c r="V139" s="57">
        <v>0</v>
      </c>
      <c r="W139" s="57">
        <v>0</v>
      </c>
    </row>
    <row r="140" spans="1:28" x14ac:dyDescent="0.25">
      <c r="A140" s="21"/>
      <c r="B140" s="55" t="s">
        <v>270</v>
      </c>
      <c r="C140" s="56" t="s">
        <v>271</v>
      </c>
      <c r="D140" s="57">
        <v>100000</v>
      </c>
      <c r="E140" s="57">
        <v>0</v>
      </c>
      <c r="F140" s="57">
        <v>0</v>
      </c>
      <c r="G140" s="57">
        <v>100000</v>
      </c>
      <c r="H140" s="57">
        <v>0</v>
      </c>
      <c r="I140" s="57">
        <v>100000</v>
      </c>
      <c r="J140" s="57">
        <v>0</v>
      </c>
      <c r="K140" s="57">
        <v>0</v>
      </c>
      <c r="L140" s="57">
        <v>100000</v>
      </c>
      <c r="M140" s="57">
        <v>0</v>
      </c>
      <c r="N140" s="57">
        <v>0</v>
      </c>
      <c r="O140" s="57">
        <v>0</v>
      </c>
      <c r="P140" s="58">
        <v>0</v>
      </c>
      <c r="Q140" s="57">
        <v>0</v>
      </c>
      <c r="R140" s="57">
        <v>0</v>
      </c>
      <c r="S140" s="57">
        <v>0</v>
      </c>
      <c r="T140" s="58">
        <v>0</v>
      </c>
      <c r="U140" s="57">
        <v>0</v>
      </c>
      <c r="V140" s="57">
        <v>0</v>
      </c>
      <c r="W140" s="57">
        <v>0</v>
      </c>
    </row>
    <row r="141" spans="1:28" x14ac:dyDescent="0.25">
      <c r="A141" s="21"/>
      <c r="B141" s="55" t="s">
        <v>272</v>
      </c>
      <c r="C141" s="56" t="s">
        <v>273</v>
      </c>
      <c r="D141" s="57">
        <v>50000</v>
      </c>
      <c r="E141" s="57">
        <v>0</v>
      </c>
      <c r="F141" s="57">
        <v>0</v>
      </c>
      <c r="G141" s="57">
        <v>50000</v>
      </c>
      <c r="H141" s="57">
        <v>0</v>
      </c>
      <c r="I141" s="57">
        <v>50000</v>
      </c>
      <c r="J141" s="57">
        <v>0</v>
      </c>
      <c r="K141" s="57">
        <v>0</v>
      </c>
      <c r="L141" s="57">
        <v>50000</v>
      </c>
      <c r="M141" s="57">
        <v>0</v>
      </c>
      <c r="N141" s="57">
        <v>0</v>
      </c>
      <c r="O141" s="57">
        <v>0</v>
      </c>
      <c r="P141" s="58">
        <v>0</v>
      </c>
      <c r="Q141" s="57">
        <v>0</v>
      </c>
      <c r="R141" s="57">
        <v>0</v>
      </c>
      <c r="S141" s="57">
        <v>0</v>
      </c>
      <c r="T141" s="58">
        <v>0</v>
      </c>
      <c r="U141" s="57">
        <v>0</v>
      </c>
      <c r="V141" s="57">
        <v>0</v>
      </c>
      <c r="W141" s="57">
        <v>0</v>
      </c>
    </row>
    <row r="142" spans="1:28" x14ac:dyDescent="0.25">
      <c r="A142" s="21"/>
      <c r="B142" s="55" t="s">
        <v>274</v>
      </c>
      <c r="C142" s="56" t="s">
        <v>275</v>
      </c>
      <c r="D142" s="57">
        <v>60000</v>
      </c>
      <c r="E142" s="57">
        <v>0</v>
      </c>
      <c r="F142" s="57">
        <v>0</v>
      </c>
      <c r="G142" s="57">
        <v>60000</v>
      </c>
      <c r="H142" s="57">
        <v>0</v>
      </c>
      <c r="I142" s="57">
        <v>60000</v>
      </c>
      <c r="J142" s="57">
        <v>0</v>
      </c>
      <c r="K142" s="57">
        <v>0</v>
      </c>
      <c r="L142" s="57">
        <v>60000</v>
      </c>
      <c r="M142" s="57">
        <v>0</v>
      </c>
      <c r="N142" s="57">
        <v>0</v>
      </c>
      <c r="O142" s="57">
        <v>0</v>
      </c>
      <c r="P142" s="58">
        <v>0</v>
      </c>
      <c r="Q142" s="57">
        <v>0</v>
      </c>
      <c r="R142" s="57">
        <v>0</v>
      </c>
      <c r="S142" s="57">
        <v>0</v>
      </c>
      <c r="T142" s="58">
        <v>0</v>
      </c>
      <c r="U142" s="57">
        <v>0</v>
      </c>
      <c r="V142" s="57">
        <v>0</v>
      </c>
      <c r="W142" s="57">
        <v>0</v>
      </c>
    </row>
    <row r="143" spans="1:28" x14ac:dyDescent="0.25">
      <c r="A143" s="21"/>
      <c r="B143" s="55" t="s">
        <v>276</v>
      </c>
      <c r="C143" s="56" t="s">
        <v>277</v>
      </c>
      <c r="D143" s="57">
        <v>80000</v>
      </c>
      <c r="E143" s="57">
        <v>0</v>
      </c>
      <c r="F143" s="57">
        <v>0</v>
      </c>
      <c r="G143" s="57">
        <v>80000</v>
      </c>
      <c r="H143" s="57">
        <v>0</v>
      </c>
      <c r="I143" s="57">
        <v>80000</v>
      </c>
      <c r="J143" s="57">
        <v>0</v>
      </c>
      <c r="K143" s="57">
        <v>0</v>
      </c>
      <c r="L143" s="57">
        <v>80000</v>
      </c>
      <c r="M143" s="57">
        <v>0</v>
      </c>
      <c r="N143" s="57">
        <v>0</v>
      </c>
      <c r="O143" s="57">
        <v>0</v>
      </c>
      <c r="P143" s="58">
        <v>0</v>
      </c>
      <c r="Q143" s="57">
        <v>0</v>
      </c>
      <c r="R143" s="57">
        <v>0</v>
      </c>
      <c r="S143" s="57">
        <v>0</v>
      </c>
      <c r="T143" s="58">
        <v>0</v>
      </c>
      <c r="U143" s="57">
        <v>0</v>
      </c>
      <c r="V143" s="57">
        <v>0</v>
      </c>
      <c r="W143" s="57">
        <v>0</v>
      </c>
    </row>
    <row r="144" spans="1:28" x14ac:dyDescent="0.25">
      <c r="A144" s="21"/>
      <c r="B144" s="55" t="s">
        <v>278</v>
      </c>
      <c r="C144" s="56" t="s">
        <v>279</v>
      </c>
      <c r="D144" s="57">
        <v>400000</v>
      </c>
      <c r="E144" s="57">
        <v>0</v>
      </c>
      <c r="F144" s="57">
        <v>0</v>
      </c>
      <c r="G144" s="57">
        <v>400000</v>
      </c>
      <c r="H144" s="57">
        <v>0</v>
      </c>
      <c r="I144" s="57">
        <v>400000</v>
      </c>
      <c r="J144" s="57">
        <v>0</v>
      </c>
      <c r="K144" s="57">
        <v>0</v>
      </c>
      <c r="L144" s="57">
        <v>400000</v>
      </c>
      <c r="M144" s="57">
        <v>0</v>
      </c>
      <c r="N144" s="57">
        <v>0</v>
      </c>
      <c r="O144" s="57">
        <v>0</v>
      </c>
      <c r="P144" s="58">
        <v>0</v>
      </c>
      <c r="Q144" s="57">
        <v>0</v>
      </c>
      <c r="R144" s="57">
        <v>0</v>
      </c>
      <c r="S144" s="57">
        <v>0</v>
      </c>
      <c r="T144" s="58">
        <v>0</v>
      </c>
      <c r="U144" s="57">
        <v>0</v>
      </c>
      <c r="V144" s="57">
        <v>0</v>
      </c>
      <c r="W144" s="57">
        <v>0</v>
      </c>
    </row>
    <row r="145" spans="1:28" x14ac:dyDescent="0.25">
      <c r="A145" s="21"/>
      <c r="B145" s="55" t="s">
        <v>280</v>
      </c>
      <c r="C145" s="56" t="s">
        <v>281</v>
      </c>
      <c r="D145" s="57">
        <v>150000</v>
      </c>
      <c r="E145" s="57">
        <v>0</v>
      </c>
      <c r="F145" s="57">
        <v>0</v>
      </c>
      <c r="G145" s="57">
        <v>150000</v>
      </c>
      <c r="H145" s="57">
        <v>0</v>
      </c>
      <c r="I145" s="57">
        <v>150000</v>
      </c>
      <c r="J145" s="57">
        <v>0</v>
      </c>
      <c r="K145" s="57">
        <v>0</v>
      </c>
      <c r="L145" s="57">
        <v>150000</v>
      </c>
      <c r="M145" s="57">
        <v>0</v>
      </c>
      <c r="N145" s="57">
        <v>0</v>
      </c>
      <c r="O145" s="57">
        <v>0</v>
      </c>
      <c r="P145" s="58">
        <v>0</v>
      </c>
      <c r="Q145" s="57">
        <v>0</v>
      </c>
      <c r="R145" s="57">
        <v>0</v>
      </c>
      <c r="S145" s="57">
        <v>0</v>
      </c>
      <c r="T145" s="58">
        <v>0</v>
      </c>
      <c r="U145" s="57">
        <v>0</v>
      </c>
      <c r="V145" s="57">
        <v>0</v>
      </c>
      <c r="W145" s="57">
        <v>0</v>
      </c>
    </row>
    <row r="146" spans="1:28" x14ac:dyDescent="0.25">
      <c r="A146" s="21"/>
      <c r="B146" s="55" t="s">
        <v>282</v>
      </c>
      <c r="C146" s="56" t="s">
        <v>283</v>
      </c>
      <c r="D146" s="57">
        <v>20000</v>
      </c>
      <c r="E146" s="57">
        <v>0</v>
      </c>
      <c r="F146" s="57">
        <v>0</v>
      </c>
      <c r="G146" s="57">
        <v>20000</v>
      </c>
      <c r="H146" s="57">
        <v>0</v>
      </c>
      <c r="I146" s="57">
        <v>20000</v>
      </c>
      <c r="J146" s="57">
        <v>0</v>
      </c>
      <c r="K146" s="57">
        <v>0</v>
      </c>
      <c r="L146" s="57">
        <v>20000</v>
      </c>
      <c r="M146" s="57">
        <v>0</v>
      </c>
      <c r="N146" s="57">
        <v>0</v>
      </c>
      <c r="O146" s="57">
        <v>0</v>
      </c>
      <c r="P146" s="58">
        <v>0</v>
      </c>
      <c r="Q146" s="57">
        <v>0</v>
      </c>
      <c r="R146" s="57">
        <v>0</v>
      </c>
      <c r="S146" s="57">
        <v>0</v>
      </c>
      <c r="T146" s="58">
        <v>0</v>
      </c>
      <c r="U146" s="57">
        <v>0</v>
      </c>
      <c r="V146" s="57">
        <v>0</v>
      </c>
      <c r="W146" s="57">
        <v>0</v>
      </c>
    </row>
    <row r="147" spans="1:28" x14ac:dyDescent="0.25">
      <c r="A147" s="21"/>
      <c r="B147" s="55" t="s">
        <v>284</v>
      </c>
      <c r="C147" s="56" t="s">
        <v>285</v>
      </c>
      <c r="D147" s="57">
        <v>100000</v>
      </c>
      <c r="E147" s="57">
        <v>0</v>
      </c>
      <c r="F147" s="57">
        <v>0</v>
      </c>
      <c r="G147" s="57">
        <v>100000</v>
      </c>
      <c r="H147" s="57">
        <v>0</v>
      </c>
      <c r="I147" s="57">
        <v>100000</v>
      </c>
      <c r="J147" s="57">
        <v>0</v>
      </c>
      <c r="K147" s="57">
        <v>0</v>
      </c>
      <c r="L147" s="57">
        <v>100000</v>
      </c>
      <c r="M147" s="57">
        <v>0</v>
      </c>
      <c r="N147" s="57">
        <v>0</v>
      </c>
      <c r="O147" s="57">
        <v>0</v>
      </c>
      <c r="P147" s="58">
        <v>0</v>
      </c>
      <c r="Q147" s="57">
        <v>0</v>
      </c>
      <c r="R147" s="57">
        <v>0</v>
      </c>
      <c r="S147" s="57">
        <v>0</v>
      </c>
      <c r="T147" s="58">
        <v>0</v>
      </c>
      <c r="U147" s="57">
        <v>0</v>
      </c>
      <c r="V147" s="57">
        <v>0</v>
      </c>
      <c r="W147" s="57">
        <v>0</v>
      </c>
    </row>
    <row r="148" spans="1:28" x14ac:dyDescent="0.25">
      <c r="A148" s="21"/>
      <c r="B148" s="55" t="s">
        <v>286</v>
      </c>
      <c r="C148" s="56" t="s">
        <v>287</v>
      </c>
      <c r="D148" s="57">
        <v>96000</v>
      </c>
      <c r="E148" s="57">
        <v>0</v>
      </c>
      <c r="F148" s="57">
        <v>0</v>
      </c>
      <c r="G148" s="57">
        <v>96000</v>
      </c>
      <c r="H148" s="57">
        <v>0</v>
      </c>
      <c r="I148" s="57">
        <v>96000</v>
      </c>
      <c r="J148" s="57">
        <v>0</v>
      </c>
      <c r="K148" s="57">
        <v>0</v>
      </c>
      <c r="L148" s="57">
        <v>96000</v>
      </c>
      <c r="M148" s="57">
        <v>0</v>
      </c>
      <c r="N148" s="57">
        <v>0</v>
      </c>
      <c r="O148" s="57">
        <v>0</v>
      </c>
      <c r="P148" s="58">
        <v>0</v>
      </c>
      <c r="Q148" s="57">
        <v>0</v>
      </c>
      <c r="R148" s="57">
        <v>0</v>
      </c>
      <c r="S148" s="57">
        <v>0</v>
      </c>
      <c r="T148" s="58">
        <v>0</v>
      </c>
      <c r="U148" s="57">
        <v>0</v>
      </c>
      <c r="V148" s="57">
        <v>0</v>
      </c>
      <c r="W148" s="57">
        <v>0</v>
      </c>
    </row>
    <row r="149" spans="1:28" x14ac:dyDescent="0.25">
      <c r="A149" s="21"/>
      <c r="B149" s="55" t="s">
        <v>288</v>
      </c>
      <c r="C149" s="56" t="s">
        <v>289</v>
      </c>
      <c r="D149" s="57">
        <v>392000</v>
      </c>
      <c r="E149" s="57">
        <v>0</v>
      </c>
      <c r="F149" s="57">
        <v>0</v>
      </c>
      <c r="G149" s="57">
        <v>392000</v>
      </c>
      <c r="H149" s="57">
        <v>0</v>
      </c>
      <c r="I149" s="57">
        <v>392000</v>
      </c>
      <c r="J149" s="57">
        <v>0</v>
      </c>
      <c r="K149" s="57">
        <v>0</v>
      </c>
      <c r="L149" s="57">
        <v>392000</v>
      </c>
      <c r="M149" s="57">
        <v>0</v>
      </c>
      <c r="N149" s="57">
        <v>0</v>
      </c>
      <c r="O149" s="57">
        <v>0</v>
      </c>
      <c r="P149" s="58">
        <v>0</v>
      </c>
      <c r="Q149" s="57">
        <v>0</v>
      </c>
      <c r="R149" s="57">
        <v>0</v>
      </c>
      <c r="S149" s="57">
        <v>0</v>
      </c>
      <c r="T149" s="58">
        <v>0</v>
      </c>
      <c r="U149" s="57">
        <v>0</v>
      </c>
      <c r="V149" s="57">
        <v>0</v>
      </c>
      <c r="W149" s="57">
        <v>0</v>
      </c>
    </row>
    <row r="150" spans="1:28" ht="30" x14ac:dyDescent="0.25">
      <c r="A150" s="21"/>
      <c r="B150" s="55" t="s">
        <v>290</v>
      </c>
      <c r="C150" s="56" t="s">
        <v>291</v>
      </c>
      <c r="D150" s="57">
        <v>12170000</v>
      </c>
      <c r="E150" s="57">
        <v>0</v>
      </c>
      <c r="F150" s="57">
        <v>0</v>
      </c>
      <c r="G150" s="57">
        <v>12170000</v>
      </c>
      <c r="H150" s="57">
        <v>0</v>
      </c>
      <c r="I150" s="57">
        <v>12170000</v>
      </c>
      <c r="J150" s="57">
        <v>0</v>
      </c>
      <c r="K150" s="57">
        <v>0</v>
      </c>
      <c r="L150" s="57">
        <v>12170000</v>
      </c>
      <c r="M150" s="57">
        <v>0</v>
      </c>
      <c r="N150" s="57">
        <v>0</v>
      </c>
      <c r="O150" s="57">
        <v>0</v>
      </c>
      <c r="P150" s="58">
        <v>0</v>
      </c>
      <c r="Q150" s="57">
        <v>0</v>
      </c>
      <c r="R150" s="57">
        <v>0</v>
      </c>
      <c r="S150" s="57">
        <v>0</v>
      </c>
      <c r="T150" s="58">
        <v>0</v>
      </c>
      <c r="U150" s="57">
        <v>0</v>
      </c>
      <c r="V150" s="57">
        <v>0</v>
      </c>
      <c r="W150" s="57">
        <v>0</v>
      </c>
    </row>
    <row r="151" spans="1:28" s="32" customFormat="1" ht="30" x14ac:dyDescent="0.25">
      <c r="A151" s="18"/>
      <c r="B151" s="36" t="s">
        <v>292</v>
      </c>
      <c r="C151" s="29" t="s">
        <v>293</v>
      </c>
      <c r="D151" s="30">
        <f>SUM(D152:D172)</f>
        <v>2986000</v>
      </c>
      <c r="E151" s="30">
        <f t="shared" ref="E151:V151" si="102">SUM(E152:E172)</f>
        <v>0</v>
      </c>
      <c r="F151" s="30">
        <f t="shared" si="102"/>
        <v>0</v>
      </c>
      <c r="G151" s="30">
        <f t="shared" si="102"/>
        <v>2986000</v>
      </c>
      <c r="H151" s="30">
        <f t="shared" si="102"/>
        <v>0</v>
      </c>
      <c r="I151" s="30">
        <f t="shared" si="102"/>
        <v>2986000</v>
      </c>
      <c r="J151" s="30">
        <f t="shared" si="102"/>
        <v>260000</v>
      </c>
      <c r="K151" s="30">
        <f t="shared" si="102"/>
        <v>260000</v>
      </c>
      <c r="L151" s="30">
        <f t="shared" si="102"/>
        <v>2726000</v>
      </c>
      <c r="M151" s="30">
        <f t="shared" si="102"/>
        <v>260000</v>
      </c>
      <c r="N151" s="30">
        <f t="shared" si="102"/>
        <v>260000</v>
      </c>
      <c r="O151" s="30">
        <f t="shared" si="102"/>
        <v>0</v>
      </c>
      <c r="P151" s="25">
        <f t="shared" ref="P151" si="103">N151/I151*100</f>
        <v>8.7073007367716002</v>
      </c>
      <c r="Q151" s="30">
        <f t="shared" si="102"/>
        <v>0</v>
      </c>
      <c r="R151" s="30">
        <f t="shared" si="102"/>
        <v>0</v>
      </c>
      <c r="S151" s="30">
        <f t="shared" si="102"/>
        <v>260000</v>
      </c>
      <c r="T151" s="25">
        <f t="shared" ref="T151" si="104">(R151/I151)*100</f>
        <v>0</v>
      </c>
      <c r="U151" s="30">
        <f t="shared" si="102"/>
        <v>0</v>
      </c>
      <c r="V151" s="30">
        <f t="shared" si="102"/>
        <v>0</v>
      </c>
      <c r="W151" s="30"/>
      <c r="X151" s="31"/>
      <c r="Y151" s="31"/>
      <c r="Z151" s="31"/>
      <c r="AA151" s="31"/>
      <c r="AB151" s="31"/>
    </row>
    <row r="152" spans="1:28" x14ac:dyDescent="0.25">
      <c r="A152" s="21"/>
      <c r="B152" s="55" t="s">
        <v>294</v>
      </c>
      <c r="C152" s="56" t="s">
        <v>295</v>
      </c>
      <c r="D152" s="57">
        <v>296000</v>
      </c>
      <c r="E152" s="57">
        <v>0</v>
      </c>
      <c r="F152" s="57">
        <v>0</v>
      </c>
      <c r="G152" s="57">
        <v>296000</v>
      </c>
      <c r="H152" s="57">
        <v>0</v>
      </c>
      <c r="I152" s="57">
        <v>296000</v>
      </c>
      <c r="J152" s="57">
        <v>0</v>
      </c>
      <c r="K152" s="57">
        <v>0</v>
      </c>
      <c r="L152" s="57">
        <v>296000</v>
      </c>
      <c r="M152" s="57">
        <v>0</v>
      </c>
      <c r="N152" s="57">
        <v>0</v>
      </c>
      <c r="O152" s="57">
        <v>0</v>
      </c>
      <c r="P152" s="58">
        <v>0</v>
      </c>
      <c r="Q152" s="57">
        <v>0</v>
      </c>
      <c r="R152" s="57">
        <v>0</v>
      </c>
      <c r="S152" s="57">
        <v>0</v>
      </c>
      <c r="T152" s="58">
        <v>0</v>
      </c>
      <c r="U152" s="57">
        <v>0</v>
      </c>
      <c r="V152" s="57">
        <v>0</v>
      </c>
      <c r="W152" s="57">
        <v>0</v>
      </c>
    </row>
    <row r="153" spans="1:28" x14ac:dyDescent="0.25">
      <c r="A153" s="21"/>
      <c r="B153" s="55" t="s">
        <v>296</v>
      </c>
      <c r="C153" s="56" t="s">
        <v>297</v>
      </c>
      <c r="D153" s="57">
        <v>140000</v>
      </c>
      <c r="E153" s="57">
        <v>0</v>
      </c>
      <c r="F153" s="57">
        <v>0</v>
      </c>
      <c r="G153" s="57">
        <v>140000</v>
      </c>
      <c r="H153" s="57">
        <v>0</v>
      </c>
      <c r="I153" s="57">
        <v>140000</v>
      </c>
      <c r="J153" s="57">
        <v>0</v>
      </c>
      <c r="K153" s="57">
        <v>0</v>
      </c>
      <c r="L153" s="57">
        <v>140000</v>
      </c>
      <c r="M153" s="57">
        <v>0</v>
      </c>
      <c r="N153" s="57">
        <v>0</v>
      </c>
      <c r="O153" s="57">
        <v>0</v>
      </c>
      <c r="P153" s="58">
        <v>0</v>
      </c>
      <c r="Q153" s="57">
        <v>0</v>
      </c>
      <c r="R153" s="57">
        <v>0</v>
      </c>
      <c r="S153" s="57">
        <v>0</v>
      </c>
      <c r="T153" s="58">
        <v>0</v>
      </c>
      <c r="U153" s="57">
        <v>0</v>
      </c>
      <c r="V153" s="57">
        <v>0</v>
      </c>
      <c r="W153" s="57">
        <v>0</v>
      </c>
    </row>
    <row r="154" spans="1:28" x14ac:dyDescent="0.25">
      <c r="A154" s="21"/>
      <c r="B154" s="55" t="s">
        <v>298</v>
      </c>
      <c r="C154" s="56" t="s">
        <v>299</v>
      </c>
      <c r="D154" s="57">
        <v>420000</v>
      </c>
      <c r="E154" s="57">
        <v>0</v>
      </c>
      <c r="F154" s="57">
        <v>0</v>
      </c>
      <c r="G154" s="57">
        <v>420000</v>
      </c>
      <c r="H154" s="57">
        <v>0</v>
      </c>
      <c r="I154" s="57">
        <v>420000</v>
      </c>
      <c r="J154" s="57">
        <v>0</v>
      </c>
      <c r="K154" s="57">
        <v>0</v>
      </c>
      <c r="L154" s="57">
        <v>420000</v>
      </c>
      <c r="M154" s="57">
        <v>0</v>
      </c>
      <c r="N154" s="57">
        <v>0</v>
      </c>
      <c r="O154" s="57">
        <v>0</v>
      </c>
      <c r="P154" s="58">
        <v>0</v>
      </c>
      <c r="Q154" s="57">
        <v>0</v>
      </c>
      <c r="R154" s="57">
        <v>0</v>
      </c>
      <c r="S154" s="57">
        <v>0</v>
      </c>
      <c r="T154" s="58">
        <v>0</v>
      </c>
      <c r="U154" s="57">
        <v>0</v>
      </c>
      <c r="V154" s="57">
        <v>0</v>
      </c>
      <c r="W154" s="57">
        <v>0</v>
      </c>
    </row>
    <row r="155" spans="1:28" x14ac:dyDescent="0.25">
      <c r="A155" s="21"/>
      <c r="B155" s="55" t="s">
        <v>300</v>
      </c>
      <c r="C155" s="56" t="s">
        <v>301</v>
      </c>
      <c r="D155" s="57">
        <v>60000</v>
      </c>
      <c r="E155" s="57">
        <v>0</v>
      </c>
      <c r="F155" s="57">
        <v>0</v>
      </c>
      <c r="G155" s="57">
        <v>60000</v>
      </c>
      <c r="H155" s="57">
        <v>0</v>
      </c>
      <c r="I155" s="57">
        <v>60000</v>
      </c>
      <c r="J155" s="57">
        <v>0</v>
      </c>
      <c r="K155" s="57">
        <v>0</v>
      </c>
      <c r="L155" s="57">
        <v>60000</v>
      </c>
      <c r="M155" s="57">
        <v>0</v>
      </c>
      <c r="N155" s="57">
        <v>0</v>
      </c>
      <c r="O155" s="57">
        <v>0</v>
      </c>
      <c r="P155" s="58">
        <v>0</v>
      </c>
      <c r="Q155" s="57">
        <v>0</v>
      </c>
      <c r="R155" s="57">
        <v>0</v>
      </c>
      <c r="S155" s="57">
        <v>0</v>
      </c>
      <c r="T155" s="58">
        <v>0</v>
      </c>
      <c r="U155" s="57">
        <v>0</v>
      </c>
      <c r="V155" s="57">
        <v>0</v>
      </c>
      <c r="W155" s="57">
        <v>0</v>
      </c>
    </row>
    <row r="156" spans="1:28" x14ac:dyDescent="0.25">
      <c r="A156" s="21"/>
      <c r="B156" s="55" t="s">
        <v>302</v>
      </c>
      <c r="C156" s="56" t="s">
        <v>303</v>
      </c>
      <c r="D156" s="57">
        <v>200000</v>
      </c>
      <c r="E156" s="57">
        <v>0</v>
      </c>
      <c r="F156" s="57">
        <v>0</v>
      </c>
      <c r="G156" s="57">
        <v>200000</v>
      </c>
      <c r="H156" s="57">
        <v>0</v>
      </c>
      <c r="I156" s="57">
        <v>200000</v>
      </c>
      <c r="J156" s="57">
        <v>0</v>
      </c>
      <c r="K156" s="57">
        <v>0</v>
      </c>
      <c r="L156" s="57">
        <v>200000</v>
      </c>
      <c r="M156" s="57">
        <v>0</v>
      </c>
      <c r="N156" s="57">
        <v>0</v>
      </c>
      <c r="O156" s="57">
        <v>0</v>
      </c>
      <c r="P156" s="58">
        <v>0</v>
      </c>
      <c r="Q156" s="57">
        <v>0</v>
      </c>
      <c r="R156" s="57">
        <v>0</v>
      </c>
      <c r="S156" s="57">
        <v>0</v>
      </c>
      <c r="T156" s="58">
        <v>0</v>
      </c>
      <c r="U156" s="57">
        <v>0</v>
      </c>
      <c r="V156" s="57">
        <v>0</v>
      </c>
      <c r="W156" s="57">
        <v>0</v>
      </c>
    </row>
    <row r="157" spans="1:28" x14ac:dyDescent="0.25">
      <c r="A157" s="21"/>
      <c r="B157" s="55" t="s">
        <v>304</v>
      </c>
      <c r="C157" s="56" t="s">
        <v>305</v>
      </c>
      <c r="D157" s="57">
        <v>81000</v>
      </c>
      <c r="E157" s="57">
        <v>0</v>
      </c>
      <c r="F157" s="57">
        <v>0</v>
      </c>
      <c r="G157" s="57">
        <v>81000</v>
      </c>
      <c r="H157" s="57">
        <v>0</v>
      </c>
      <c r="I157" s="57">
        <v>81000</v>
      </c>
      <c r="J157" s="57">
        <v>0</v>
      </c>
      <c r="K157" s="57">
        <v>0</v>
      </c>
      <c r="L157" s="57">
        <v>81000</v>
      </c>
      <c r="M157" s="57">
        <v>0</v>
      </c>
      <c r="N157" s="57">
        <v>0</v>
      </c>
      <c r="O157" s="57">
        <v>0</v>
      </c>
      <c r="P157" s="58">
        <v>0</v>
      </c>
      <c r="Q157" s="57">
        <v>0</v>
      </c>
      <c r="R157" s="57">
        <v>0</v>
      </c>
      <c r="S157" s="57">
        <v>0</v>
      </c>
      <c r="T157" s="58">
        <v>0</v>
      </c>
      <c r="U157" s="57">
        <v>0</v>
      </c>
      <c r="V157" s="57">
        <v>0</v>
      </c>
      <c r="W157" s="57">
        <v>0</v>
      </c>
    </row>
    <row r="158" spans="1:28" x14ac:dyDescent="0.25">
      <c r="A158" s="21"/>
      <c r="B158" s="55" t="s">
        <v>306</v>
      </c>
      <c r="C158" s="56" t="s">
        <v>307</v>
      </c>
      <c r="D158" s="57">
        <v>60000</v>
      </c>
      <c r="E158" s="57">
        <v>0</v>
      </c>
      <c r="F158" s="57">
        <v>0</v>
      </c>
      <c r="G158" s="57">
        <v>60000</v>
      </c>
      <c r="H158" s="57">
        <v>0</v>
      </c>
      <c r="I158" s="57">
        <v>60000</v>
      </c>
      <c r="J158" s="57">
        <v>0</v>
      </c>
      <c r="K158" s="57">
        <v>0</v>
      </c>
      <c r="L158" s="57">
        <v>60000</v>
      </c>
      <c r="M158" s="57">
        <v>0</v>
      </c>
      <c r="N158" s="57">
        <v>0</v>
      </c>
      <c r="O158" s="57">
        <v>0</v>
      </c>
      <c r="P158" s="58">
        <v>0</v>
      </c>
      <c r="Q158" s="57">
        <v>0</v>
      </c>
      <c r="R158" s="57">
        <v>0</v>
      </c>
      <c r="S158" s="57">
        <v>0</v>
      </c>
      <c r="T158" s="58">
        <v>0</v>
      </c>
      <c r="U158" s="57">
        <v>0</v>
      </c>
      <c r="V158" s="57">
        <v>0</v>
      </c>
      <c r="W158" s="57">
        <v>0</v>
      </c>
    </row>
    <row r="159" spans="1:28" x14ac:dyDescent="0.25">
      <c r="A159" s="21"/>
      <c r="B159" s="55" t="s">
        <v>308</v>
      </c>
      <c r="C159" s="56" t="s">
        <v>309</v>
      </c>
      <c r="D159" s="57">
        <v>76000</v>
      </c>
      <c r="E159" s="57">
        <v>0</v>
      </c>
      <c r="F159" s="57">
        <v>0</v>
      </c>
      <c r="G159" s="57">
        <v>76000</v>
      </c>
      <c r="H159" s="57">
        <v>0</v>
      </c>
      <c r="I159" s="57">
        <v>76000</v>
      </c>
      <c r="J159" s="57">
        <v>0</v>
      </c>
      <c r="K159" s="57">
        <v>0</v>
      </c>
      <c r="L159" s="57">
        <v>76000</v>
      </c>
      <c r="M159" s="57">
        <v>0</v>
      </c>
      <c r="N159" s="57">
        <v>0</v>
      </c>
      <c r="O159" s="57">
        <v>0</v>
      </c>
      <c r="P159" s="58">
        <v>0</v>
      </c>
      <c r="Q159" s="57">
        <v>0</v>
      </c>
      <c r="R159" s="57">
        <v>0</v>
      </c>
      <c r="S159" s="57">
        <v>0</v>
      </c>
      <c r="T159" s="58">
        <v>0</v>
      </c>
      <c r="U159" s="57">
        <v>0</v>
      </c>
      <c r="V159" s="57">
        <v>0</v>
      </c>
      <c r="W159" s="57">
        <v>0</v>
      </c>
    </row>
    <row r="160" spans="1:28" ht="30" x14ac:dyDescent="0.25">
      <c r="A160" s="21"/>
      <c r="B160" s="55" t="s">
        <v>310</v>
      </c>
      <c r="C160" s="56" t="s">
        <v>311</v>
      </c>
      <c r="D160" s="57">
        <v>40000</v>
      </c>
      <c r="E160" s="57">
        <v>0</v>
      </c>
      <c r="F160" s="57">
        <v>0</v>
      </c>
      <c r="G160" s="57">
        <v>40000</v>
      </c>
      <c r="H160" s="57">
        <v>0</v>
      </c>
      <c r="I160" s="57">
        <v>40000</v>
      </c>
      <c r="J160" s="57">
        <v>0</v>
      </c>
      <c r="K160" s="57">
        <v>0</v>
      </c>
      <c r="L160" s="57">
        <v>40000</v>
      </c>
      <c r="M160" s="57">
        <v>0</v>
      </c>
      <c r="N160" s="57">
        <v>0</v>
      </c>
      <c r="O160" s="57">
        <v>0</v>
      </c>
      <c r="P160" s="58">
        <v>0</v>
      </c>
      <c r="Q160" s="57">
        <v>0</v>
      </c>
      <c r="R160" s="57">
        <v>0</v>
      </c>
      <c r="S160" s="57">
        <v>0</v>
      </c>
      <c r="T160" s="58">
        <v>0</v>
      </c>
      <c r="U160" s="57">
        <v>0</v>
      </c>
      <c r="V160" s="57">
        <v>0</v>
      </c>
      <c r="W160" s="57">
        <v>0</v>
      </c>
    </row>
    <row r="161" spans="1:28" ht="30" x14ac:dyDescent="0.25">
      <c r="A161" s="21"/>
      <c r="B161" s="55" t="s">
        <v>312</v>
      </c>
      <c r="C161" s="56" t="s">
        <v>313</v>
      </c>
      <c r="D161" s="57">
        <v>100000</v>
      </c>
      <c r="E161" s="57">
        <v>0</v>
      </c>
      <c r="F161" s="57">
        <v>0</v>
      </c>
      <c r="G161" s="57">
        <v>100000</v>
      </c>
      <c r="H161" s="57">
        <v>0</v>
      </c>
      <c r="I161" s="57">
        <v>100000</v>
      </c>
      <c r="J161" s="57">
        <v>0</v>
      </c>
      <c r="K161" s="57">
        <v>0</v>
      </c>
      <c r="L161" s="57">
        <v>100000</v>
      </c>
      <c r="M161" s="57">
        <v>0</v>
      </c>
      <c r="N161" s="57">
        <v>0</v>
      </c>
      <c r="O161" s="57">
        <v>0</v>
      </c>
      <c r="P161" s="58">
        <v>0</v>
      </c>
      <c r="Q161" s="57">
        <v>0</v>
      </c>
      <c r="R161" s="57">
        <v>0</v>
      </c>
      <c r="S161" s="57">
        <v>0</v>
      </c>
      <c r="T161" s="58">
        <v>0</v>
      </c>
      <c r="U161" s="57">
        <v>0</v>
      </c>
      <c r="V161" s="57">
        <v>0</v>
      </c>
      <c r="W161" s="57">
        <v>0</v>
      </c>
    </row>
    <row r="162" spans="1:28" x14ac:dyDescent="0.25">
      <c r="A162" s="21"/>
      <c r="B162" s="55" t="s">
        <v>314</v>
      </c>
      <c r="C162" s="56" t="s">
        <v>315</v>
      </c>
      <c r="D162" s="57">
        <v>32000</v>
      </c>
      <c r="E162" s="57">
        <v>0</v>
      </c>
      <c r="F162" s="57">
        <v>0</v>
      </c>
      <c r="G162" s="57">
        <v>32000</v>
      </c>
      <c r="H162" s="57">
        <v>0</v>
      </c>
      <c r="I162" s="57">
        <v>32000</v>
      </c>
      <c r="J162" s="57">
        <v>0</v>
      </c>
      <c r="K162" s="57">
        <v>0</v>
      </c>
      <c r="L162" s="57">
        <v>32000</v>
      </c>
      <c r="M162" s="57">
        <v>0</v>
      </c>
      <c r="N162" s="57">
        <v>0</v>
      </c>
      <c r="O162" s="57">
        <v>0</v>
      </c>
      <c r="P162" s="58">
        <v>0</v>
      </c>
      <c r="Q162" s="57">
        <v>0</v>
      </c>
      <c r="R162" s="57">
        <v>0</v>
      </c>
      <c r="S162" s="57">
        <v>0</v>
      </c>
      <c r="T162" s="58">
        <v>0</v>
      </c>
      <c r="U162" s="57">
        <v>0</v>
      </c>
      <c r="V162" s="57">
        <v>0</v>
      </c>
      <c r="W162" s="57">
        <v>0</v>
      </c>
    </row>
    <row r="163" spans="1:28" x14ac:dyDescent="0.25">
      <c r="A163" s="21"/>
      <c r="B163" s="55" t="s">
        <v>316</v>
      </c>
      <c r="C163" s="56" t="s">
        <v>317</v>
      </c>
      <c r="D163" s="57">
        <v>40000</v>
      </c>
      <c r="E163" s="57">
        <v>0</v>
      </c>
      <c r="F163" s="57">
        <v>0</v>
      </c>
      <c r="G163" s="57">
        <v>40000</v>
      </c>
      <c r="H163" s="57">
        <v>0</v>
      </c>
      <c r="I163" s="57">
        <v>40000</v>
      </c>
      <c r="J163" s="57">
        <v>0</v>
      </c>
      <c r="K163" s="57">
        <v>0</v>
      </c>
      <c r="L163" s="57">
        <v>40000</v>
      </c>
      <c r="M163" s="57">
        <v>0</v>
      </c>
      <c r="N163" s="57">
        <v>0</v>
      </c>
      <c r="O163" s="57">
        <v>0</v>
      </c>
      <c r="P163" s="58">
        <v>0</v>
      </c>
      <c r="Q163" s="57">
        <v>0</v>
      </c>
      <c r="R163" s="57">
        <v>0</v>
      </c>
      <c r="S163" s="57">
        <v>0</v>
      </c>
      <c r="T163" s="58">
        <v>0</v>
      </c>
      <c r="U163" s="57">
        <v>0</v>
      </c>
      <c r="V163" s="57">
        <v>0</v>
      </c>
      <c r="W163" s="57">
        <v>0</v>
      </c>
    </row>
    <row r="164" spans="1:28" x14ac:dyDescent="0.25">
      <c r="A164" s="21"/>
      <c r="B164" s="55" t="s">
        <v>318</v>
      </c>
      <c r="C164" s="56" t="s">
        <v>319</v>
      </c>
      <c r="D164" s="57">
        <v>20000</v>
      </c>
      <c r="E164" s="57">
        <v>0</v>
      </c>
      <c r="F164" s="57">
        <v>0</v>
      </c>
      <c r="G164" s="57">
        <v>20000</v>
      </c>
      <c r="H164" s="57">
        <v>0</v>
      </c>
      <c r="I164" s="57">
        <v>20000</v>
      </c>
      <c r="J164" s="57">
        <v>0</v>
      </c>
      <c r="K164" s="57">
        <v>0</v>
      </c>
      <c r="L164" s="57">
        <v>20000</v>
      </c>
      <c r="M164" s="57">
        <v>0</v>
      </c>
      <c r="N164" s="57">
        <v>0</v>
      </c>
      <c r="O164" s="57">
        <v>0</v>
      </c>
      <c r="P164" s="58">
        <v>0</v>
      </c>
      <c r="Q164" s="57">
        <v>0</v>
      </c>
      <c r="R164" s="57">
        <v>0</v>
      </c>
      <c r="S164" s="57">
        <v>0</v>
      </c>
      <c r="T164" s="58">
        <v>0</v>
      </c>
      <c r="U164" s="57">
        <v>0</v>
      </c>
      <c r="V164" s="57">
        <v>0</v>
      </c>
      <c r="W164" s="57">
        <v>0</v>
      </c>
    </row>
    <row r="165" spans="1:28" x14ac:dyDescent="0.25">
      <c r="A165" s="21"/>
      <c r="B165" s="55" t="s">
        <v>320</v>
      </c>
      <c r="C165" s="56" t="s">
        <v>321</v>
      </c>
      <c r="D165" s="57">
        <v>190000</v>
      </c>
      <c r="E165" s="57">
        <v>0</v>
      </c>
      <c r="F165" s="57">
        <v>0</v>
      </c>
      <c r="G165" s="57">
        <v>190000</v>
      </c>
      <c r="H165" s="57">
        <v>0</v>
      </c>
      <c r="I165" s="57">
        <v>190000</v>
      </c>
      <c r="J165" s="57">
        <v>34764</v>
      </c>
      <c r="K165" s="57">
        <v>34764</v>
      </c>
      <c r="L165" s="57">
        <v>155236</v>
      </c>
      <c r="M165" s="57">
        <v>34764</v>
      </c>
      <c r="N165" s="57">
        <v>34764</v>
      </c>
      <c r="O165" s="57">
        <v>0</v>
      </c>
      <c r="P165" s="58">
        <v>18.3</v>
      </c>
      <c r="Q165" s="57">
        <v>0</v>
      </c>
      <c r="R165" s="57">
        <v>0</v>
      </c>
      <c r="S165" s="57">
        <v>34764</v>
      </c>
      <c r="T165" s="58">
        <v>0</v>
      </c>
      <c r="U165" s="57">
        <v>0</v>
      </c>
      <c r="V165" s="57">
        <v>0</v>
      </c>
      <c r="W165" s="57">
        <v>0</v>
      </c>
    </row>
    <row r="166" spans="1:28" x14ac:dyDescent="0.25">
      <c r="A166" s="21"/>
      <c r="B166" s="55" t="s">
        <v>322</v>
      </c>
      <c r="C166" s="56" t="s">
        <v>323</v>
      </c>
      <c r="D166" s="57">
        <v>70000</v>
      </c>
      <c r="E166" s="57">
        <v>0</v>
      </c>
      <c r="F166" s="57">
        <v>0</v>
      </c>
      <c r="G166" s="57">
        <v>70000</v>
      </c>
      <c r="H166" s="57">
        <v>0</v>
      </c>
      <c r="I166" s="57">
        <v>70000</v>
      </c>
      <c r="J166" s="57">
        <v>12808</v>
      </c>
      <c r="K166" s="57">
        <v>12808</v>
      </c>
      <c r="L166" s="57">
        <v>57192</v>
      </c>
      <c r="M166" s="57">
        <v>12808</v>
      </c>
      <c r="N166" s="57">
        <v>12808</v>
      </c>
      <c r="O166" s="57">
        <v>0</v>
      </c>
      <c r="P166" s="58">
        <v>18.3</v>
      </c>
      <c r="Q166" s="57">
        <v>0</v>
      </c>
      <c r="R166" s="57">
        <v>0</v>
      </c>
      <c r="S166" s="57">
        <v>12808</v>
      </c>
      <c r="T166" s="58">
        <v>0</v>
      </c>
      <c r="U166" s="57">
        <v>0</v>
      </c>
      <c r="V166" s="57">
        <v>0</v>
      </c>
      <c r="W166" s="57">
        <v>0</v>
      </c>
    </row>
    <row r="167" spans="1:28" x14ac:dyDescent="0.25">
      <c r="A167" s="21"/>
      <c r="B167" s="55" t="s">
        <v>324</v>
      </c>
      <c r="C167" s="56" t="s">
        <v>325</v>
      </c>
      <c r="D167" s="57">
        <v>120000</v>
      </c>
      <c r="E167" s="57">
        <v>0</v>
      </c>
      <c r="F167" s="57">
        <v>0</v>
      </c>
      <c r="G167" s="57">
        <v>120000</v>
      </c>
      <c r="H167" s="57">
        <v>0</v>
      </c>
      <c r="I167" s="57">
        <v>120000</v>
      </c>
      <c r="J167" s="57">
        <v>21956</v>
      </c>
      <c r="K167" s="57">
        <v>21956</v>
      </c>
      <c r="L167" s="57">
        <v>98044</v>
      </c>
      <c r="M167" s="57">
        <v>21956</v>
      </c>
      <c r="N167" s="57">
        <v>21956</v>
      </c>
      <c r="O167" s="57">
        <v>0</v>
      </c>
      <c r="P167" s="58">
        <v>18.3</v>
      </c>
      <c r="Q167" s="57">
        <v>0</v>
      </c>
      <c r="R167" s="57">
        <v>0</v>
      </c>
      <c r="S167" s="57">
        <v>21956</v>
      </c>
      <c r="T167" s="58">
        <v>0</v>
      </c>
      <c r="U167" s="57">
        <v>0</v>
      </c>
      <c r="V167" s="57">
        <v>0</v>
      </c>
      <c r="W167" s="57">
        <v>0</v>
      </c>
    </row>
    <row r="168" spans="1:28" x14ac:dyDescent="0.25">
      <c r="A168" s="21"/>
      <c r="B168" s="55" t="s">
        <v>326</v>
      </c>
      <c r="C168" s="56" t="s">
        <v>327</v>
      </c>
      <c r="D168" s="57">
        <v>84000</v>
      </c>
      <c r="E168" s="57">
        <v>0</v>
      </c>
      <c r="F168" s="57">
        <v>0</v>
      </c>
      <c r="G168" s="57">
        <v>84000</v>
      </c>
      <c r="H168" s="57">
        <v>0</v>
      </c>
      <c r="I168" s="57">
        <v>84000</v>
      </c>
      <c r="J168" s="57">
        <v>15369</v>
      </c>
      <c r="K168" s="57">
        <v>15369</v>
      </c>
      <c r="L168" s="57">
        <v>68631</v>
      </c>
      <c r="M168" s="57">
        <v>15369</v>
      </c>
      <c r="N168" s="57">
        <v>15369</v>
      </c>
      <c r="O168" s="57">
        <v>0</v>
      </c>
      <c r="P168" s="58">
        <v>18.3</v>
      </c>
      <c r="Q168" s="57">
        <v>0</v>
      </c>
      <c r="R168" s="57">
        <v>0</v>
      </c>
      <c r="S168" s="57">
        <v>15369</v>
      </c>
      <c r="T168" s="58">
        <v>0</v>
      </c>
      <c r="U168" s="57">
        <v>0</v>
      </c>
      <c r="V168" s="57">
        <v>0</v>
      </c>
      <c r="W168" s="57">
        <v>0</v>
      </c>
    </row>
    <row r="169" spans="1:28" x14ac:dyDescent="0.25">
      <c r="A169" s="21"/>
      <c r="B169" s="55" t="s">
        <v>328</v>
      </c>
      <c r="C169" s="56" t="s">
        <v>329</v>
      </c>
      <c r="D169" s="57">
        <v>78000</v>
      </c>
      <c r="E169" s="57">
        <v>0</v>
      </c>
      <c r="F169" s="57">
        <v>0</v>
      </c>
      <c r="G169" s="57">
        <v>78000</v>
      </c>
      <c r="H169" s="57">
        <v>0</v>
      </c>
      <c r="I169" s="57">
        <v>78000</v>
      </c>
      <c r="J169" s="57">
        <v>14272</v>
      </c>
      <c r="K169" s="57">
        <v>14272</v>
      </c>
      <c r="L169" s="57">
        <v>63728</v>
      </c>
      <c r="M169" s="57">
        <v>14272</v>
      </c>
      <c r="N169" s="57">
        <v>14272</v>
      </c>
      <c r="O169" s="57">
        <v>0</v>
      </c>
      <c r="P169" s="58">
        <v>18.3</v>
      </c>
      <c r="Q169" s="57">
        <v>0</v>
      </c>
      <c r="R169" s="57">
        <v>0</v>
      </c>
      <c r="S169" s="57">
        <v>14272</v>
      </c>
      <c r="T169" s="58">
        <v>0</v>
      </c>
      <c r="U169" s="57">
        <v>0</v>
      </c>
      <c r="V169" s="57">
        <v>0</v>
      </c>
      <c r="W169" s="57">
        <v>0</v>
      </c>
    </row>
    <row r="170" spans="1:28" x14ac:dyDescent="0.25">
      <c r="A170" s="21"/>
      <c r="B170" s="55" t="s">
        <v>330</v>
      </c>
      <c r="C170" s="56" t="s">
        <v>331</v>
      </c>
      <c r="D170" s="57">
        <v>479000</v>
      </c>
      <c r="E170" s="57">
        <v>0</v>
      </c>
      <c r="F170" s="57">
        <v>0</v>
      </c>
      <c r="G170" s="57">
        <v>479000</v>
      </c>
      <c r="H170" s="57">
        <v>0</v>
      </c>
      <c r="I170" s="57">
        <v>479000</v>
      </c>
      <c r="J170" s="57">
        <v>87643</v>
      </c>
      <c r="K170" s="57">
        <v>87643</v>
      </c>
      <c r="L170" s="57">
        <v>391357</v>
      </c>
      <c r="M170" s="57">
        <v>87643</v>
      </c>
      <c r="N170" s="57">
        <v>87643</v>
      </c>
      <c r="O170" s="57">
        <v>0</v>
      </c>
      <c r="P170" s="58">
        <v>18.3</v>
      </c>
      <c r="Q170" s="57">
        <v>0</v>
      </c>
      <c r="R170" s="57">
        <v>0</v>
      </c>
      <c r="S170" s="57">
        <v>87643</v>
      </c>
      <c r="T170" s="58">
        <v>0</v>
      </c>
      <c r="U170" s="57">
        <v>0</v>
      </c>
      <c r="V170" s="57">
        <v>0</v>
      </c>
      <c r="W170" s="57">
        <v>0</v>
      </c>
    </row>
    <row r="171" spans="1:28" x14ac:dyDescent="0.25">
      <c r="A171" s="21"/>
      <c r="B171" s="55" t="s">
        <v>332</v>
      </c>
      <c r="C171" s="56" t="s">
        <v>333</v>
      </c>
      <c r="D171" s="57">
        <v>363000</v>
      </c>
      <c r="E171" s="57">
        <v>0</v>
      </c>
      <c r="F171" s="57">
        <v>0</v>
      </c>
      <c r="G171" s="57">
        <v>363000</v>
      </c>
      <c r="H171" s="57">
        <v>0</v>
      </c>
      <c r="I171" s="57">
        <v>363000</v>
      </c>
      <c r="J171" s="57">
        <v>66418</v>
      </c>
      <c r="K171" s="57">
        <v>66418</v>
      </c>
      <c r="L171" s="57">
        <v>296582</v>
      </c>
      <c r="M171" s="57">
        <v>66418</v>
      </c>
      <c r="N171" s="57">
        <v>66418</v>
      </c>
      <c r="O171" s="57">
        <v>0</v>
      </c>
      <c r="P171" s="58">
        <v>18.3</v>
      </c>
      <c r="Q171" s="57">
        <v>0</v>
      </c>
      <c r="R171" s="57">
        <v>0</v>
      </c>
      <c r="S171" s="57">
        <v>66418</v>
      </c>
      <c r="T171" s="58">
        <v>0</v>
      </c>
      <c r="U171" s="57">
        <v>0</v>
      </c>
      <c r="V171" s="57">
        <v>0</v>
      </c>
      <c r="W171" s="57">
        <v>0</v>
      </c>
    </row>
    <row r="172" spans="1:28" x14ac:dyDescent="0.25">
      <c r="A172" s="21"/>
      <c r="B172" s="55" t="s">
        <v>334</v>
      </c>
      <c r="C172" s="56" t="s">
        <v>335</v>
      </c>
      <c r="D172" s="57">
        <v>37000</v>
      </c>
      <c r="E172" s="57">
        <v>0</v>
      </c>
      <c r="F172" s="57">
        <v>0</v>
      </c>
      <c r="G172" s="57">
        <v>37000</v>
      </c>
      <c r="H172" s="57">
        <v>0</v>
      </c>
      <c r="I172" s="57">
        <v>37000</v>
      </c>
      <c r="J172" s="57">
        <v>6770</v>
      </c>
      <c r="K172" s="57">
        <v>6770</v>
      </c>
      <c r="L172" s="57">
        <v>30230</v>
      </c>
      <c r="M172" s="57">
        <v>6770</v>
      </c>
      <c r="N172" s="57">
        <v>6770</v>
      </c>
      <c r="O172" s="57">
        <v>0</v>
      </c>
      <c r="P172" s="58">
        <v>18.3</v>
      </c>
      <c r="Q172" s="57">
        <v>0</v>
      </c>
      <c r="R172" s="57">
        <v>0</v>
      </c>
      <c r="S172" s="57">
        <v>6770</v>
      </c>
      <c r="T172" s="58">
        <v>0</v>
      </c>
      <c r="U172" s="57">
        <v>0</v>
      </c>
      <c r="V172" s="57">
        <v>0</v>
      </c>
      <c r="W172" s="57">
        <v>0</v>
      </c>
    </row>
    <row r="173" spans="1:28" s="32" customFormat="1" ht="30" x14ac:dyDescent="0.25">
      <c r="A173" s="18"/>
      <c r="B173" s="36" t="s">
        <v>336</v>
      </c>
      <c r="C173" s="29" t="s">
        <v>337</v>
      </c>
      <c r="D173" s="30">
        <f>+D174</f>
        <v>4530000</v>
      </c>
      <c r="E173" s="30">
        <f t="shared" ref="E173:W173" si="105">+E174</f>
        <v>0</v>
      </c>
      <c r="F173" s="30">
        <f t="shared" si="105"/>
        <v>0</v>
      </c>
      <c r="G173" s="30">
        <f t="shared" si="105"/>
        <v>4530000</v>
      </c>
      <c r="H173" s="30">
        <f t="shared" si="105"/>
        <v>0</v>
      </c>
      <c r="I173" s="30">
        <f t="shared" si="105"/>
        <v>4530000</v>
      </c>
      <c r="J173" s="30">
        <f t="shared" si="105"/>
        <v>3612000</v>
      </c>
      <c r="K173" s="30">
        <f t="shared" si="105"/>
        <v>3612000</v>
      </c>
      <c r="L173" s="30">
        <f t="shared" si="105"/>
        <v>918000</v>
      </c>
      <c r="M173" s="30">
        <f t="shared" si="105"/>
        <v>3612000</v>
      </c>
      <c r="N173" s="30">
        <f t="shared" si="105"/>
        <v>3612000</v>
      </c>
      <c r="O173" s="30">
        <f t="shared" si="105"/>
        <v>0</v>
      </c>
      <c r="P173" s="25">
        <f t="shared" ref="P173:P174" si="106">N173/I173*100</f>
        <v>79.735099337748352</v>
      </c>
      <c r="Q173" s="30">
        <f t="shared" si="105"/>
        <v>0</v>
      </c>
      <c r="R173" s="30">
        <f t="shared" si="105"/>
        <v>0</v>
      </c>
      <c r="S173" s="30">
        <f t="shared" si="105"/>
        <v>3612000</v>
      </c>
      <c r="T173" s="25">
        <f t="shared" ref="T173:T174" si="107">(R173/I173)*100</f>
        <v>0</v>
      </c>
      <c r="U173" s="30">
        <f t="shared" si="105"/>
        <v>0</v>
      </c>
      <c r="V173" s="30">
        <f t="shared" si="105"/>
        <v>0</v>
      </c>
      <c r="W173" s="30">
        <f t="shared" si="105"/>
        <v>0</v>
      </c>
      <c r="X173" s="31"/>
      <c r="Y173" s="31"/>
      <c r="Z173" s="31"/>
      <c r="AA173" s="31"/>
      <c r="AB173" s="31"/>
    </row>
    <row r="174" spans="1:28" s="32" customFormat="1" ht="30" x14ac:dyDescent="0.25">
      <c r="A174" s="18"/>
      <c r="B174" s="36" t="s">
        <v>338</v>
      </c>
      <c r="C174" s="29" t="s">
        <v>339</v>
      </c>
      <c r="D174" s="30">
        <f>SUM(D175:D194)</f>
        <v>4530000</v>
      </c>
      <c r="E174" s="30">
        <f t="shared" ref="E174:W174" si="108">SUM(E175:E194)</f>
        <v>0</v>
      </c>
      <c r="F174" s="30">
        <f t="shared" si="108"/>
        <v>0</v>
      </c>
      <c r="G174" s="30">
        <f t="shared" si="108"/>
        <v>4530000</v>
      </c>
      <c r="H174" s="30">
        <f t="shared" si="108"/>
        <v>0</v>
      </c>
      <c r="I174" s="30">
        <f t="shared" si="108"/>
        <v>4530000</v>
      </c>
      <c r="J174" s="30">
        <f t="shared" si="108"/>
        <v>3612000</v>
      </c>
      <c r="K174" s="30">
        <f t="shared" si="108"/>
        <v>3612000</v>
      </c>
      <c r="L174" s="30">
        <f t="shared" si="108"/>
        <v>918000</v>
      </c>
      <c r="M174" s="30">
        <f t="shared" si="108"/>
        <v>3612000</v>
      </c>
      <c r="N174" s="30">
        <f t="shared" si="108"/>
        <v>3612000</v>
      </c>
      <c r="O174" s="30">
        <f t="shared" si="108"/>
        <v>0</v>
      </c>
      <c r="P174" s="25">
        <f t="shared" si="106"/>
        <v>79.735099337748352</v>
      </c>
      <c r="Q174" s="30">
        <f t="shared" si="108"/>
        <v>0</v>
      </c>
      <c r="R174" s="30">
        <f t="shared" si="108"/>
        <v>0</v>
      </c>
      <c r="S174" s="30">
        <f t="shared" si="108"/>
        <v>3612000</v>
      </c>
      <c r="T174" s="25">
        <f t="shared" si="107"/>
        <v>0</v>
      </c>
      <c r="U174" s="30">
        <f t="shared" si="108"/>
        <v>0</v>
      </c>
      <c r="V174" s="30">
        <f t="shared" si="108"/>
        <v>0</v>
      </c>
      <c r="W174" s="30">
        <f t="shared" si="108"/>
        <v>0</v>
      </c>
      <c r="X174" s="31"/>
      <c r="Y174" s="31"/>
      <c r="Z174" s="31"/>
      <c r="AA174" s="31"/>
      <c r="AB174" s="31"/>
    </row>
    <row r="175" spans="1:28" x14ac:dyDescent="0.25">
      <c r="A175" s="21"/>
      <c r="B175" s="55" t="s">
        <v>340</v>
      </c>
      <c r="C175" s="56" t="s">
        <v>341</v>
      </c>
      <c r="D175" s="57">
        <v>500000</v>
      </c>
      <c r="E175" s="57">
        <v>0</v>
      </c>
      <c r="F175" s="57">
        <v>0</v>
      </c>
      <c r="G175" s="57">
        <v>500000</v>
      </c>
      <c r="H175" s="57">
        <v>0</v>
      </c>
      <c r="I175" s="57">
        <v>500000</v>
      </c>
      <c r="J175" s="57">
        <v>398675</v>
      </c>
      <c r="K175" s="57">
        <v>398675</v>
      </c>
      <c r="L175" s="57">
        <v>101325</v>
      </c>
      <c r="M175" s="57">
        <v>398675</v>
      </c>
      <c r="N175" s="57">
        <v>398675</v>
      </c>
      <c r="O175" s="57">
        <v>0</v>
      </c>
      <c r="P175" s="58">
        <v>79.739999999999995</v>
      </c>
      <c r="Q175" s="57">
        <v>0</v>
      </c>
      <c r="R175" s="57">
        <v>0</v>
      </c>
      <c r="S175" s="57">
        <v>398675</v>
      </c>
      <c r="T175" s="58">
        <v>0</v>
      </c>
      <c r="U175" s="57">
        <v>0</v>
      </c>
      <c r="V175" s="57">
        <v>0</v>
      </c>
      <c r="W175" s="57">
        <v>0</v>
      </c>
    </row>
    <row r="176" spans="1:28" ht="30" x14ac:dyDescent="0.25">
      <c r="A176" s="21"/>
      <c r="B176" s="55" t="s">
        <v>342</v>
      </c>
      <c r="C176" s="56" t="s">
        <v>343</v>
      </c>
      <c r="D176" s="57">
        <v>240000</v>
      </c>
      <c r="E176" s="57">
        <v>0</v>
      </c>
      <c r="F176" s="57">
        <v>0</v>
      </c>
      <c r="G176" s="57">
        <v>240000</v>
      </c>
      <c r="H176" s="57">
        <v>0</v>
      </c>
      <c r="I176" s="57">
        <v>240000</v>
      </c>
      <c r="J176" s="57">
        <v>191364</v>
      </c>
      <c r="K176" s="57">
        <v>191364</v>
      </c>
      <c r="L176" s="57">
        <v>48636</v>
      </c>
      <c r="M176" s="57">
        <v>191364</v>
      </c>
      <c r="N176" s="57">
        <v>191364</v>
      </c>
      <c r="O176" s="57">
        <v>0</v>
      </c>
      <c r="P176" s="58">
        <v>79.739999999999995</v>
      </c>
      <c r="Q176" s="57">
        <v>0</v>
      </c>
      <c r="R176" s="57">
        <v>0</v>
      </c>
      <c r="S176" s="57">
        <v>191364</v>
      </c>
      <c r="T176" s="58">
        <v>0</v>
      </c>
      <c r="U176" s="57">
        <v>0</v>
      </c>
      <c r="V176" s="57">
        <v>0</v>
      </c>
      <c r="W176" s="57">
        <v>0</v>
      </c>
    </row>
    <row r="177" spans="1:23" x14ac:dyDescent="0.25">
      <c r="A177" s="21"/>
      <c r="B177" s="55" t="s">
        <v>344</v>
      </c>
      <c r="C177" s="56" t="s">
        <v>345</v>
      </c>
      <c r="D177" s="57">
        <v>80000</v>
      </c>
      <c r="E177" s="57">
        <v>0</v>
      </c>
      <c r="F177" s="57">
        <v>0</v>
      </c>
      <c r="G177" s="57">
        <v>80000</v>
      </c>
      <c r="H177" s="57">
        <v>0</v>
      </c>
      <c r="I177" s="57">
        <v>80000</v>
      </c>
      <c r="J177" s="57">
        <v>63788</v>
      </c>
      <c r="K177" s="57">
        <v>63788</v>
      </c>
      <c r="L177" s="57">
        <v>16212</v>
      </c>
      <c r="M177" s="57">
        <v>63788</v>
      </c>
      <c r="N177" s="57">
        <v>63788</v>
      </c>
      <c r="O177" s="57">
        <v>0</v>
      </c>
      <c r="P177" s="58">
        <v>79.739999999999995</v>
      </c>
      <c r="Q177" s="57">
        <v>0</v>
      </c>
      <c r="R177" s="57">
        <v>0</v>
      </c>
      <c r="S177" s="57">
        <v>63788</v>
      </c>
      <c r="T177" s="58">
        <v>0</v>
      </c>
      <c r="U177" s="57">
        <v>0</v>
      </c>
      <c r="V177" s="57">
        <v>0</v>
      </c>
      <c r="W177" s="57">
        <v>0</v>
      </c>
    </row>
    <row r="178" spans="1:23" x14ac:dyDescent="0.25">
      <c r="A178" s="21"/>
      <c r="B178" s="55" t="s">
        <v>346</v>
      </c>
      <c r="C178" s="56" t="s">
        <v>347</v>
      </c>
      <c r="D178" s="57">
        <v>10000</v>
      </c>
      <c r="E178" s="57">
        <v>0</v>
      </c>
      <c r="F178" s="57">
        <v>0</v>
      </c>
      <c r="G178" s="57">
        <v>10000</v>
      </c>
      <c r="H178" s="57">
        <v>0</v>
      </c>
      <c r="I178" s="57">
        <v>10000</v>
      </c>
      <c r="J178" s="57">
        <v>7974</v>
      </c>
      <c r="K178" s="57">
        <v>7974</v>
      </c>
      <c r="L178" s="57">
        <v>2026</v>
      </c>
      <c r="M178" s="57">
        <v>7974</v>
      </c>
      <c r="N178" s="57">
        <v>7974</v>
      </c>
      <c r="O178" s="57">
        <v>0</v>
      </c>
      <c r="P178" s="58">
        <v>79.739999999999995</v>
      </c>
      <c r="Q178" s="57">
        <v>0</v>
      </c>
      <c r="R178" s="57">
        <v>0</v>
      </c>
      <c r="S178" s="57">
        <v>7974</v>
      </c>
      <c r="T178" s="58">
        <v>0</v>
      </c>
      <c r="U178" s="57">
        <v>0</v>
      </c>
      <c r="V178" s="57">
        <v>0</v>
      </c>
      <c r="W178" s="57">
        <v>0</v>
      </c>
    </row>
    <row r="179" spans="1:23" x14ac:dyDescent="0.25">
      <c r="A179" s="21"/>
      <c r="B179" s="55" t="s">
        <v>348</v>
      </c>
      <c r="C179" s="56" t="s">
        <v>349</v>
      </c>
      <c r="D179" s="57">
        <v>162000</v>
      </c>
      <c r="E179" s="57">
        <v>0</v>
      </c>
      <c r="F179" s="57">
        <v>0</v>
      </c>
      <c r="G179" s="57">
        <v>162000</v>
      </c>
      <c r="H179" s="57">
        <v>0</v>
      </c>
      <c r="I179" s="57">
        <v>162000</v>
      </c>
      <c r="J179" s="57">
        <v>129171</v>
      </c>
      <c r="K179" s="57">
        <v>129171</v>
      </c>
      <c r="L179" s="57">
        <v>32829</v>
      </c>
      <c r="M179" s="57">
        <v>129171</v>
      </c>
      <c r="N179" s="57">
        <v>129171</v>
      </c>
      <c r="O179" s="57">
        <v>0</v>
      </c>
      <c r="P179" s="58">
        <v>79.739999999999995</v>
      </c>
      <c r="Q179" s="57">
        <v>0</v>
      </c>
      <c r="R179" s="57">
        <v>0</v>
      </c>
      <c r="S179" s="57">
        <v>129171</v>
      </c>
      <c r="T179" s="58">
        <v>0</v>
      </c>
      <c r="U179" s="57">
        <v>0</v>
      </c>
      <c r="V179" s="57">
        <v>0</v>
      </c>
      <c r="W179" s="57">
        <v>0</v>
      </c>
    </row>
    <row r="180" spans="1:23" x14ac:dyDescent="0.25">
      <c r="A180" s="21"/>
      <c r="B180" s="55" t="s">
        <v>350</v>
      </c>
      <c r="C180" s="56" t="s">
        <v>351</v>
      </c>
      <c r="D180" s="57">
        <v>162000</v>
      </c>
      <c r="E180" s="57">
        <v>0</v>
      </c>
      <c r="F180" s="57">
        <v>0</v>
      </c>
      <c r="G180" s="57">
        <v>162000</v>
      </c>
      <c r="H180" s="57">
        <v>0</v>
      </c>
      <c r="I180" s="57">
        <v>162000</v>
      </c>
      <c r="J180" s="57">
        <v>129171</v>
      </c>
      <c r="K180" s="57">
        <v>129171</v>
      </c>
      <c r="L180" s="57">
        <v>32829</v>
      </c>
      <c r="M180" s="57">
        <v>129171</v>
      </c>
      <c r="N180" s="57">
        <v>129171</v>
      </c>
      <c r="O180" s="57">
        <v>0</v>
      </c>
      <c r="P180" s="58">
        <v>79.739999999999995</v>
      </c>
      <c r="Q180" s="57">
        <v>0</v>
      </c>
      <c r="R180" s="57">
        <v>0</v>
      </c>
      <c r="S180" s="57">
        <v>129171</v>
      </c>
      <c r="T180" s="58">
        <v>0</v>
      </c>
      <c r="U180" s="57">
        <v>0</v>
      </c>
      <c r="V180" s="57">
        <v>0</v>
      </c>
      <c r="W180" s="57">
        <v>0</v>
      </c>
    </row>
    <row r="181" spans="1:23" x14ac:dyDescent="0.25">
      <c r="A181" s="21"/>
      <c r="B181" s="55" t="s">
        <v>352</v>
      </c>
      <c r="C181" s="56" t="s">
        <v>353</v>
      </c>
      <c r="D181" s="57">
        <v>96000</v>
      </c>
      <c r="E181" s="57">
        <v>0</v>
      </c>
      <c r="F181" s="57">
        <v>0</v>
      </c>
      <c r="G181" s="57">
        <v>96000</v>
      </c>
      <c r="H181" s="57">
        <v>0</v>
      </c>
      <c r="I181" s="57">
        <v>96000</v>
      </c>
      <c r="J181" s="57">
        <v>76546</v>
      </c>
      <c r="K181" s="57">
        <v>76546</v>
      </c>
      <c r="L181" s="57">
        <v>19454</v>
      </c>
      <c r="M181" s="57">
        <v>76546</v>
      </c>
      <c r="N181" s="57">
        <v>76546</v>
      </c>
      <c r="O181" s="57">
        <v>0</v>
      </c>
      <c r="P181" s="58">
        <v>79.739999999999995</v>
      </c>
      <c r="Q181" s="57">
        <v>0</v>
      </c>
      <c r="R181" s="57">
        <v>0</v>
      </c>
      <c r="S181" s="57">
        <v>76546</v>
      </c>
      <c r="T181" s="58">
        <v>0</v>
      </c>
      <c r="U181" s="57">
        <v>0</v>
      </c>
      <c r="V181" s="57">
        <v>0</v>
      </c>
      <c r="W181" s="57">
        <v>0</v>
      </c>
    </row>
    <row r="182" spans="1:23" x14ac:dyDescent="0.25">
      <c r="A182" s="21"/>
      <c r="B182" s="55" t="s">
        <v>354</v>
      </c>
      <c r="C182" s="56" t="s">
        <v>355</v>
      </c>
      <c r="D182" s="57">
        <v>50000</v>
      </c>
      <c r="E182" s="57">
        <v>0</v>
      </c>
      <c r="F182" s="57">
        <v>0</v>
      </c>
      <c r="G182" s="57">
        <v>50000</v>
      </c>
      <c r="H182" s="57">
        <v>0</v>
      </c>
      <c r="I182" s="57">
        <v>50000</v>
      </c>
      <c r="J182" s="57">
        <v>39868</v>
      </c>
      <c r="K182" s="57">
        <v>39868</v>
      </c>
      <c r="L182" s="57">
        <v>10132</v>
      </c>
      <c r="M182" s="57">
        <v>39868</v>
      </c>
      <c r="N182" s="57">
        <v>39868</v>
      </c>
      <c r="O182" s="57">
        <v>0</v>
      </c>
      <c r="P182" s="58">
        <v>79.739999999999995</v>
      </c>
      <c r="Q182" s="57">
        <v>0</v>
      </c>
      <c r="R182" s="57">
        <v>0</v>
      </c>
      <c r="S182" s="57">
        <v>39868</v>
      </c>
      <c r="T182" s="58">
        <v>0</v>
      </c>
      <c r="U182" s="57">
        <v>0</v>
      </c>
      <c r="V182" s="57">
        <v>0</v>
      </c>
      <c r="W182" s="57">
        <v>0</v>
      </c>
    </row>
    <row r="183" spans="1:23" x14ac:dyDescent="0.25">
      <c r="A183" s="21"/>
      <c r="B183" s="55" t="s">
        <v>356</v>
      </c>
      <c r="C183" s="56" t="s">
        <v>357</v>
      </c>
      <c r="D183" s="57">
        <v>57000</v>
      </c>
      <c r="E183" s="57">
        <v>0</v>
      </c>
      <c r="F183" s="57">
        <v>0</v>
      </c>
      <c r="G183" s="57">
        <v>57000</v>
      </c>
      <c r="H183" s="57">
        <v>0</v>
      </c>
      <c r="I183" s="57">
        <v>57000</v>
      </c>
      <c r="J183" s="57">
        <v>45449</v>
      </c>
      <c r="K183" s="57">
        <v>45449</v>
      </c>
      <c r="L183" s="57">
        <v>11551</v>
      </c>
      <c r="M183" s="57">
        <v>45449</v>
      </c>
      <c r="N183" s="57">
        <v>45449</v>
      </c>
      <c r="O183" s="57">
        <v>0</v>
      </c>
      <c r="P183" s="58">
        <v>79.739999999999995</v>
      </c>
      <c r="Q183" s="57">
        <v>0</v>
      </c>
      <c r="R183" s="57">
        <v>0</v>
      </c>
      <c r="S183" s="57">
        <v>45449</v>
      </c>
      <c r="T183" s="58">
        <v>0</v>
      </c>
      <c r="U183" s="57">
        <v>0</v>
      </c>
      <c r="V183" s="57">
        <v>0</v>
      </c>
      <c r="W183" s="57">
        <v>0</v>
      </c>
    </row>
    <row r="184" spans="1:23" x14ac:dyDescent="0.25">
      <c r="A184" s="21"/>
      <c r="B184" s="55" t="s">
        <v>358</v>
      </c>
      <c r="C184" s="56" t="s">
        <v>359</v>
      </c>
      <c r="D184" s="57">
        <v>60000</v>
      </c>
      <c r="E184" s="57">
        <v>0</v>
      </c>
      <c r="F184" s="57">
        <v>0</v>
      </c>
      <c r="G184" s="57">
        <v>60000</v>
      </c>
      <c r="H184" s="57">
        <v>0</v>
      </c>
      <c r="I184" s="57">
        <v>60000</v>
      </c>
      <c r="J184" s="57">
        <v>47840</v>
      </c>
      <c r="K184" s="57">
        <v>47840</v>
      </c>
      <c r="L184" s="57">
        <v>12160</v>
      </c>
      <c r="M184" s="57">
        <v>47840</v>
      </c>
      <c r="N184" s="57">
        <v>47840</v>
      </c>
      <c r="O184" s="57">
        <v>0</v>
      </c>
      <c r="P184" s="58">
        <v>79.73</v>
      </c>
      <c r="Q184" s="57">
        <v>0</v>
      </c>
      <c r="R184" s="57">
        <v>0</v>
      </c>
      <c r="S184" s="57">
        <v>47840</v>
      </c>
      <c r="T184" s="58">
        <v>0</v>
      </c>
      <c r="U184" s="57">
        <v>0</v>
      </c>
      <c r="V184" s="57">
        <v>0</v>
      </c>
      <c r="W184" s="57">
        <v>0</v>
      </c>
    </row>
    <row r="185" spans="1:23" x14ac:dyDescent="0.25">
      <c r="A185" s="21"/>
      <c r="B185" s="55" t="s">
        <v>360</v>
      </c>
      <c r="C185" s="56" t="s">
        <v>361</v>
      </c>
      <c r="D185" s="57">
        <v>300000</v>
      </c>
      <c r="E185" s="57">
        <v>0</v>
      </c>
      <c r="F185" s="57">
        <v>0</v>
      </c>
      <c r="G185" s="57">
        <v>300000</v>
      </c>
      <c r="H185" s="57">
        <v>0</v>
      </c>
      <c r="I185" s="57">
        <v>300000</v>
      </c>
      <c r="J185" s="57">
        <v>239205</v>
      </c>
      <c r="K185" s="57">
        <v>239205</v>
      </c>
      <c r="L185" s="57">
        <v>60795</v>
      </c>
      <c r="M185" s="57">
        <v>239205</v>
      </c>
      <c r="N185" s="57">
        <v>239205</v>
      </c>
      <c r="O185" s="57">
        <v>0</v>
      </c>
      <c r="P185" s="58">
        <v>79.739999999999995</v>
      </c>
      <c r="Q185" s="57">
        <v>0</v>
      </c>
      <c r="R185" s="57">
        <v>0</v>
      </c>
      <c r="S185" s="57">
        <v>239205</v>
      </c>
      <c r="T185" s="58">
        <v>0</v>
      </c>
      <c r="U185" s="57">
        <v>0</v>
      </c>
      <c r="V185" s="57">
        <v>0</v>
      </c>
      <c r="W185" s="57">
        <v>0</v>
      </c>
    </row>
    <row r="186" spans="1:23" x14ac:dyDescent="0.25">
      <c r="A186" s="21"/>
      <c r="B186" s="55" t="s">
        <v>362</v>
      </c>
      <c r="C186" s="56" t="s">
        <v>363</v>
      </c>
      <c r="D186" s="57">
        <v>168000</v>
      </c>
      <c r="E186" s="57">
        <v>0</v>
      </c>
      <c r="F186" s="57">
        <v>0</v>
      </c>
      <c r="G186" s="57">
        <v>168000</v>
      </c>
      <c r="H186" s="57">
        <v>0</v>
      </c>
      <c r="I186" s="57">
        <v>168000</v>
      </c>
      <c r="J186" s="57">
        <v>133955</v>
      </c>
      <c r="K186" s="57">
        <v>133955</v>
      </c>
      <c r="L186" s="57">
        <v>34045</v>
      </c>
      <c r="M186" s="57">
        <v>133955</v>
      </c>
      <c r="N186" s="57">
        <v>133955</v>
      </c>
      <c r="O186" s="57">
        <v>0</v>
      </c>
      <c r="P186" s="58">
        <v>79.739999999999995</v>
      </c>
      <c r="Q186" s="57">
        <v>0</v>
      </c>
      <c r="R186" s="57">
        <v>0</v>
      </c>
      <c r="S186" s="57">
        <v>133955</v>
      </c>
      <c r="T186" s="58">
        <v>0</v>
      </c>
      <c r="U186" s="57">
        <v>0</v>
      </c>
      <c r="V186" s="57">
        <v>0</v>
      </c>
      <c r="W186" s="57">
        <v>0</v>
      </c>
    </row>
    <row r="187" spans="1:23" x14ac:dyDescent="0.25">
      <c r="A187" s="21"/>
      <c r="B187" s="55" t="s">
        <v>364</v>
      </c>
      <c r="C187" s="56" t="s">
        <v>365</v>
      </c>
      <c r="D187" s="57">
        <v>30000</v>
      </c>
      <c r="E187" s="57">
        <v>0</v>
      </c>
      <c r="F187" s="57">
        <v>0</v>
      </c>
      <c r="G187" s="57">
        <v>30000</v>
      </c>
      <c r="H187" s="57">
        <v>0</v>
      </c>
      <c r="I187" s="57">
        <v>30000</v>
      </c>
      <c r="J187" s="57">
        <v>23921</v>
      </c>
      <c r="K187" s="57">
        <v>23921</v>
      </c>
      <c r="L187" s="57">
        <v>6079</v>
      </c>
      <c r="M187" s="57">
        <v>23921</v>
      </c>
      <c r="N187" s="57">
        <v>23921</v>
      </c>
      <c r="O187" s="57">
        <v>0</v>
      </c>
      <c r="P187" s="58">
        <v>79.739999999999995</v>
      </c>
      <c r="Q187" s="57">
        <v>0</v>
      </c>
      <c r="R187" s="57">
        <v>0</v>
      </c>
      <c r="S187" s="57">
        <v>23921</v>
      </c>
      <c r="T187" s="58">
        <v>0</v>
      </c>
      <c r="U187" s="57">
        <v>0</v>
      </c>
      <c r="V187" s="57">
        <v>0</v>
      </c>
      <c r="W187" s="57">
        <v>0</v>
      </c>
    </row>
    <row r="188" spans="1:23" x14ac:dyDescent="0.25">
      <c r="A188" s="21"/>
      <c r="B188" s="55" t="s">
        <v>366</v>
      </c>
      <c r="C188" s="56" t="s">
        <v>367</v>
      </c>
      <c r="D188" s="57">
        <v>60000</v>
      </c>
      <c r="E188" s="57">
        <v>0</v>
      </c>
      <c r="F188" s="57">
        <v>0</v>
      </c>
      <c r="G188" s="57">
        <v>60000</v>
      </c>
      <c r="H188" s="57">
        <v>0</v>
      </c>
      <c r="I188" s="57">
        <v>60000</v>
      </c>
      <c r="J188" s="57">
        <v>47841</v>
      </c>
      <c r="K188" s="57">
        <v>47841</v>
      </c>
      <c r="L188" s="57">
        <v>12159</v>
      </c>
      <c r="M188" s="57">
        <v>47841</v>
      </c>
      <c r="N188" s="57">
        <v>47841</v>
      </c>
      <c r="O188" s="57">
        <v>0</v>
      </c>
      <c r="P188" s="58">
        <v>79.739999999999995</v>
      </c>
      <c r="Q188" s="57">
        <v>0</v>
      </c>
      <c r="R188" s="57">
        <v>0</v>
      </c>
      <c r="S188" s="57">
        <v>47841</v>
      </c>
      <c r="T188" s="58">
        <v>0</v>
      </c>
      <c r="U188" s="57">
        <v>0</v>
      </c>
      <c r="V188" s="57">
        <v>0</v>
      </c>
      <c r="W188" s="57">
        <v>0</v>
      </c>
    </row>
    <row r="189" spans="1:23" ht="30" x14ac:dyDescent="0.25">
      <c r="A189" s="21"/>
      <c r="B189" s="55" t="s">
        <v>368</v>
      </c>
      <c r="C189" s="56" t="s">
        <v>369</v>
      </c>
      <c r="D189" s="57">
        <v>350000</v>
      </c>
      <c r="E189" s="57">
        <v>0</v>
      </c>
      <c r="F189" s="57">
        <v>0</v>
      </c>
      <c r="G189" s="57">
        <v>350000</v>
      </c>
      <c r="H189" s="57">
        <v>0</v>
      </c>
      <c r="I189" s="57">
        <v>350000</v>
      </c>
      <c r="J189" s="57">
        <v>279073</v>
      </c>
      <c r="K189" s="57">
        <v>279073</v>
      </c>
      <c r="L189" s="57">
        <v>70927</v>
      </c>
      <c r="M189" s="57">
        <v>279073</v>
      </c>
      <c r="N189" s="57">
        <v>279073</v>
      </c>
      <c r="O189" s="57">
        <v>0</v>
      </c>
      <c r="P189" s="58">
        <v>79.739999999999995</v>
      </c>
      <c r="Q189" s="57">
        <v>0</v>
      </c>
      <c r="R189" s="57">
        <v>0</v>
      </c>
      <c r="S189" s="57">
        <v>279073</v>
      </c>
      <c r="T189" s="58">
        <v>0</v>
      </c>
      <c r="U189" s="57">
        <v>0</v>
      </c>
      <c r="V189" s="57">
        <v>0</v>
      </c>
      <c r="W189" s="57">
        <v>0</v>
      </c>
    </row>
    <row r="190" spans="1:23" x14ac:dyDescent="0.25">
      <c r="A190" s="21"/>
      <c r="B190" s="55" t="s">
        <v>370</v>
      </c>
      <c r="C190" s="56" t="s">
        <v>371</v>
      </c>
      <c r="D190" s="57">
        <v>25000</v>
      </c>
      <c r="E190" s="57">
        <v>0</v>
      </c>
      <c r="F190" s="57">
        <v>0</v>
      </c>
      <c r="G190" s="57">
        <v>25000</v>
      </c>
      <c r="H190" s="57">
        <v>0</v>
      </c>
      <c r="I190" s="57">
        <v>25000</v>
      </c>
      <c r="J190" s="57">
        <v>19934</v>
      </c>
      <c r="K190" s="57">
        <v>19934</v>
      </c>
      <c r="L190" s="57">
        <v>5066</v>
      </c>
      <c r="M190" s="57">
        <v>19934</v>
      </c>
      <c r="N190" s="57">
        <v>19934</v>
      </c>
      <c r="O190" s="57">
        <v>0</v>
      </c>
      <c r="P190" s="58">
        <v>79.739999999999995</v>
      </c>
      <c r="Q190" s="57">
        <v>0</v>
      </c>
      <c r="R190" s="57">
        <v>0</v>
      </c>
      <c r="S190" s="57">
        <v>19934</v>
      </c>
      <c r="T190" s="58">
        <v>0</v>
      </c>
      <c r="U190" s="57">
        <v>0</v>
      </c>
      <c r="V190" s="57">
        <v>0</v>
      </c>
      <c r="W190" s="57">
        <v>0</v>
      </c>
    </row>
    <row r="191" spans="1:23" ht="30" x14ac:dyDescent="0.25">
      <c r="A191" s="21"/>
      <c r="B191" s="55" t="s">
        <v>372</v>
      </c>
      <c r="C191" s="56" t="s">
        <v>373</v>
      </c>
      <c r="D191" s="57">
        <v>100000</v>
      </c>
      <c r="E191" s="57">
        <v>0</v>
      </c>
      <c r="F191" s="57">
        <v>0</v>
      </c>
      <c r="G191" s="57">
        <v>100000</v>
      </c>
      <c r="H191" s="57">
        <v>0</v>
      </c>
      <c r="I191" s="57">
        <v>100000</v>
      </c>
      <c r="J191" s="57">
        <v>79735</v>
      </c>
      <c r="K191" s="57">
        <v>79735</v>
      </c>
      <c r="L191" s="57">
        <v>20265</v>
      </c>
      <c r="M191" s="57">
        <v>79735</v>
      </c>
      <c r="N191" s="57">
        <v>79735</v>
      </c>
      <c r="O191" s="57">
        <v>0</v>
      </c>
      <c r="P191" s="58">
        <v>79.739999999999995</v>
      </c>
      <c r="Q191" s="57">
        <v>0</v>
      </c>
      <c r="R191" s="57">
        <v>0</v>
      </c>
      <c r="S191" s="57">
        <v>79735</v>
      </c>
      <c r="T191" s="58">
        <v>0</v>
      </c>
      <c r="U191" s="57">
        <v>0</v>
      </c>
      <c r="V191" s="57">
        <v>0</v>
      </c>
      <c r="W191" s="57">
        <v>0</v>
      </c>
    </row>
    <row r="192" spans="1:23" x14ac:dyDescent="0.25">
      <c r="A192" s="21"/>
      <c r="B192" s="55" t="s">
        <v>374</v>
      </c>
      <c r="C192" s="56" t="s">
        <v>375</v>
      </c>
      <c r="D192" s="57">
        <v>180000</v>
      </c>
      <c r="E192" s="57">
        <v>0</v>
      </c>
      <c r="F192" s="57">
        <v>0</v>
      </c>
      <c r="G192" s="57">
        <v>180000</v>
      </c>
      <c r="H192" s="57">
        <v>0</v>
      </c>
      <c r="I192" s="57">
        <v>180000</v>
      </c>
      <c r="J192" s="57">
        <v>143523</v>
      </c>
      <c r="K192" s="57">
        <v>143523</v>
      </c>
      <c r="L192" s="57">
        <v>36477</v>
      </c>
      <c r="M192" s="57">
        <v>143523</v>
      </c>
      <c r="N192" s="57">
        <v>143523</v>
      </c>
      <c r="O192" s="57">
        <v>0</v>
      </c>
      <c r="P192" s="58">
        <v>79.739999999999995</v>
      </c>
      <c r="Q192" s="57">
        <v>0</v>
      </c>
      <c r="R192" s="57">
        <v>0</v>
      </c>
      <c r="S192" s="57">
        <v>143523</v>
      </c>
      <c r="T192" s="58">
        <v>0</v>
      </c>
      <c r="U192" s="57">
        <v>0</v>
      </c>
      <c r="V192" s="57">
        <v>0</v>
      </c>
      <c r="W192" s="57">
        <v>0</v>
      </c>
    </row>
    <row r="193" spans="1:28" x14ac:dyDescent="0.25">
      <c r="A193" s="21"/>
      <c r="B193" s="55" t="s">
        <v>376</v>
      </c>
      <c r="C193" s="56" t="s">
        <v>377</v>
      </c>
      <c r="D193" s="57">
        <v>900000</v>
      </c>
      <c r="E193" s="57">
        <v>0</v>
      </c>
      <c r="F193" s="57">
        <v>0</v>
      </c>
      <c r="G193" s="57">
        <v>900000</v>
      </c>
      <c r="H193" s="57">
        <v>0</v>
      </c>
      <c r="I193" s="57">
        <v>900000</v>
      </c>
      <c r="J193" s="57">
        <v>717616</v>
      </c>
      <c r="K193" s="57">
        <v>717616</v>
      </c>
      <c r="L193" s="57">
        <v>182384</v>
      </c>
      <c r="M193" s="57">
        <v>717616</v>
      </c>
      <c r="N193" s="57">
        <v>717616</v>
      </c>
      <c r="O193" s="57">
        <v>0</v>
      </c>
      <c r="P193" s="58">
        <v>79.739999999999995</v>
      </c>
      <c r="Q193" s="57">
        <v>0</v>
      </c>
      <c r="R193" s="57">
        <v>0</v>
      </c>
      <c r="S193" s="57">
        <v>717616</v>
      </c>
      <c r="T193" s="58">
        <v>0</v>
      </c>
      <c r="U193" s="57">
        <v>0</v>
      </c>
      <c r="V193" s="57">
        <v>0</v>
      </c>
      <c r="W193" s="57">
        <v>0</v>
      </c>
    </row>
    <row r="194" spans="1:28" x14ac:dyDescent="0.25">
      <c r="A194" s="21"/>
      <c r="B194" s="55" t="s">
        <v>378</v>
      </c>
      <c r="C194" s="56" t="s">
        <v>379</v>
      </c>
      <c r="D194" s="57">
        <v>1000000</v>
      </c>
      <c r="E194" s="57">
        <v>0</v>
      </c>
      <c r="F194" s="57">
        <v>0</v>
      </c>
      <c r="G194" s="57">
        <v>1000000</v>
      </c>
      <c r="H194" s="57">
        <v>0</v>
      </c>
      <c r="I194" s="57">
        <v>1000000</v>
      </c>
      <c r="J194" s="57">
        <v>797351</v>
      </c>
      <c r="K194" s="57">
        <v>797351</v>
      </c>
      <c r="L194" s="57">
        <v>202649</v>
      </c>
      <c r="M194" s="57">
        <v>797351</v>
      </c>
      <c r="N194" s="57">
        <v>797351</v>
      </c>
      <c r="O194" s="57">
        <v>0</v>
      </c>
      <c r="P194" s="58">
        <v>79.739999999999995</v>
      </c>
      <c r="Q194" s="57">
        <v>0</v>
      </c>
      <c r="R194" s="57">
        <v>0</v>
      </c>
      <c r="S194" s="57">
        <v>797351</v>
      </c>
      <c r="T194" s="58">
        <v>0</v>
      </c>
      <c r="U194" s="57">
        <v>0</v>
      </c>
      <c r="V194" s="57">
        <v>0</v>
      </c>
      <c r="W194" s="57">
        <v>0</v>
      </c>
    </row>
    <row r="195" spans="1:28" s="32" customFormat="1" x14ac:dyDescent="0.25">
      <c r="A195" s="18"/>
      <c r="B195" s="37" t="s">
        <v>380</v>
      </c>
      <c r="C195" s="23" t="s">
        <v>381</v>
      </c>
      <c r="D195" s="24">
        <f>+D196+D203+D212+D237</f>
        <v>1097518000</v>
      </c>
      <c r="E195" s="24">
        <f t="shared" ref="E195:W195" si="109">+E196+E203+E212+E237</f>
        <v>0</v>
      </c>
      <c r="F195" s="24">
        <f t="shared" si="109"/>
        <v>0</v>
      </c>
      <c r="G195" s="24">
        <f t="shared" si="109"/>
        <v>1097518000</v>
      </c>
      <c r="H195" s="24">
        <f t="shared" si="109"/>
        <v>0</v>
      </c>
      <c r="I195" s="24">
        <f t="shared" si="109"/>
        <v>1097518000</v>
      </c>
      <c r="J195" s="24">
        <f t="shared" si="109"/>
        <v>689819657</v>
      </c>
      <c r="K195" s="24">
        <f t="shared" si="109"/>
        <v>689819657</v>
      </c>
      <c r="L195" s="24">
        <f t="shared" si="109"/>
        <v>407698343</v>
      </c>
      <c r="M195" s="24">
        <f t="shared" si="109"/>
        <v>568951270</v>
      </c>
      <c r="N195" s="24">
        <f t="shared" si="109"/>
        <v>568951270</v>
      </c>
      <c r="O195" s="24">
        <f t="shared" si="109"/>
        <v>120868387</v>
      </c>
      <c r="P195" s="25">
        <f t="shared" ref="P195:P197" si="110">N195/I195*100</f>
        <v>51.839812194424148</v>
      </c>
      <c r="Q195" s="24">
        <f t="shared" si="109"/>
        <v>4789002</v>
      </c>
      <c r="R195" s="24">
        <f t="shared" si="109"/>
        <v>4789002</v>
      </c>
      <c r="S195" s="24">
        <f t="shared" si="109"/>
        <v>564162268</v>
      </c>
      <c r="T195" s="25">
        <f t="shared" ref="T195:T197" si="111">(R195/I195)*100</f>
        <v>0.43634837879652094</v>
      </c>
      <c r="U195" s="24">
        <f t="shared" si="109"/>
        <v>4789002</v>
      </c>
      <c r="V195" s="24">
        <f t="shared" si="109"/>
        <v>4789002</v>
      </c>
      <c r="W195" s="24">
        <f t="shared" si="109"/>
        <v>0</v>
      </c>
      <c r="X195" s="31"/>
      <c r="Y195" s="31"/>
      <c r="Z195" s="31"/>
      <c r="AA195" s="31"/>
      <c r="AB195" s="31"/>
    </row>
    <row r="196" spans="1:28" s="32" customFormat="1" ht="75" x14ac:dyDescent="0.25">
      <c r="A196" s="18"/>
      <c r="B196" s="36" t="s">
        <v>382</v>
      </c>
      <c r="C196" s="29" t="s">
        <v>383</v>
      </c>
      <c r="D196" s="30">
        <f>+D197+D199+D201</f>
        <v>29302000</v>
      </c>
      <c r="E196" s="30">
        <f t="shared" ref="E196:W196" si="112">+E197+E199+E201</f>
        <v>0</v>
      </c>
      <c r="F196" s="30">
        <f t="shared" si="112"/>
        <v>0</v>
      </c>
      <c r="G196" s="30">
        <f t="shared" si="112"/>
        <v>29302000</v>
      </c>
      <c r="H196" s="30">
        <f t="shared" si="112"/>
        <v>0</v>
      </c>
      <c r="I196" s="30">
        <f t="shared" si="112"/>
        <v>29302000</v>
      </c>
      <c r="J196" s="30">
        <f t="shared" si="112"/>
        <v>8260000</v>
      </c>
      <c r="K196" s="30">
        <f t="shared" si="112"/>
        <v>8260000</v>
      </c>
      <c r="L196" s="30">
        <f t="shared" si="112"/>
        <v>21042000</v>
      </c>
      <c r="M196" s="30">
        <f t="shared" si="112"/>
        <v>8260000</v>
      </c>
      <c r="N196" s="30">
        <f t="shared" si="112"/>
        <v>8260000</v>
      </c>
      <c r="O196" s="30">
        <f t="shared" si="112"/>
        <v>0</v>
      </c>
      <c r="P196" s="25">
        <f t="shared" si="110"/>
        <v>28.189202102245581</v>
      </c>
      <c r="Q196" s="30">
        <f t="shared" si="112"/>
        <v>0</v>
      </c>
      <c r="R196" s="30">
        <f t="shared" si="112"/>
        <v>0</v>
      </c>
      <c r="S196" s="30">
        <f t="shared" si="112"/>
        <v>8260000</v>
      </c>
      <c r="T196" s="25">
        <f t="shared" si="111"/>
        <v>0</v>
      </c>
      <c r="U196" s="30">
        <f t="shared" si="112"/>
        <v>0</v>
      </c>
      <c r="V196" s="30">
        <f t="shared" si="112"/>
        <v>0</v>
      </c>
      <c r="W196" s="30">
        <f t="shared" si="112"/>
        <v>0</v>
      </c>
      <c r="X196" s="31"/>
      <c r="Y196" s="31"/>
      <c r="Z196" s="31"/>
      <c r="AA196" s="31"/>
      <c r="AB196" s="31"/>
    </row>
    <row r="197" spans="1:28" s="32" customFormat="1" x14ac:dyDescent="0.25">
      <c r="A197" s="18"/>
      <c r="B197" s="36" t="s">
        <v>384</v>
      </c>
      <c r="C197" s="29" t="s">
        <v>385</v>
      </c>
      <c r="D197" s="30">
        <f>+D198</f>
        <v>500000</v>
      </c>
      <c r="E197" s="30">
        <f t="shared" ref="E197:W197" si="113">+E198</f>
        <v>0</v>
      </c>
      <c r="F197" s="30">
        <f t="shared" si="113"/>
        <v>0</v>
      </c>
      <c r="G197" s="30">
        <f t="shared" si="113"/>
        <v>500000</v>
      </c>
      <c r="H197" s="30">
        <f t="shared" si="113"/>
        <v>0</v>
      </c>
      <c r="I197" s="30">
        <f t="shared" si="113"/>
        <v>500000</v>
      </c>
      <c r="J197" s="30">
        <f t="shared" si="113"/>
        <v>0</v>
      </c>
      <c r="K197" s="30">
        <f t="shared" si="113"/>
        <v>0</v>
      </c>
      <c r="L197" s="30">
        <f t="shared" si="113"/>
        <v>500000</v>
      </c>
      <c r="M197" s="30">
        <f t="shared" si="113"/>
        <v>0</v>
      </c>
      <c r="N197" s="30">
        <f t="shared" si="113"/>
        <v>0</v>
      </c>
      <c r="O197" s="30">
        <f t="shared" si="113"/>
        <v>0</v>
      </c>
      <c r="P197" s="25">
        <f t="shared" si="110"/>
        <v>0</v>
      </c>
      <c r="Q197" s="30">
        <f t="shared" si="113"/>
        <v>0</v>
      </c>
      <c r="R197" s="30">
        <f t="shared" si="113"/>
        <v>0</v>
      </c>
      <c r="S197" s="30">
        <f t="shared" si="113"/>
        <v>0</v>
      </c>
      <c r="T197" s="25">
        <f t="shared" si="111"/>
        <v>0</v>
      </c>
      <c r="U197" s="30">
        <f t="shared" si="113"/>
        <v>0</v>
      </c>
      <c r="V197" s="30">
        <f t="shared" si="113"/>
        <v>0</v>
      </c>
      <c r="W197" s="30">
        <f t="shared" si="113"/>
        <v>0</v>
      </c>
      <c r="X197" s="31"/>
      <c r="Y197" s="31"/>
      <c r="Z197" s="31"/>
      <c r="AA197" s="31"/>
      <c r="AB197" s="31"/>
    </row>
    <row r="198" spans="1:28" ht="30" x14ac:dyDescent="0.25">
      <c r="A198" s="21"/>
      <c r="B198" s="59" t="s">
        <v>386</v>
      </c>
      <c r="C198" s="56" t="s">
        <v>387</v>
      </c>
      <c r="D198" s="57">
        <v>500000</v>
      </c>
      <c r="E198" s="57">
        <v>0</v>
      </c>
      <c r="F198" s="57">
        <v>0</v>
      </c>
      <c r="G198" s="57">
        <v>500000</v>
      </c>
      <c r="H198" s="57">
        <v>0</v>
      </c>
      <c r="I198" s="57">
        <v>500000</v>
      </c>
      <c r="J198" s="57">
        <v>0</v>
      </c>
      <c r="K198" s="57">
        <v>0</v>
      </c>
      <c r="L198" s="57">
        <v>500000</v>
      </c>
      <c r="M198" s="57">
        <v>0</v>
      </c>
      <c r="N198" s="57">
        <v>0</v>
      </c>
      <c r="O198" s="57">
        <v>0</v>
      </c>
      <c r="P198" s="58">
        <v>0</v>
      </c>
      <c r="Q198" s="57">
        <v>0</v>
      </c>
      <c r="R198" s="57">
        <v>0</v>
      </c>
      <c r="S198" s="57">
        <v>0</v>
      </c>
      <c r="T198" s="58">
        <v>0</v>
      </c>
      <c r="U198" s="57">
        <v>0</v>
      </c>
      <c r="V198" s="57">
        <v>0</v>
      </c>
      <c r="W198" s="57">
        <v>0</v>
      </c>
    </row>
    <row r="199" spans="1:28" s="32" customFormat="1" ht="30" x14ac:dyDescent="0.25">
      <c r="A199" s="18"/>
      <c r="B199" s="38" t="s">
        <v>388</v>
      </c>
      <c r="C199" s="29" t="s">
        <v>389</v>
      </c>
      <c r="D199" s="30">
        <f>+D200</f>
        <v>20129000</v>
      </c>
      <c r="E199" s="30">
        <f t="shared" ref="E199:W199" si="114">+E200</f>
        <v>0</v>
      </c>
      <c r="F199" s="30">
        <f t="shared" si="114"/>
        <v>0</v>
      </c>
      <c r="G199" s="30">
        <f t="shared" si="114"/>
        <v>20129000</v>
      </c>
      <c r="H199" s="30">
        <f t="shared" si="114"/>
        <v>0</v>
      </c>
      <c r="I199" s="30">
        <f t="shared" si="114"/>
        <v>20129000</v>
      </c>
      <c r="J199" s="30">
        <f t="shared" si="114"/>
        <v>0</v>
      </c>
      <c r="K199" s="30">
        <f t="shared" si="114"/>
        <v>0</v>
      </c>
      <c r="L199" s="30">
        <f t="shared" si="114"/>
        <v>20129000</v>
      </c>
      <c r="M199" s="30">
        <f t="shared" si="114"/>
        <v>0</v>
      </c>
      <c r="N199" s="30">
        <f t="shared" si="114"/>
        <v>0</v>
      </c>
      <c r="O199" s="30">
        <f t="shared" si="114"/>
        <v>0</v>
      </c>
      <c r="P199" s="25">
        <f t="shared" ref="P199" si="115">N199/I199*100</f>
        <v>0</v>
      </c>
      <c r="Q199" s="30">
        <f t="shared" si="114"/>
        <v>0</v>
      </c>
      <c r="R199" s="30">
        <f t="shared" si="114"/>
        <v>0</v>
      </c>
      <c r="S199" s="30">
        <f t="shared" si="114"/>
        <v>0</v>
      </c>
      <c r="T199" s="25">
        <f t="shared" ref="T199:T206" si="116">(R199/I199)*100</f>
        <v>0</v>
      </c>
      <c r="U199" s="30">
        <f t="shared" si="114"/>
        <v>0</v>
      </c>
      <c r="V199" s="30">
        <f t="shared" si="114"/>
        <v>0</v>
      </c>
      <c r="W199" s="30">
        <f t="shared" si="114"/>
        <v>0</v>
      </c>
      <c r="X199" s="31"/>
      <c r="Y199" s="31"/>
      <c r="Z199" s="31"/>
      <c r="AA199" s="31"/>
      <c r="AB199" s="31"/>
    </row>
    <row r="200" spans="1:28" ht="30" x14ac:dyDescent="0.25">
      <c r="A200" s="21"/>
      <c r="B200" s="59" t="s">
        <v>390</v>
      </c>
      <c r="C200" s="56" t="s">
        <v>391</v>
      </c>
      <c r="D200" s="57">
        <v>20129000</v>
      </c>
      <c r="E200" s="57">
        <v>0</v>
      </c>
      <c r="F200" s="57">
        <v>0</v>
      </c>
      <c r="G200" s="57">
        <v>20129000</v>
      </c>
      <c r="H200" s="57">
        <v>0</v>
      </c>
      <c r="I200" s="57">
        <v>20129000</v>
      </c>
      <c r="J200" s="57">
        <v>0</v>
      </c>
      <c r="K200" s="57">
        <v>0</v>
      </c>
      <c r="L200" s="57">
        <v>20129000</v>
      </c>
      <c r="M200" s="57">
        <v>0</v>
      </c>
      <c r="N200" s="57">
        <v>0</v>
      </c>
      <c r="O200" s="57">
        <v>0</v>
      </c>
      <c r="P200" s="58">
        <v>0</v>
      </c>
      <c r="Q200" s="57">
        <v>0</v>
      </c>
      <c r="R200" s="57">
        <v>0</v>
      </c>
      <c r="S200" s="57">
        <v>0</v>
      </c>
      <c r="T200" s="58">
        <v>0</v>
      </c>
      <c r="U200" s="57">
        <v>0</v>
      </c>
      <c r="V200" s="57">
        <v>0</v>
      </c>
      <c r="W200" s="57">
        <v>0</v>
      </c>
    </row>
    <row r="201" spans="1:28" s="32" customFormat="1" x14ac:dyDescent="0.25">
      <c r="A201" s="18"/>
      <c r="B201" s="36" t="s">
        <v>392</v>
      </c>
      <c r="C201" s="29" t="s">
        <v>393</v>
      </c>
      <c r="D201" s="30">
        <f>+D202</f>
        <v>8673000</v>
      </c>
      <c r="E201" s="30">
        <f t="shared" ref="E201:W201" si="117">+E202</f>
        <v>0</v>
      </c>
      <c r="F201" s="30">
        <f t="shared" si="117"/>
        <v>0</v>
      </c>
      <c r="G201" s="30">
        <f t="shared" si="117"/>
        <v>8673000</v>
      </c>
      <c r="H201" s="30">
        <f t="shared" si="117"/>
        <v>0</v>
      </c>
      <c r="I201" s="30">
        <f t="shared" si="117"/>
        <v>8673000</v>
      </c>
      <c r="J201" s="30">
        <f t="shared" si="117"/>
        <v>8260000</v>
      </c>
      <c r="K201" s="30">
        <f t="shared" si="117"/>
        <v>8260000</v>
      </c>
      <c r="L201" s="30">
        <f t="shared" si="117"/>
        <v>413000</v>
      </c>
      <c r="M201" s="30">
        <f t="shared" si="117"/>
        <v>8260000</v>
      </c>
      <c r="N201" s="30">
        <f t="shared" si="117"/>
        <v>8260000</v>
      </c>
      <c r="O201" s="30">
        <f t="shared" si="117"/>
        <v>0</v>
      </c>
      <c r="P201" s="25">
        <f t="shared" ref="P201" si="118">N201/I201*100</f>
        <v>95.238095238095227</v>
      </c>
      <c r="Q201" s="30">
        <f t="shared" si="117"/>
        <v>0</v>
      </c>
      <c r="R201" s="30">
        <f t="shared" si="117"/>
        <v>0</v>
      </c>
      <c r="S201" s="30">
        <f t="shared" si="117"/>
        <v>8260000</v>
      </c>
      <c r="T201" s="25">
        <f t="shared" si="116"/>
        <v>0</v>
      </c>
      <c r="U201" s="30">
        <f t="shared" si="117"/>
        <v>0</v>
      </c>
      <c r="V201" s="30">
        <f t="shared" si="117"/>
        <v>0</v>
      </c>
      <c r="W201" s="30">
        <f t="shared" si="117"/>
        <v>0</v>
      </c>
      <c r="X201" s="31"/>
      <c r="Y201" s="31"/>
      <c r="Z201" s="31"/>
      <c r="AA201" s="31"/>
      <c r="AB201" s="31"/>
    </row>
    <row r="202" spans="1:28" ht="30" x14ac:dyDescent="0.25">
      <c r="A202" s="21"/>
      <c r="B202" s="55" t="s">
        <v>394</v>
      </c>
      <c r="C202" s="56" t="s">
        <v>395</v>
      </c>
      <c r="D202" s="57">
        <v>8673000</v>
      </c>
      <c r="E202" s="57">
        <v>0</v>
      </c>
      <c r="F202" s="57">
        <v>0</v>
      </c>
      <c r="G202" s="57">
        <v>8673000</v>
      </c>
      <c r="H202" s="57">
        <v>0</v>
      </c>
      <c r="I202" s="57">
        <v>8673000</v>
      </c>
      <c r="J202" s="57">
        <v>8260000</v>
      </c>
      <c r="K202" s="57">
        <v>8260000</v>
      </c>
      <c r="L202" s="57">
        <v>413000</v>
      </c>
      <c r="M202" s="57">
        <v>8260000</v>
      </c>
      <c r="N202" s="57">
        <v>8260000</v>
      </c>
      <c r="O202" s="57">
        <v>0</v>
      </c>
      <c r="P202" s="58">
        <v>95.24</v>
      </c>
      <c r="Q202" s="57">
        <v>0</v>
      </c>
      <c r="R202" s="57">
        <v>0</v>
      </c>
      <c r="S202" s="57">
        <v>8260000</v>
      </c>
      <c r="T202" s="58">
        <v>0</v>
      </c>
      <c r="U202" s="57">
        <v>0</v>
      </c>
      <c r="V202" s="57">
        <v>0</v>
      </c>
      <c r="W202" s="57">
        <v>0</v>
      </c>
    </row>
    <row r="203" spans="1:28" s="32" customFormat="1" ht="45" x14ac:dyDescent="0.25">
      <c r="A203" s="18"/>
      <c r="B203" s="38" t="s">
        <v>396</v>
      </c>
      <c r="C203" s="29" t="s">
        <v>397</v>
      </c>
      <c r="D203" s="30">
        <f>+D204+D209</f>
        <v>381395000</v>
      </c>
      <c r="E203" s="30">
        <f t="shared" ref="E203:W203" si="119">+E204+E209</f>
        <v>0</v>
      </c>
      <c r="F203" s="30">
        <f t="shared" si="119"/>
        <v>0</v>
      </c>
      <c r="G203" s="30">
        <f t="shared" si="119"/>
        <v>381395000</v>
      </c>
      <c r="H203" s="30">
        <f t="shared" si="119"/>
        <v>0</v>
      </c>
      <c r="I203" s="30">
        <f t="shared" si="119"/>
        <v>381395000</v>
      </c>
      <c r="J203" s="30">
        <f t="shared" si="119"/>
        <v>119330332</v>
      </c>
      <c r="K203" s="30">
        <f t="shared" si="119"/>
        <v>119330332</v>
      </c>
      <c r="L203" s="30">
        <f t="shared" si="119"/>
        <v>262064668</v>
      </c>
      <c r="M203" s="30">
        <f t="shared" si="119"/>
        <v>119330332</v>
      </c>
      <c r="N203" s="30">
        <f t="shared" si="119"/>
        <v>119330332</v>
      </c>
      <c r="O203" s="30">
        <f t="shared" si="119"/>
        <v>0</v>
      </c>
      <c r="P203" s="25">
        <f t="shared" ref="P203:P206" si="120">N203/I203*100</f>
        <v>31.28785956816424</v>
      </c>
      <c r="Q203" s="30">
        <f t="shared" si="119"/>
        <v>0</v>
      </c>
      <c r="R203" s="30">
        <f t="shared" si="119"/>
        <v>0</v>
      </c>
      <c r="S203" s="30">
        <f t="shared" si="119"/>
        <v>119330332</v>
      </c>
      <c r="T203" s="25">
        <f t="shared" si="116"/>
        <v>0</v>
      </c>
      <c r="U203" s="30">
        <f t="shared" si="119"/>
        <v>0</v>
      </c>
      <c r="V203" s="30">
        <f t="shared" si="119"/>
        <v>0</v>
      </c>
      <c r="W203" s="30">
        <f t="shared" si="119"/>
        <v>0</v>
      </c>
      <c r="X203" s="31"/>
      <c r="Y203" s="31"/>
      <c r="Z203" s="31"/>
      <c r="AA203" s="31"/>
      <c r="AB203" s="31"/>
    </row>
    <row r="204" spans="1:28" s="32" customFormat="1" ht="30" x14ac:dyDescent="0.25">
      <c r="A204" s="18"/>
      <c r="B204" s="36" t="s">
        <v>398</v>
      </c>
      <c r="C204" s="29" t="s">
        <v>399</v>
      </c>
      <c r="D204" s="30">
        <f>+D205</f>
        <v>309320000</v>
      </c>
      <c r="E204" s="30">
        <f t="shared" ref="E204:W205" si="121">+E205</f>
        <v>0</v>
      </c>
      <c r="F204" s="30">
        <f t="shared" si="121"/>
        <v>0</v>
      </c>
      <c r="G204" s="30">
        <f t="shared" si="121"/>
        <v>309320000</v>
      </c>
      <c r="H204" s="30">
        <f t="shared" si="121"/>
        <v>0</v>
      </c>
      <c r="I204" s="30">
        <f t="shared" si="121"/>
        <v>309320000</v>
      </c>
      <c r="J204" s="30">
        <f t="shared" si="121"/>
        <v>52164244</v>
      </c>
      <c r="K204" s="30">
        <f t="shared" si="121"/>
        <v>52164244</v>
      </c>
      <c r="L204" s="30">
        <f t="shared" si="121"/>
        <v>257155756</v>
      </c>
      <c r="M204" s="30">
        <f t="shared" si="121"/>
        <v>52164244</v>
      </c>
      <c r="N204" s="30">
        <f t="shared" si="121"/>
        <v>52164244</v>
      </c>
      <c r="O204" s="30">
        <f t="shared" si="121"/>
        <v>0</v>
      </c>
      <c r="P204" s="25">
        <f t="shared" si="120"/>
        <v>16.86416785206259</v>
      </c>
      <c r="Q204" s="30">
        <f t="shared" si="121"/>
        <v>0</v>
      </c>
      <c r="R204" s="30">
        <f t="shared" si="121"/>
        <v>0</v>
      </c>
      <c r="S204" s="30">
        <f t="shared" si="121"/>
        <v>52164244</v>
      </c>
      <c r="T204" s="25">
        <f t="shared" si="116"/>
        <v>0</v>
      </c>
      <c r="U204" s="30">
        <f t="shared" si="121"/>
        <v>0</v>
      </c>
      <c r="V204" s="30">
        <f t="shared" si="121"/>
        <v>0</v>
      </c>
      <c r="W204" s="30">
        <f t="shared" si="121"/>
        <v>0</v>
      </c>
      <c r="X204" s="31"/>
      <c r="Y204" s="31"/>
      <c r="Z204" s="31"/>
      <c r="AA204" s="31"/>
      <c r="AB204" s="31"/>
    </row>
    <row r="205" spans="1:28" s="32" customFormat="1" ht="60" x14ac:dyDescent="0.25">
      <c r="A205" s="18"/>
      <c r="B205" s="36" t="s">
        <v>400</v>
      </c>
      <c r="C205" s="29" t="s">
        <v>401</v>
      </c>
      <c r="D205" s="30">
        <f>+D206</f>
        <v>309320000</v>
      </c>
      <c r="E205" s="30">
        <f t="shared" si="121"/>
        <v>0</v>
      </c>
      <c r="F205" s="30">
        <f t="shared" si="121"/>
        <v>0</v>
      </c>
      <c r="G205" s="30">
        <f t="shared" si="121"/>
        <v>309320000</v>
      </c>
      <c r="H205" s="30">
        <f t="shared" si="121"/>
        <v>0</v>
      </c>
      <c r="I205" s="30">
        <f t="shared" si="121"/>
        <v>309320000</v>
      </c>
      <c r="J205" s="30">
        <f t="shared" si="121"/>
        <v>52164244</v>
      </c>
      <c r="K205" s="30">
        <f t="shared" si="121"/>
        <v>52164244</v>
      </c>
      <c r="L205" s="30">
        <f t="shared" si="121"/>
        <v>257155756</v>
      </c>
      <c r="M205" s="30">
        <f t="shared" si="121"/>
        <v>52164244</v>
      </c>
      <c r="N205" s="30">
        <f t="shared" si="121"/>
        <v>52164244</v>
      </c>
      <c r="O205" s="30">
        <f t="shared" si="121"/>
        <v>0</v>
      </c>
      <c r="P205" s="25">
        <f t="shared" si="120"/>
        <v>16.86416785206259</v>
      </c>
      <c r="Q205" s="30">
        <f t="shared" si="121"/>
        <v>0</v>
      </c>
      <c r="R205" s="30">
        <f t="shared" si="121"/>
        <v>0</v>
      </c>
      <c r="S205" s="30">
        <f t="shared" si="121"/>
        <v>52164244</v>
      </c>
      <c r="T205" s="25">
        <f t="shared" si="116"/>
        <v>0</v>
      </c>
      <c r="U205" s="30">
        <f t="shared" si="121"/>
        <v>0</v>
      </c>
      <c r="V205" s="30">
        <f t="shared" si="121"/>
        <v>0</v>
      </c>
      <c r="W205" s="30">
        <f t="shared" si="121"/>
        <v>0</v>
      </c>
      <c r="X205" s="31"/>
      <c r="Y205" s="31"/>
      <c r="Z205" s="31"/>
      <c r="AA205" s="31"/>
      <c r="AB205" s="31"/>
    </row>
    <row r="206" spans="1:28" s="32" customFormat="1" ht="45" x14ac:dyDescent="0.25">
      <c r="A206" s="18"/>
      <c r="B206" s="36" t="s">
        <v>402</v>
      </c>
      <c r="C206" s="29" t="s">
        <v>403</v>
      </c>
      <c r="D206" s="30">
        <f>+D207+D208</f>
        <v>309320000</v>
      </c>
      <c r="E206" s="30">
        <f t="shared" ref="E206:W206" si="122">+E207+E208</f>
        <v>0</v>
      </c>
      <c r="F206" s="30">
        <f t="shared" si="122"/>
        <v>0</v>
      </c>
      <c r="G206" s="30">
        <f t="shared" si="122"/>
        <v>309320000</v>
      </c>
      <c r="H206" s="30">
        <f t="shared" si="122"/>
        <v>0</v>
      </c>
      <c r="I206" s="30">
        <f t="shared" si="122"/>
        <v>309320000</v>
      </c>
      <c r="J206" s="30">
        <f t="shared" si="122"/>
        <v>52164244</v>
      </c>
      <c r="K206" s="30">
        <f t="shared" si="122"/>
        <v>52164244</v>
      </c>
      <c r="L206" s="30">
        <f t="shared" si="122"/>
        <v>257155756</v>
      </c>
      <c r="M206" s="30">
        <f t="shared" si="122"/>
        <v>52164244</v>
      </c>
      <c r="N206" s="30">
        <f t="shared" si="122"/>
        <v>52164244</v>
      </c>
      <c r="O206" s="30">
        <f t="shared" si="122"/>
        <v>0</v>
      </c>
      <c r="P206" s="25">
        <f t="shared" si="120"/>
        <v>16.86416785206259</v>
      </c>
      <c r="Q206" s="30">
        <f t="shared" si="122"/>
        <v>0</v>
      </c>
      <c r="R206" s="30">
        <f t="shared" si="122"/>
        <v>0</v>
      </c>
      <c r="S206" s="30">
        <f t="shared" si="122"/>
        <v>52164244</v>
      </c>
      <c r="T206" s="25">
        <f t="shared" si="116"/>
        <v>0</v>
      </c>
      <c r="U206" s="30">
        <f t="shared" si="122"/>
        <v>0</v>
      </c>
      <c r="V206" s="30">
        <f t="shared" si="122"/>
        <v>0</v>
      </c>
      <c r="W206" s="30">
        <f t="shared" si="122"/>
        <v>0</v>
      </c>
      <c r="X206" s="31"/>
      <c r="Y206" s="31"/>
      <c r="Z206" s="31"/>
      <c r="AA206" s="31"/>
      <c r="AB206" s="31"/>
    </row>
    <row r="207" spans="1:28" ht="45" x14ac:dyDescent="0.25">
      <c r="A207" s="21"/>
      <c r="B207" s="59" t="s">
        <v>404</v>
      </c>
      <c r="C207" s="56" t="s">
        <v>405</v>
      </c>
      <c r="D207" s="57">
        <v>169406000</v>
      </c>
      <c r="E207" s="57">
        <v>0</v>
      </c>
      <c r="F207" s="57">
        <v>0</v>
      </c>
      <c r="G207" s="57">
        <v>169406000</v>
      </c>
      <c r="H207" s="57">
        <v>0</v>
      </c>
      <c r="I207" s="57">
        <v>169406000</v>
      </c>
      <c r="J207" s="57">
        <v>0</v>
      </c>
      <c r="K207" s="57">
        <v>0</v>
      </c>
      <c r="L207" s="57">
        <v>169406000</v>
      </c>
      <c r="M207" s="57">
        <v>0</v>
      </c>
      <c r="N207" s="57">
        <v>0</v>
      </c>
      <c r="O207" s="57">
        <v>0</v>
      </c>
      <c r="P207" s="58">
        <v>0</v>
      </c>
      <c r="Q207" s="57">
        <v>0</v>
      </c>
      <c r="R207" s="57">
        <v>0</v>
      </c>
      <c r="S207" s="57">
        <v>0</v>
      </c>
      <c r="T207" s="58">
        <v>0</v>
      </c>
      <c r="U207" s="57">
        <v>0</v>
      </c>
      <c r="V207" s="57">
        <v>0</v>
      </c>
      <c r="W207" s="57">
        <v>0</v>
      </c>
    </row>
    <row r="208" spans="1:28" ht="30" x14ac:dyDescent="0.25">
      <c r="A208" s="21"/>
      <c r="B208" s="59" t="s">
        <v>406</v>
      </c>
      <c r="C208" s="56" t="s">
        <v>407</v>
      </c>
      <c r="D208" s="57">
        <v>139914000</v>
      </c>
      <c r="E208" s="57">
        <v>0</v>
      </c>
      <c r="F208" s="57">
        <v>0</v>
      </c>
      <c r="G208" s="57">
        <v>139914000</v>
      </c>
      <c r="H208" s="57">
        <v>0</v>
      </c>
      <c r="I208" s="57">
        <v>139914000</v>
      </c>
      <c r="J208" s="57">
        <v>52164244</v>
      </c>
      <c r="K208" s="57">
        <v>52164244</v>
      </c>
      <c r="L208" s="57">
        <v>87749756</v>
      </c>
      <c r="M208" s="57">
        <v>52164244</v>
      </c>
      <c r="N208" s="57">
        <v>52164244</v>
      </c>
      <c r="O208" s="57">
        <v>0</v>
      </c>
      <c r="P208" s="58">
        <v>37.28</v>
      </c>
      <c r="Q208" s="57">
        <v>0</v>
      </c>
      <c r="R208" s="57">
        <v>0</v>
      </c>
      <c r="S208" s="57">
        <v>52164244</v>
      </c>
      <c r="T208" s="58">
        <v>0</v>
      </c>
      <c r="U208" s="57">
        <v>0</v>
      </c>
      <c r="V208" s="57">
        <v>0</v>
      </c>
      <c r="W208" s="57">
        <v>0</v>
      </c>
    </row>
    <row r="209" spans="1:28" s="32" customFormat="1" x14ac:dyDescent="0.25">
      <c r="A209" s="18"/>
      <c r="B209" s="36" t="s">
        <v>408</v>
      </c>
      <c r="C209" s="29" t="s">
        <v>409</v>
      </c>
      <c r="D209" s="30">
        <f>+D210+D211</f>
        <v>72075000</v>
      </c>
      <c r="E209" s="30">
        <f t="shared" ref="E209:W209" si="123">+E210+E211</f>
        <v>0</v>
      </c>
      <c r="F209" s="30">
        <f t="shared" si="123"/>
        <v>0</v>
      </c>
      <c r="G209" s="30">
        <f t="shared" si="123"/>
        <v>72075000</v>
      </c>
      <c r="H209" s="30">
        <f t="shared" si="123"/>
        <v>0</v>
      </c>
      <c r="I209" s="30">
        <f t="shared" si="123"/>
        <v>72075000</v>
      </c>
      <c r="J209" s="30">
        <f t="shared" si="123"/>
        <v>67166088</v>
      </c>
      <c r="K209" s="30">
        <f t="shared" si="123"/>
        <v>67166088</v>
      </c>
      <c r="L209" s="30">
        <f t="shared" si="123"/>
        <v>4908912</v>
      </c>
      <c r="M209" s="30">
        <f t="shared" si="123"/>
        <v>67166088</v>
      </c>
      <c r="N209" s="30">
        <f t="shared" si="123"/>
        <v>67166088</v>
      </c>
      <c r="O209" s="30">
        <f t="shared" si="123"/>
        <v>0</v>
      </c>
      <c r="P209" s="25">
        <f t="shared" ref="P209" si="124">N209/I209*100</f>
        <v>93.189161290322573</v>
      </c>
      <c r="Q209" s="30">
        <f t="shared" si="123"/>
        <v>0</v>
      </c>
      <c r="R209" s="30">
        <f t="shared" si="123"/>
        <v>0</v>
      </c>
      <c r="S209" s="30">
        <f t="shared" si="123"/>
        <v>67166088</v>
      </c>
      <c r="T209" s="25">
        <f t="shared" ref="T209" si="125">(R209/I209)*100</f>
        <v>0</v>
      </c>
      <c r="U209" s="30">
        <f t="shared" si="123"/>
        <v>0</v>
      </c>
      <c r="V209" s="30">
        <f t="shared" si="123"/>
        <v>0</v>
      </c>
      <c r="W209" s="30">
        <f t="shared" si="123"/>
        <v>0</v>
      </c>
      <c r="X209" s="31"/>
      <c r="Y209" s="31"/>
      <c r="Z209" s="31"/>
      <c r="AA209" s="31"/>
      <c r="AB209" s="31"/>
    </row>
    <row r="210" spans="1:28" ht="60" x14ac:dyDescent="0.25">
      <c r="A210" s="21"/>
      <c r="B210" s="55" t="s">
        <v>410</v>
      </c>
      <c r="C210" s="56" t="s">
        <v>411</v>
      </c>
      <c r="D210" s="57">
        <v>70526000</v>
      </c>
      <c r="E210" s="57">
        <v>0</v>
      </c>
      <c r="F210" s="57">
        <v>0</v>
      </c>
      <c r="G210" s="57">
        <v>70526000</v>
      </c>
      <c r="H210" s="57">
        <v>0</v>
      </c>
      <c r="I210" s="57">
        <v>70526000</v>
      </c>
      <c r="J210" s="57">
        <v>67166088</v>
      </c>
      <c r="K210" s="57">
        <v>67166088</v>
      </c>
      <c r="L210" s="57">
        <v>3359912</v>
      </c>
      <c r="M210" s="57">
        <v>67166088</v>
      </c>
      <c r="N210" s="57">
        <v>67166088</v>
      </c>
      <c r="O210" s="57">
        <v>0</v>
      </c>
      <c r="P210" s="58">
        <v>95.24</v>
      </c>
      <c r="Q210" s="57">
        <v>0</v>
      </c>
      <c r="R210" s="57">
        <v>0</v>
      </c>
      <c r="S210" s="57">
        <v>67166088</v>
      </c>
      <c r="T210" s="58">
        <v>0</v>
      </c>
      <c r="U210" s="57">
        <v>0</v>
      </c>
      <c r="V210" s="57">
        <v>0</v>
      </c>
      <c r="W210" s="57">
        <v>0</v>
      </c>
    </row>
    <row r="211" spans="1:28" ht="45" x14ac:dyDescent="0.25">
      <c r="A211" s="21"/>
      <c r="B211" s="55" t="s">
        <v>412</v>
      </c>
      <c r="C211" s="56" t="s">
        <v>413</v>
      </c>
      <c r="D211" s="57">
        <v>1549000</v>
      </c>
      <c r="E211" s="57">
        <v>0</v>
      </c>
      <c r="F211" s="57">
        <v>0</v>
      </c>
      <c r="G211" s="57">
        <v>1549000</v>
      </c>
      <c r="H211" s="57">
        <v>0</v>
      </c>
      <c r="I211" s="57">
        <v>1549000</v>
      </c>
      <c r="J211" s="57">
        <v>0</v>
      </c>
      <c r="K211" s="57">
        <v>0</v>
      </c>
      <c r="L211" s="57">
        <v>1549000</v>
      </c>
      <c r="M211" s="57">
        <v>0</v>
      </c>
      <c r="N211" s="57">
        <v>0</v>
      </c>
      <c r="O211" s="57">
        <v>0</v>
      </c>
      <c r="P211" s="58">
        <v>0</v>
      </c>
      <c r="Q211" s="57">
        <v>0</v>
      </c>
      <c r="R211" s="57">
        <v>0</v>
      </c>
      <c r="S211" s="57">
        <v>0</v>
      </c>
      <c r="T211" s="58">
        <v>0</v>
      </c>
      <c r="U211" s="57">
        <v>0</v>
      </c>
      <c r="V211" s="57">
        <v>0</v>
      </c>
      <c r="W211" s="57">
        <v>0</v>
      </c>
    </row>
    <row r="212" spans="1:28" s="32" customFormat="1" ht="30" x14ac:dyDescent="0.25">
      <c r="A212" s="18"/>
      <c r="B212" s="38" t="s">
        <v>414</v>
      </c>
      <c r="C212" s="29" t="s">
        <v>415</v>
      </c>
      <c r="D212" s="30">
        <f>+D213+D215+D220+D224+D228+D232+D235</f>
        <v>548018000</v>
      </c>
      <c r="E212" s="30">
        <f t="shared" ref="E212:W212" si="126">+E213+E215+E220+E224+E228+E232+E235</f>
        <v>0</v>
      </c>
      <c r="F212" s="30">
        <f t="shared" si="126"/>
        <v>0</v>
      </c>
      <c r="G212" s="30">
        <f t="shared" si="126"/>
        <v>548018000</v>
      </c>
      <c r="H212" s="30">
        <f t="shared" si="126"/>
        <v>0</v>
      </c>
      <c r="I212" s="30">
        <f t="shared" si="126"/>
        <v>548018000</v>
      </c>
      <c r="J212" s="30">
        <f t="shared" si="126"/>
        <v>431760484</v>
      </c>
      <c r="K212" s="30">
        <f t="shared" si="126"/>
        <v>431760484</v>
      </c>
      <c r="L212" s="30">
        <f t="shared" si="126"/>
        <v>116257516</v>
      </c>
      <c r="M212" s="30">
        <f t="shared" si="126"/>
        <v>319471077</v>
      </c>
      <c r="N212" s="30">
        <f t="shared" si="126"/>
        <v>319471077</v>
      </c>
      <c r="O212" s="30">
        <f t="shared" si="126"/>
        <v>112289407</v>
      </c>
      <c r="P212" s="25">
        <f t="shared" ref="P212:P213" si="127">N212/I212*100</f>
        <v>58.295726965172676</v>
      </c>
      <c r="Q212" s="30">
        <f t="shared" si="126"/>
        <v>4765982</v>
      </c>
      <c r="R212" s="30">
        <f t="shared" si="126"/>
        <v>4765982</v>
      </c>
      <c r="S212" s="30">
        <f t="shared" si="126"/>
        <v>314705095</v>
      </c>
      <c r="T212" s="25">
        <f t="shared" ref="T212:T213" si="128">(R212/I212)*100</f>
        <v>0.86967617851968371</v>
      </c>
      <c r="U212" s="30">
        <f t="shared" si="126"/>
        <v>4765982</v>
      </c>
      <c r="V212" s="30">
        <f t="shared" si="126"/>
        <v>4765982</v>
      </c>
      <c r="W212" s="30">
        <f t="shared" si="126"/>
        <v>0</v>
      </c>
      <c r="X212" s="31"/>
      <c r="Y212" s="31"/>
      <c r="Z212" s="31"/>
      <c r="AA212" s="31"/>
      <c r="AB212" s="31"/>
    </row>
    <row r="213" spans="1:28" s="32" customFormat="1" x14ac:dyDescent="0.25">
      <c r="A213" s="18"/>
      <c r="B213" s="36" t="s">
        <v>416</v>
      </c>
      <c r="C213" s="29" t="s">
        <v>417</v>
      </c>
      <c r="D213" s="30">
        <f>+D214</f>
        <v>3000000</v>
      </c>
      <c r="E213" s="30">
        <f t="shared" ref="E213:W213" si="129">+E214</f>
        <v>0</v>
      </c>
      <c r="F213" s="30">
        <f t="shared" si="129"/>
        <v>0</v>
      </c>
      <c r="G213" s="30">
        <f t="shared" si="129"/>
        <v>3000000</v>
      </c>
      <c r="H213" s="30">
        <f t="shared" si="129"/>
        <v>0</v>
      </c>
      <c r="I213" s="30">
        <f t="shared" si="129"/>
        <v>3000000</v>
      </c>
      <c r="J213" s="30">
        <f t="shared" si="129"/>
        <v>1500000</v>
      </c>
      <c r="K213" s="30">
        <f t="shared" si="129"/>
        <v>1500000</v>
      </c>
      <c r="L213" s="30">
        <f t="shared" si="129"/>
        <v>1500000</v>
      </c>
      <c r="M213" s="30">
        <f t="shared" si="129"/>
        <v>155057</v>
      </c>
      <c r="N213" s="30">
        <f t="shared" si="129"/>
        <v>155057</v>
      </c>
      <c r="O213" s="30">
        <f t="shared" si="129"/>
        <v>1344943</v>
      </c>
      <c r="P213" s="25">
        <f t="shared" si="127"/>
        <v>5.1685666666666661</v>
      </c>
      <c r="Q213" s="30">
        <f t="shared" si="129"/>
        <v>0</v>
      </c>
      <c r="R213" s="30">
        <f t="shared" si="129"/>
        <v>0</v>
      </c>
      <c r="S213" s="30">
        <f t="shared" si="129"/>
        <v>155057</v>
      </c>
      <c r="T213" s="25">
        <f t="shared" si="128"/>
        <v>0</v>
      </c>
      <c r="U213" s="30">
        <f t="shared" si="129"/>
        <v>0</v>
      </c>
      <c r="V213" s="30">
        <f t="shared" si="129"/>
        <v>0</v>
      </c>
      <c r="W213" s="30">
        <f t="shared" si="129"/>
        <v>0</v>
      </c>
      <c r="X213" s="31"/>
      <c r="Y213" s="31"/>
      <c r="Z213" s="31"/>
      <c r="AA213" s="31"/>
      <c r="AB213" s="31"/>
    </row>
    <row r="214" spans="1:28" ht="30" x14ac:dyDescent="0.25">
      <c r="A214" s="21"/>
      <c r="B214" s="59" t="s">
        <v>418</v>
      </c>
      <c r="C214" s="56" t="s">
        <v>419</v>
      </c>
      <c r="D214" s="57">
        <v>3000000</v>
      </c>
      <c r="E214" s="57">
        <v>0</v>
      </c>
      <c r="F214" s="57">
        <v>0</v>
      </c>
      <c r="G214" s="57">
        <v>3000000</v>
      </c>
      <c r="H214" s="57">
        <v>0</v>
      </c>
      <c r="I214" s="57">
        <v>3000000</v>
      </c>
      <c r="J214" s="57">
        <v>1500000</v>
      </c>
      <c r="K214" s="57">
        <v>1500000</v>
      </c>
      <c r="L214" s="57">
        <v>1500000</v>
      </c>
      <c r="M214" s="57">
        <v>155057</v>
      </c>
      <c r="N214" s="57">
        <v>155057</v>
      </c>
      <c r="O214" s="57">
        <v>1344943</v>
      </c>
      <c r="P214" s="58">
        <v>5.17</v>
      </c>
      <c r="Q214" s="57">
        <v>0</v>
      </c>
      <c r="R214" s="57">
        <v>0</v>
      </c>
      <c r="S214" s="57">
        <v>155057</v>
      </c>
      <c r="T214" s="58">
        <v>0</v>
      </c>
      <c r="U214" s="57">
        <v>0</v>
      </c>
      <c r="V214" s="57">
        <v>0</v>
      </c>
      <c r="W214" s="57">
        <v>0</v>
      </c>
    </row>
    <row r="215" spans="1:28" s="32" customFormat="1" ht="60" x14ac:dyDescent="0.25">
      <c r="A215" s="18"/>
      <c r="B215" s="36" t="s">
        <v>420</v>
      </c>
      <c r="C215" s="29" t="s">
        <v>421</v>
      </c>
      <c r="D215" s="30">
        <f>+D216+D217+D218+D219</f>
        <v>118424000</v>
      </c>
      <c r="E215" s="30">
        <f t="shared" ref="E215:W215" si="130">+E216+E217+E218+E219</f>
        <v>0</v>
      </c>
      <c r="F215" s="30">
        <f t="shared" si="130"/>
        <v>0</v>
      </c>
      <c r="G215" s="30">
        <f t="shared" si="130"/>
        <v>118424000</v>
      </c>
      <c r="H215" s="30">
        <f t="shared" si="130"/>
        <v>0</v>
      </c>
      <c r="I215" s="30">
        <f t="shared" si="130"/>
        <v>118424000</v>
      </c>
      <c r="J215" s="30">
        <f t="shared" si="130"/>
        <v>101276020</v>
      </c>
      <c r="K215" s="30">
        <f t="shared" si="130"/>
        <v>101276020</v>
      </c>
      <c r="L215" s="30">
        <f t="shared" si="130"/>
        <v>17147980</v>
      </c>
      <c r="M215" s="30">
        <f t="shared" si="130"/>
        <v>100891266</v>
      </c>
      <c r="N215" s="30">
        <f t="shared" si="130"/>
        <v>100891266</v>
      </c>
      <c r="O215" s="30">
        <f t="shared" si="130"/>
        <v>384754</v>
      </c>
      <c r="P215" s="25">
        <f t="shared" ref="P215" si="131">N215/I215*100</f>
        <v>85.194948659055598</v>
      </c>
      <c r="Q215" s="30">
        <f t="shared" si="130"/>
        <v>0</v>
      </c>
      <c r="R215" s="30">
        <f t="shared" si="130"/>
        <v>0</v>
      </c>
      <c r="S215" s="30">
        <f t="shared" si="130"/>
        <v>100891266</v>
      </c>
      <c r="T215" s="25">
        <f t="shared" ref="T215" si="132">(R215/I215)*100</f>
        <v>0</v>
      </c>
      <c r="U215" s="30">
        <f t="shared" si="130"/>
        <v>0</v>
      </c>
      <c r="V215" s="30">
        <f t="shared" si="130"/>
        <v>0</v>
      </c>
      <c r="W215" s="30">
        <f t="shared" si="130"/>
        <v>0</v>
      </c>
      <c r="X215" s="31"/>
      <c r="Y215" s="31"/>
      <c r="Z215" s="31"/>
      <c r="AA215" s="31"/>
      <c r="AB215" s="31"/>
    </row>
    <row r="216" spans="1:28" ht="30" x14ac:dyDescent="0.25">
      <c r="B216" s="55" t="s">
        <v>422</v>
      </c>
      <c r="C216" s="56" t="s">
        <v>423</v>
      </c>
      <c r="D216" s="57">
        <v>12000000</v>
      </c>
      <c r="E216" s="57">
        <v>0</v>
      </c>
      <c r="F216" s="57">
        <v>0</v>
      </c>
      <c r="G216" s="57">
        <v>12000000</v>
      </c>
      <c r="H216" s="57">
        <v>0</v>
      </c>
      <c r="I216" s="57">
        <v>12000000</v>
      </c>
      <c r="J216" s="57">
        <v>0</v>
      </c>
      <c r="K216" s="57">
        <v>0</v>
      </c>
      <c r="L216" s="57">
        <v>12000000</v>
      </c>
      <c r="M216" s="57">
        <v>0</v>
      </c>
      <c r="N216" s="57">
        <v>0</v>
      </c>
      <c r="O216" s="57">
        <v>0</v>
      </c>
      <c r="P216" s="58">
        <v>0</v>
      </c>
      <c r="Q216" s="57">
        <v>0</v>
      </c>
      <c r="R216" s="57">
        <v>0</v>
      </c>
      <c r="S216" s="57">
        <v>0</v>
      </c>
      <c r="T216" s="58">
        <v>0</v>
      </c>
      <c r="U216" s="57">
        <v>0</v>
      </c>
      <c r="V216" s="57">
        <v>0</v>
      </c>
      <c r="W216" s="57">
        <v>0</v>
      </c>
    </row>
    <row r="217" spans="1:28" ht="45" x14ac:dyDescent="0.25">
      <c r="A217" s="21"/>
      <c r="B217" s="59" t="s">
        <v>424</v>
      </c>
      <c r="C217" s="56" t="s">
        <v>425</v>
      </c>
      <c r="D217" s="57">
        <v>80707000</v>
      </c>
      <c r="E217" s="57">
        <v>0</v>
      </c>
      <c r="F217" s="57">
        <v>0</v>
      </c>
      <c r="G217" s="57">
        <v>80707000</v>
      </c>
      <c r="H217" s="57">
        <v>0</v>
      </c>
      <c r="I217" s="57">
        <v>80707000</v>
      </c>
      <c r="J217" s="57">
        <v>76862952</v>
      </c>
      <c r="K217" s="57">
        <v>76862952</v>
      </c>
      <c r="L217" s="57">
        <v>3844048</v>
      </c>
      <c r="M217" s="57">
        <v>76862952</v>
      </c>
      <c r="N217" s="57">
        <v>76862952</v>
      </c>
      <c r="O217" s="57">
        <v>0</v>
      </c>
      <c r="P217" s="58">
        <v>95.24</v>
      </c>
      <c r="Q217" s="57">
        <v>0</v>
      </c>
      <c r="R217" s="57">
        <v>0</v>
      </c>
      <c r="S217" s="57">
        <v>76862952</v>
      </c>
      <c r="T217" s="58">
        <v>0</v>
      </c>
      <c r="U217" s="57">
        <v>0</v>
      </c>
      <c r="V217" s="57">
        <v>0</v>
      </c>
      <c r="W217" s="57">
        <v>0</v>
      </c>
    </row>
    <row r="218" spans="1:28" ht="30" x14ac:dyDescent="0.25">
      <c r="A218" s="21"/>
      <c r="B218" s="55" t="s">
        <v>426</v>
      </c>
      <c r="C218" s="56" t="s">
        <v>427</v>
      </c>
      <c r="D218" s="57">
        <v>6175000</v>
      </c>
      <c r="E218" s="57">
        <v>0</v>
      </c>
      <c r="F218" s="57">
        <v>0</v>
      </c>
      <c r="G218" s="57">
        <v>6175000</v>
      </c>
      <c r="H218" s="57">
        <v>0</v>
      </c>
      <c r="I218" s="57">
        <v>6175000</v>
      </c>
      <c r="J218" s="57">
        <v>5956068</v>
      </c>
      <c r="K218" s="57">
        <v>5956068</v>
      </c>
      <c r="L218" s="57">
        <v>218932</v>
      </c>
      <c r="M218" s="57">
        <v>5956068</v>
      </c>
      <c r="N218" s="57">
        <v>5956068</v>
      </c>
      <c r="O218" s="57">
        <v>0</v>
      </c>
      <c r="P218" s="58">
        <v>96.45</v>
      </c>
      <c r="Q218" s="57">
        <v>0</v>
      </c>
      <c r="R218" s="57">
        <v>0</v>
      </c>
      <c r="S218" s="57">
        <v>5956068</v>
      </c>
      <c r="T218" s="58">
        <v>0</v>
      </c>
      <c r="U218" s="57">
        <v>0</v>
      </c>
      <c r="V218" s="57">
        <v>0</v>
      </c>
      <c r="W218" s="57">
        <v>0</v>
      </c>
    </row>
    <row r="219" spans="1:28" ht="30" x14ac:dyDescent="0.25">
      <c r="A219" s="21"/>
      <c r="B219" s="59" t="s">
        <v>428</v>
      </c>
      <c r="C219" s="56" t="s">
        <v>429</v>
      </c>
      <c r="D219" s="57">
        <v>19542000</v>
      </c>
      <c r="E219" s="57">
        <v>0</v>
      </c>
      <c r="F219" s="57">
        <v>0</v>
      </c>
      <c r="G219" s="57">
        <v>19542000</v>
      </c>
      <c r="H219" s="57">
        <v>0</v>
      </c>
      <c r="I219" s="57">
        <v>19542000</v>
      </c>
      <c r="J219" s="57">
        <v>18457000</v>
      </c>
      <c r="K219" s="57">
        <v>18457000</v>
      </c>
      <c r="L219" s="57">
        <v>1085000</v>
      </c>
      <c r="M219" s="57">
        <v>18072246</v>
      </c>
      <c r="N219" s="57">
        <v>18072246</v>
      </c>
      <c r="O219" s="57">
        <v>384754</v>
      </c>
      <c r="P219" s="58">
        <v>92.48</v>
      </c>
      <c r="Q219" s="57">
        <v>0</v>
      </c>
      <c r="R219" s="57">
        <v>0</v>
      </c>
      <c r="S219" s="57">
        <v>18072246</v>
      </c>
      <c r="T219" s="58">
        <v>0</v>
      </c>
      <c r="U219" s="57">
        <v>0</v>
      </c>
      <c r="V219" s="57">
        <v>0</v>
      </c>
      <c r="W219" s="57">
        <v>0</v>
      </c>
    </row>
    <row r="220" spans="1:28" s="32" customFormat="1" ht="45" x14ac:dyDescent="0.25">
      <c r="A220" s="18"/>
      <c r="B220" s="38" t="s">
        <v>430</v>
      </c>
      <c r="C220" s="29" t="s">
        <v>431</v>
      </c>
      <c r="D220" s="30">
        <f>+D221+D222+D223</f>
        <v>30346000</v>
      </c>
      <c r="E220" s="30">
        <f t="shared" ref="E220:W220" si="133">+E221+E222+E223</f>
        <v>0</v>
      </c>
      <c r="F220" s="30">
        <f t="shared" si="133"/>
        <v>0</v>
      </c>
      <c r="G220" s="30">
        <f t="shared" si="133"/>
        <v>30346000</v>
      </c>
      <c r="H220" s="30">
        <f t="shared" si="133"/>
        <v>0</v>
      </c>
      <c r="I220" s="30">
        <f t="shared" si="133"/>
        <v>30346000</v>
      </c>
      <c r="J220" s="30">
        <f t="shared" si="133"/>
        <v>29521268</v>
      </c>
      <c r="K220" s="30">
        <f t="shared" si="133"/>
        <v>29521268</v>
      </c>
      <c r="L220" s="30">
        <f t="shared" si="133"/>
        <v>824732</v>
      </c>
      <c r="M220" s="30">
        <f t="shared" si="133"/>
        <v>17171910</v>
      </c>
      <c r="N220" s="30">
        <f t="shared" si="133"/>
        <v>17171910</v>
      </c>
      <c r="O220" s="30">
        <f t="shared" si="133"/>
        <v>12349358</v>
      </c>
      <c r="P220" s="25">
        <f t="shared" ref="P220" si="134">N220/I220*100</f>
        <v>56.587062545310751</v>
      </c>
      <c r="Q220" s="30">
        <f t="shared" si="133"/>
        <v>677642</v>
      </c>
      <c r="R220" s="30">
        <f t="shared" si="133"/>
        <v>677642</v>
      </c>
      <c r="S220" s="30">
        <f t="shared" si="133"/>
        <v>16494268</v>
      </c>
      <c r="T220" s="25">
        <f t="shared" ref="T220" si="135">(R220/I220)*100</f>
        <v>2.2330521320767152</v>
      </c>
      <c r="U220" s="30">
        <f t="shared" si="133"/>
        <v>677642</v>
      </c>
      <c r="V220" s="30">
        <f t="shared" si="133"/>
        <v>677642</v>
      </c>
      <c r="W220" s="30">
        <f t="shared" si="133"/>
        <v>0</v>
      </c>
      <c r="X220" s="31"/>
      <c r="Y220" s="31"/>
      <c r="Z220" s="31"/>
      <c r="AA220" s="31"/>
      <c r="AB220" s="31"/>
    </row>
    <row r="221" spans="1:28" x14ac:dyDescent="0.25">
      <c r="A221" s="21"/>
      <c r="B221" s="55" t="s">
        <v>432</v>
      </c>
      <c r="C221" s="56" t="s">
        <v>433</v>
      </c>
      <c r="D221" s="57">
        <v>6452000</v>
      </c>
      <c r="E221" s="57">
        <v>0</v>
      </c>
      <c r="F221" s="57">
        <v>0</v>
      </c>
      <c r="G221" s="57">
        <v>6452000</v>
      </c>
      <c r="H221" s="57">
        <v>0</v>
      </c>
      <c r="I221" s="57">
        <v>6452000</v>
      </c>
      <c r="J221" s="57">
        <v>6452000</v>
      </c>
      <c r="K221" s="57">
        <v>6452000</v>
      </c>
      <c r="L221" s="57">
        <v>0</v>
      </c>
      <c r="M221" s="57">
        <v>420846</v>
      </c>
      <c r="N221" s="57">
        <v>420846</v>
      </c>
      <c r="O221" s="57">
        <v>6031154</v>
      </c>
      <c r="P221" s="58">
        <v>6.52</v>
      </c>
      <c r="Q221" s="57">
        <v>420846</v>
      </c>
      <c r="R221" s="57">
        <v>420846</v>
      </c>
      <c r="S221" s="57">
        <v>0</v>
      </c>
      <c r="T221" s="58">
        <v>6.52</v>
      </c>
      <c r="U221" s="57">
        <v>420846</v>
      </c>
      <c r="V221" s="57">
        <v>420846</v>
      </c>
      <c r="W221" s="57">
        <v>0</v>
      </c>
    </row>
    <row r="222" spans="1:28" x14ac:dyDescent="0.25">
      <c r="A222" s="21"/>
      <c r="B222" s="55" t="s">
        <v>434</v>
      </c>
      <c r="C222" s="56" t="s">
        <v>435</v>
      </c>
      <c r="D222" s="57">
        <v>6575000</v>
      </c>
      <c r="E222" s="57">
        <v>0</v>
      </c>
      <c r="F222" s="57">
        <v>0</v>
      </c>
      <c r="G222" s="57">
        <v>6575000</v>
      </c>
      <c r="H222" s="57">
        <v>0</v>
      </c>
      <c r="I222" s="57">
        <v>6575000</v>
      </c>
      <c r="J222" s="57">
        <v>6575000</v>
      </c>
      <c r="K222" s="57">
        <v>6575000</v>
      </c>
      <c r="L222" s="57">
        <v>0</v>
      </c>
      <c r="M222" s="57">
        <v>256796</v>
      </c>
      <c r="N222" s="57">
        <v>256796</v>
      </c>
      <c r="O222" s="57">
        <v>6318204</v>
      </c>
      <c r="P222" s="58">
        <v>3.91</v>
      </c>
      <c r="Q222" s="57">
        <v>256796</v>
      </c>
      <c r="R222" s="57">
        <v>256796</v>
      </c>
      <c r="S222" s="57">
        <v>0</v>
      </c>
      <c r="T222" s="58">
        <v>3.91</v>
      </c>
      <c r="U222" s="57">
        <v>256796</v>
      </c>
      <c r="V222" s="57">
        <v>256796</v>
      </c>
      <c r="W222" s="57">
        <v>0</v>
      </c>
    </row>
    <row r="223" spans="1:28" ht="30" x14ac:dyDescent="0.25">
      <c r="A223" s="21"/>
      <c r="B223" s="55" t="s">
        <v>436</v>
      </c>
      <c r="C223" s="56" t="s">
        <v>437</v>
      </c>
      <c r="D223" s="57">
        <v>17319000</v>
      </c>
      <c r="E223" s="57">
        <v>0</v>
      </c>
      <c r="F223" s="57">
        <v>0</v>
      </c>
      <c r="G223" s="57">
        <v>17319000</v>
      </c>
      <c r="H223" s="57">
        <v>0</v>
      </c>
      <c r="I223" s="57">
        <v>17319000</v>
      </c>
      <c r="J223" s="57">
        <v>16494268</v>
      </c>
      <c r="K223" s="57">
        <v>16494268</v>
      </c>
      <c r="L223" s="57">
        <v>824732</v>
      </c>
      <c r="M223" s="57">
        <v>16494268</v>
      </c>
      <c r="N223" s="57">
        <v>16494268</v>
      </c>
      <c r="O223" s="57">
        <v>0</v>
      </c>
      <c r="P223" s="58">
        <v>95.24</v>
      </c>
      <c r="Q223" s="57">
        <v>0</v>
      </c>
      <c r="R223" s="57">
        <v>0</v>
      </c>
      <c r="S223" s="57">
        <v>16494268</v>
      </c>
      <c r="T223" s="58">
        <v>0</v>
      </c>
      <c r="U223" s="57">
        <v>0</v>
      </c>
      <c r="V223" s="57">
        <v>0</v>
      </c>
      <c r="W223" s="57">
        <v>0</v>
      </c>
    </row>
    <row r="224" spans="1:28" s="32" customFormat="1" x14ac:dyDescent="0.25">
      <c r="A224" s="18"/>
      <c r="B224" s="36" t="s">
        <v>438</v>
      </c>
      <c r="C224" s="29" t="s">
        <v>439</v>
      </c>
      <c r="D224" s="30">
        <f>+D225+D226+D227</f>
        <v>276585000</v>
      </c>
      <c r="E224" s="30">
        <f t="shared" ref="E224:W224" si="136">+E225+E226+E227</f>
        <v>0</v>
      </c>
      <c r="F224" s="30">
        <f t="shared" si="136"/>
        <v>0</v>
      </c>
      <c r="G224" s="30">
        <f t="shared" si="136"/>
        <v>276585000</v>
      </c>
      <c r="H224" s="30">
        <f t="shared" si="136"/>
        <v>0</v>
      </c>
      <c r="I224" s="30">
        <f t="shared" si="136"/>
        <v>276585000</v>
      </c>
      <c r="J224" s="30">
        <f t="shared" si="136"/>
        <v>185513196</v>
      </c>
      <c r="K224" s="30">
        <f t="shared" si="136"/>
        <v>185513196</v>
      </c>
      <c r="L224" s="30">
        <f t="shared" si="136"/>
        <v>91071804</v>
      </c>
      <c r="M224" s="30">
        <f t="shared" si="136"/>
        <v>185513196</v>
      </c>
      <c r="N224" s="30">
        <f t="shared" si="136"/>
        <v>185513196</v>
      </c>
      <c r="O224" s="30">
        <f t="shared" si="136"/>
        <v>0</v>
      </c>
      <c r="P224" s="25">
        <f t="shared" ref="P224" si="137">N224/I224*100</f>
        <v>67.072760995715612</v>
      </c>
      <c r="Q224" s="30">
        <f t="shared" si="136"/>
        <v>0</v>
      </c>
      <c r="R224" s="30">
        <f t="shared" si="136"/>
        <v>0</v>
      </c>
      <c r="S224" s="30">
        <f t="shared" si="136"/>
        <v>185513196</v>
      </c>
      <c r="T224" s="25">
        <f t="shared" ref="T224" si="138">(R224/I224)*100</f>
        <v>0</v>
      </c>
      <c r="U224" s="30">
        <f t="shared" si="136"/>
        <v>0</v>
      </c>
      <c r="V224" s="30">
        <f t="shared" si="136"/>
        <v>0</v>
      </c>
      <c r="W224" s="30">
        <f t="shared" si="136"/>
        <v>0</v>
      </c>
      <c r="X224" s="31"/>
      <c r="Y224" s="31"/>
      <c r="Z224" s="31"/>
      <c r="AA224" s="31"/>
      <c r="AB224" s="31"/>
    </row>
    <row r="225" spans="1:28" ht="30" x14ac:dyDescent="0.25">
      <c r="A225" s="21"/>
      <c r="B225" s="55" t="s">
        <v>440</v>
      </c>
      <c r="C225" s="56" t="s">
        <v>441</v>
      </c>
      <c r="D225" s="57">
        <v>131408000</v>
      </c>
      <c r="E225" s="57">
        <v>0</v>
      </c>
      <c r="F225" s="57">
        <v>0</v>
      </c>
      <c r="G225" s="57">
        <v>131408000</v>
      </c>
      <c r="H225" s="57">
        <v>0</v>
      </c>
      <c r="I225" s="57">
        <v>131408000</v>
      </c>
      <c r="J225" s="57">
        <v>125150000</v>
      </c>
      <c r="K225" s="57">
        <v>125150000</v>
      </c>
      <c r="L225" s="57">
        <v>6258000</v>
      </c>
      <c r="M225" s="57">
        <v>125150000</v>
      </c>
      <c r="N225" s="57">
        <v>125150000</v>
      </c>
      <c r="O225" s="57">
        <v>0</v>
      </c>
      <c r="P225" s="58">
        <v>95.24</v>
      </c>
      <c r="Q225" s="57">
        <v>0</v>
      </c>
      <c r="R225" s="57">
        <v>0</v>
      </c>
      <c r="S225" s="57">
        <v>125150000</v>
      </c>
      <c r="T225" s="58">
        <v>0</v>
      </c>
      <c r="U225" s="57">
        <v>0</v>
      </c>
      <c r="V225" s="57">
        <v>0</v>
      </c>
      <c r="W225" s="57">
        <v>0</v>
      </c>
    </row>
    <row r="226" spans="1:28" x14ac:dyDescent="0.25">
      <c r="A226" s="21"/>
      <c r="B226" s="55" t="s">
        <v>442</v>
      </c>
      <c r="C226" s="56" t="s">
        <v>443</v>
      </c>
      <c r="D226" s="57">
        <v>142229000</v>
      </c>
      <c r="E226" s="57">
        <v>0</v>
      </c>
      <c r="F226" s="57">
        <v>0</v>
      </c>
      <c r="G226" s="57">
        <v>142229000</v>
      </c>
      <c r="H226" s="57">
        <v>0</v>
      </c>
      <c r="I226" s="57">
        <v>142229000</v>
      </c>
      <c r="J226" s="57">
        <v>57415196</v>
      </c>
      <c r="K226" s="57">
        <v>57415196</v>
      </c>
      <c r="L226" s="57">
        <v>84813804</v>
      </c>
      <c r="M226" s="57">
        <v>57415196</v>
      </c>
      <c r="N226" s="57">
        <v>57415196</v>
      </c>
      <c r="O226" s="57">
        <v>0</v>
      </c>
      <c r="P226" s="58">
        <v>40.369999999999997</v>
      </c>
      <c r="Q226" s="57">
        <v>0</v>
      </c>
      <c r="R226" s="57">
        <v>0</v>
      </c>
      <c r="S226" s="57">
        <v>57415196</v>
      </c>
      <c r="T226" s="58">
        <v>0</v>
      </c>
      <c r="U226" s="57">
        <v>0</v>
      </c>
      <c r="V226" s="57">
        <v>0</v>
      </c>
      <c r="W226" s="57">
        <v>0</v>
      </c>
    </row>
    <row r="227" spans="1:28" ht="30" x14ac:dyDescent="0.25">
      <c r="A227" s="21"/>
      <c r="B227" s="59" t="s">
        <v>444</v>
      </c>
      <c r="C227" s="56" t="s">
        <v>445</v>
      </c>
      <c r="D227" s="57">
        <v>2948000</v>
      </c>
      <c r="E227" s="57">
        <v>0</v>
      </c>
      <c r="F227" s="57">
        <v>0</v>
      </c>
      <c r="G227" s="57">
        <v>2948000</v>
      </c>
      <c r="H227" s="57">
        <v>0</v>
      </c>
      <c r="I227" s="57">
        <v>2948000</v>
      </c>
      <c r="J227" s="57">
        <v>2948000</v>
      </c>
      <c r="K227" s="57">
        <v>2948000</v>
      </c>
      <c r="L227" s="57">
        <v>0</v>
      </c>
      <c r="M227" s="57">
        <v>2948000</v>
      </c>
      <c r="N227" s="57">
        <v>2948000</v>
      </c>
      <c r="O227" s="57">
        <v>0</v>
      </c>
      <c r="P227" s="58">
        <v>100</v>
      </c>
      <c r="Q227" s="57">
        <v>0</v>
      </c>
      <c r="R227" s="57">
        <v>0</v>
      </c>
      <c r="S227" s="57">
        <v>2948000</v>
      </c>
      <c r="T227" s="58">
        <v>0</v>
      </c>
      <c r="U227" s="57">
        <v>0</v>
      </c>
      <c r="V227" s="57">
        <v>0</v>
      </c>
      <c r="W227" s="57">
        <v>0</v>
      </c>
    </row>
    <row r="228" spans="1:28" s="32" customFormat="1" ht="60" x14ac:dyDescent="0.25">
      <c r="A228" s="18"/>
      <c r="B228" s="36" t="s">
        <v>446</v>
      </c>
      <c r="C228" s="29" t="s">
        <v>447</v>
      </c>
      <c r="D228" s="30">
        <f>+D229+D230+D231</f>
        <v>103757000</v>
      </c>
      <c r="E228" s="30">
        <f t="shared" ref="E228:W228" si="139">+E229+E230+E231</f>
        <v>0</v>
      </c>
      <c r="F228" s="30">
        <f t="shared" si="139"/>
        <v>0</v>
      </c>
      <c r="G228" s="30">
        <f t="shared" si="139"/>
        <v>103757000</v>
      </c>
      <c r="H228" s="30">
        <f t="shared" si="139"/>
        <v>0</v>
      </c>
      <c r="I228" s="30">
        <f t="shared" si="139"/>
        <v>103757000</v>
      </c>
      <c r="J228" s="30">
        <f t="shared" si="139"/>
        <v>103757000</v>
      </c>
      <c r="K228" s="30">
        <f t="shared" si="139"/>
        <v>103757000</v>
      </c>
      <c r="L228" s="30">
        <f t="shared" si="139"/>
        <v>0</v>
      </c>
      <c r="M228" s="30">
        <f t="shared" si="139"/>
        <v>5546648</v>
      </c>
      <c r="N228" s="30">
        <f t="shared" si="139"/>
        <v>5546648</v>
      </c>
      <c r="O228" s="30">
        <f t="shared" si="139"/>
        <v>98210352</v>
      </c>
      <c r="P228" s="25">
        <f t="shared" ref="P228" si="140">N228/I228*100</f>
        <v>5.3458060660967455</v>
      </c>
      <c r="Q228" s="30">
        <f t="shared" si="139"/>
        <v>4088340</v>
      </c>
      <c r="R228" s="30">
        <f t="shared" si="139"/>
        <v>4088340</v>
      </c>
      <c r="S228" s="30">
        <f t="shared" si="139"/>
        <v>1458308</v>
      </c>
      <c r="T228" s="25">
        <f t="shared" ref="T228" si="141">(R228/I228)*100</f>
        <v>3.9403028229420665</v>
      </c>
      <c r="U228" s="30">
        <f t="shared" si="139"/>
        <v>4088340</v>
      </c>
      <c r="V228" s="30">
        <f t="shared" si="139"/>
        <v>4088340</v>
      </c>
      <c r="W228" s="30">
        <f t="shared" si="139"/>
        <v>0</v>
      </c>
      <c r="X228" s="31"/>
      <c r="Y228" s="31"/>
      <c r="Z228" s="31"/>
      <c r="AA228" s="31"/>
      <c r="AB228" s="31"/>
    </row>
    <row r="229" spans="1:28" ht="30" x14ac:dyDescent="0.25">
      <c r="A229" s="21"/>
      <c r="B229" s="59" t="s">
        <v>448</v>
      </c>
      <c r="C229" s="56" t="s">
        <v>449</v>
      </c>
      <c r="D229" s="57">
        <v>86016000</v>
      </c>
      <c r="E229" s="57">
        <v>0</v>
      </c>
      <c r="F229" s="57">
        <v>0</v>
      </c>
      <c r="G229" s="57">
        <v>86016000</v>
      </c>
      <c r="H229" s="57">
        <v>0</v>
      </c>
      <c r="I229" s="57">
        <v>86016000</v>
      </c>
      <c r="J229" s="57">
        <v>86016000</v>
      </c>
      <c r="K229" s="57">
        <v>86016000</v>
      </c>
      <c r="L229" s="57">
        <v>0</v>
      </c>
      <c r="M229" s="57">
        <v>4030760</v>
      </c>
      <c r="N229" s="57">
        <v>4030760</v>
      </c>
      <c r="O229" s="57">
        <v>81985240</v>
      </c>
      <c r="P229" s="58">
        <v>4.6900000000000004</v>
      </c>
      <c r="Q229" s="57">
        <v>4030760</v>
      </c>
      <c r="R229" s="57">
        <v>4030760</v>
      </c>
      <c r="S229" s="57">
        <v>0</v>
      </c>
      <c r="T229" s="58">
        <v>4.6900000000000004</v>
      </c>
      <c r="U229" s="57">
        <v>4030760</v>
      </c>
      <c r="V229" s="57">
        <v>4030760</v>
      </c>
      <c r="W229" s="57">
        <v>0</v>
      </c>
    </row>
    <row r="230" spans="1:28" ht="30" x14ac:dyDescent="0.25">
      <c r="A230" s="21"/>
      <c r="B230" s="59" t="s">
        <v>450</v>
      </c>
      <c r="C230" s="56" t="s">
        <v>451</v>
      </c>
      <c r="D230" s="57">
        <v>1613000</v>
      </c>
      <c r="E230" s="57">
        <v>0</v>
      </c>
      <c r="F230" s="57">
        <v>0</v>
      </c>
      <c r="G230" s="57">
        <v>1613000</v>
      </c>
      <c r="H230" s="57">
        <v>0</v>
      </c>
      <c r="I230" s="57">
        <v>1613000</v>
      </c>
      <c r="J230" s="57">
        <v>1613000</v>
      </c>
      <c r="K230" s="57">
        <v>1613000</v>
      </c>
      <c r="L230" s="57">
        <v>0</v>
      </c>
      <c r="M230" s="57">
        <v>57580</v>
      </c>
      <c r="N230" s="57">
        <v>57580</v>
      </c>
      <c r="O230" s="57">
        <v>1555420</v>
      </c>
      <c r="P230" s="58">
        <v>3.57</v>
      </c>
      <c r="Q230" s="57">
        <v>57580</v>
      </c>
      <c r="R230" s="57">
        <v>57580</v>
      </c>
      <c r="S230" s="57">
        <v>0</v>
      </c>
      <c r="T230" s="58">
        <v>3.57</v>
      </c>
      <c r="U230" s="57">
        <v>57580</v>
      </c>
      <c r="V230" s="57">
        <v>57580</v>
      </c>
      <c r="W230" s="57">
        <v>0</v>
      </c>
    </row>
    <row r="231" spans="1:28" ht="30" x14ac:dyDescent="0.25">
      <c r="A231" s="21"/>
      <c r="B231" s="59" t="s">
        <v>452</v>
      </c>
      <c r="C231" s="56" t="s">
        <v>453</v>
      </c>
      <c r="D231" s="57">
        <v>16128000</v>
      </c>
      <c r="E231" s="57">
        <v>0</v>
      </c>
      <c r="F231" s="57">
        <v>0</v>
      </c>
      <c r="G231" s="57">
        <v>16128000</v>
      </c>
      <c r="H231" s="57">
        <v>0</v>
      </c>
      <c r="I231" s="57">
        <v>16128000</v>
      </c>
      <c r="J231" s="57">
        <v>16128000</v>
      </c>
      <c r="K231" s="57">
        <v>16128000</v>
      </c>
      <c r="L231" s="57">
        <v>0</v>
      </c>
      <c r="M231" s="57">
        <v>1458308</v>
      </c>
      <c r="N231" s="57">
        <v>1458308</v>
      </c>
      <c r="O231" s="57">
        <v>14669692</v>
      </c>
      <c r="P231" s="58">
        <v>9.0399999999999991</v>
      </c>
      <c r="Q231" s="57">
        <v>0</v>
      </c>
      <c r="R231" s="57">
        <v>0</v>
      </c>
      <c r="S231" s="57">
        <v>1458308</v>
      </c>
      <c r="T231" s="58">
        <v>0</v>
      </c>
      <c r="U231" s="57">
        <v>0</v>
      </c>
      <c r="V231" s="57">
        <v>0</v>
      </c>
      <c r="W231" s="57">
        <v>0</v>
      </c>
    </row>
    <row r="232" spans="1:28" s="32" customFormat="1" ht="45" x14ac:dyDescent="0.25">
      <c r="A232" s="18"/>
      <c r="B232" s="38" t="s">
        <v>454</v>
      </c>
      <c r="C232" s="29" t="s">
        <v>455</v>
      </c>
      <c r="D232" s="30">
        <f>+D233+D234</f>
        <v>15106000</v>
      </c>
      <c r="E232" s="30">
        <f t="shared" ref="E232:W232" si="142">+E233+E234</f>
        <v>0</v>
      </c>
      <c r="F232" s="30">
        <f t="shared" si="142"/>
        <v>0</v>
      </c>
      <c r="G232" s="30">
        <f t="shared" si="142"/>
        <v>15106000</v>
      </c>
      <c r="H232" s="30">
        <f t="shared" si="142"/>
        <v>0</v>
      </c>
      <c r="I232" s="30">
        <f t="shared" si="142"/>
        <v>15106000</v>
      </c>
      <c r="J232" s="30">
        <f t="shared" si="142"/>
        <v>10193000</v>
      </c>
      <c r="K232" s="30">
        <f t="shared" si="142"/>
        <v>10193000</v>
      </c>
      <c r="L232" s="30">
        <f t="shared" si="142"/>
        <v>4913000</v>
      </c>
      <c r="M232" s="30">
        <f t="shared" si="142"/>
        <v>10193000</v>
      </c>
      <c r="N232" s="30">
        <f t="shared" si="142"/>
        <v>10193000</v>
      </c>
      <c r="O232" s="30">
        <f t="shared" si="142"/>
        <v>0</v>
      </c>
      <c r="P232" s="25">
        <f t="shared" ref="P232" si="143">N232/I232*100</f>
        <v>67.476499404210244</v>
      </c>
      <c r="Q232" s="30">
        <f t="shared" si="142"/>
        <v>0</v>
      </c>
      <c r="R232" s="30">
        <f t="shared" si="142"/>
        <v>0</v>
      </c>
      <c r="S232" s="30">
        <f t="shared" si="142"/>
        <v>10193000</v>
      </c>
      <c r="T232" s="25">
        <f t="shared" ref="T232" si="144">(R232/I232)*100</f>
        <v>0</v>
      </c>
      <c r="U232" s="30">
        <f t="shared" si="142"/>
        <v>0</v>
      </c>
      <c r="V232" s="30">
        <f t="shared" si="142"/>
        <v>0</v>
      </c>
      <c r="W232" s="30">
        <f t="shared" si="142"/>
        <v>0</v>
      </c>
      <c r="X232" s="31"/>
      <c r="Y232" s="31"/>
      <c r="Z232" s="31"/>
      <c r="AA232" s="31"/>
      <c r="AB232" s="31"/>
    </row>
    <row r="233" spans="1:28" ht="45" x14ac:dyDescent="0.25">
      <c r="A233" s="21"/>
      <c r="B233" s="59" t="s">
        <v>456</v>
      </c>
      <c r="C233" s="56" t="s">
        <v>457</v>
      </c>
      <c r="D233" s="57">
        <v>11806000</v>
      </c>
      <c r="E233" s="57">
        <v>0</v>
      </c>
      <c r="F233" s="57">
        <v>0</v>
      </c>
      <c r="G233" s="57">
        <v>11806000</v>
      </c>
      <c r="H233" s="57">
        <v>0</v>
      </c>
      <c r="I233" s="57">
        <v>11806000</v>
      </c>
      <c r="J233" s="57">
        <v>10193000</v>
      </c>
      <c r="K233" s="57">
        <v>10193000</v>
      </c>
      <c r="L233" s="57">
        <v>1613000</v>
      </c>
      <c r="M233" s="57">
        <v>10193000</v>
      </c>
      <c r="N233" s="57">
        <v>10193000</v>
      </c>
      <c r="O233" s="57">
        <v>0</v>
      </c>
      <c r="P233" s="58">
        <v>86.34</v>
      </c>
      <c r="Q233" s="57">
        <v>0</v>
      </c>
      <c r="R233" s="57">
        <v>0</v>
      </c>
      <c r="S233" s="57">
        <v>10193000</v>
      </c>
      <c r="T233" s="58">
        <v>0</v>
      </c>
      <c r="U233" s="57">
        <v>0</v>
      </c>
      <c r="V233" s="57">
        <v>0</v>
      </c>
      <c r="W233" s="57">
        <v>0</v>
      </c>
    </row>
    <row r="234" spans="1:28" ht="45" x14ac:dyDescent="0.25">
      <c r="A234" s="21"/>
      <c r="B234" s="59" t="s">
        <v>458</v>
      </c>
      <c r="C234" s="56" t="s">
        <v>459</v>
      </c>
      <c r="D234" s="57">
        <v>3300000</v>
      </c>
      <c r="E234" s="57">
        <v>0</v>
      </c>
      <c r="F234" s="57">
        <v>0</v>
      </c>
      <c r="G234" s="57">
        <v>3300000</v>
      </c>
      <c r="H234" s="57">
        <v>0</v>
      </c>
      <c r="I234" s="57">
        <v>3300000</v>
      </c>
      <c r="J234" s="57">
        <v>0</v>
      </c>
      <c r="K234" s="57">
        <v>0</v>
      </c>
      <c r="L234" s="57">
        <v>3300000</v>
      </c>
      <c r="M234" s="57">
        <v>0</v>
      </c>
      <c r="N234" s="57">
        <v>0</v>
      </c>
      <c r="O234" s="57">
        <v>0</v>
      </c>
      <c r="P234" s="58">
        <v>0</v>
      </c>
      <c r="Q234" s="57">
        <v>0</v>
      </c>
      <c r="R234" s="57">
        <v>0</v>
      </c>
      <c r="S234" s="57">
        <v>0</v>
      </c>
      <c r="T234" s="58">
        <v>0</v>
      </c>
      <c r="U234" s="57">
        <v>0</v>
      </c>
      <c r="V234" s="57">
        <v>0</v>
      </c>
      <c r="W234" s="57">
        <v>0</v>
      </c>
    </row>
    <row r="235" spans="1:28" s="32" customFormat="1" ht="45" x14ac:dyDescent="0.25">
      <c r="A235" s="18"/>
      <c r="B235" s="36" t="s">
        <v>460</v>
      </c>
      <c r="C235" s="29" t="s">
        <v>461</v>
      </c>
      <c r="D235" s="30">
        <f>+D236</f>
        <v>800000</v>
      </c>
      <c r="E235" s="30">
        <f t="shared" ref="E235:W235" si="145">+E236</f>
        <v>0</v>
      </c>
      <c r="F235" s="30">
        <f t="shared" si="145"/>
        <v>0</v>
      </c>
      <c r="G235" s="30">
        <f t="shared" si="145"/>
        <v>800000</v>
      </c>
      <c r="H235" s="30">
        <f t="shared" si="145"/>
        <v>0</v>
      </c>
      <c r="I235" s="30">
        <f t="shared" si="145"/>
        <v>800000</v>
      </c>
      <c r="J235" s="30">
        <f t="shared" si="145"/>
        <v>0</v>
      </c>
      <c r="K235" s="30">
        <f t="shared" si="145"/>
        <v>0</v>
      </c>
      <c r="L235" s="30">
        <f t="shared" si="145"/>
        <v>800000</v>
      </c>
      <c r="M235" s="30">
        <f t="shared" si="145"/>
        <v>0</v>
      </c>
      <c r="N235" s="30">
        <f t="shared" si="145"/>
        <v>0</v>
      </c>
      <c r="O235" s="30">
        <f t="shared" si="145"/>
        <v>0</v>
      </c>
      <c r="P235" s="25">
        <f t="shared" ref="P235" si="146">N235/I235*100</f>
        <v>0</v>
      </c>
      <c r="Q235" s="30">
        <f t="shared" si="145"/>
        <v>0</v>
      </c>
      <c r="R235" s="30">
        <f t="shared" si="145"/>
        <v>0</v>
      </c>
      <c r="S235" s="30">
        <f t="shared" si="145"/>
        <v>0</v>
      </c>
      <c r="T235" s="25">
        <f t="shared" ref="T235" si="147">(R235/I235)*100</f>
        <v>0</v>
      </c>
      <c r="U235" s="30">
        <f t="shared" si="145"/>
        <v>0</v>
      </c>
      <c r="V235" s="30">
        <f t="shared" si="145"/>
        <v>0</v>
      </c>
      <c r="W235" s="30">
        <f t="shared" si="145"/>
        <v>0</v>
      </c>
      <c r="X235" s="31"/>
      <c r="Y235" s="31"/>
      <c r="Z235" s="31"/>
      <c r="AA235" s="31"/>
      <c r="AB235" s="31"/>
    </row>
    <row r="236" spans="1:28" ht="30" x14ac:dyDescent="0.25">
      <c r="A236" s="21"/>
      <c r="B236" s="55" t="s">
        <v>462</v>
      </c>
      <c r="C236" s="56" t="s">
        <v>463</v>
      </c>
      <c r="D236" s="57">
        <v>800000</v>
      </c>
      <c r="E236" s="57">
        <v>0</v>
      </c>
      <c r="F236" s="57">
        <v>0</v>
      </c>
      <c r="G236" s="57">
        <v>800000</v>
      </c>
      <c r="H236" s="57">
        <v>0</v>
      </c>
      <c r="I236" s="57">
        <v>800000</v>
      </c>
      <c r="J236" s="57">
        <v>0</v>
      </c>
      <c r="K236" s="57">
        <v>0</v>
      </c>
      <c r="L236" s="57">
        <v>800000</v>
      </c>
      <c r="M236" s="57">
        <v>0</v>
      </c>
      <c r="N236" s="57">
        <v>0</v>
      </c>
      <c r="O236" s="57">
        <v>0</v>
      </c>
      <c r="P236" s="58">
        <v>0</v>
      </c>
      <c r="Q236" s="57">
        <v>0</v>
      </c>
      <c r="R236" s="57">
        <v>0</v>
      </c>
      <c r="S236" s="57">
        <v>0</v>
      </c>
      <c r="T236" s="58">
        <v>0</v>
      </c>
      <c r="U236" s="57">
        <v>0</v>
      </c>
      <c r="V236" s="57">
        <v>0</v>
      </c>
      <c r="W236" s="57">
        <v>0</v>
      </c>
    </row>
    <row r="237" spans="1:28" s="32" customFormat="1" ht="30" x14ac:dyDescent="0.25">
      <c r="A237" s="18"/>
      <c r="B237" s="38" t="s">
        <v>464</v>
      </c>
      <c r="C237" s="29" t="s">
        <v>465</v>
      </c>
      <c r="D237" s="30">
        <f>+D238+D240+D242+D244</f>
        <v>138803000</v>
      </c>
      <c r="E237" s="30">
        <f t="shared" ref="E237:W237" si="148">+E238+E240+E242+E244</f>
        <v>0</v>
      </c>
      <c r="F237" s="30">
        <f t="shared" si="148"/>
        <v>0</v>
      </c>
      <c r="G237" s="30">
        <f t="shared" si="148"/>
        <v>138803000</v>
      </c>
      <c r="H237" s="30">
        <f t="shared" si="148"/>
        <v>0</v>
      </c>
      <c r="I237" s="30">
        <f t="shared" si="148"/>
        <v>138803000</v>
      </c>
      <c r="J237" s="30">
        <f t="shared" si="148"/>
        <v>130468841</v>
      </c>
      <c r="K237" s="30">
        <f t="shared" si="148"/>
        <v>130468841</v>
      </c>
      <c r="L237" s="30">
        <f t="shared" si="148"/>
        <v>8334159</v>
      </c>
      <c r="M237" s="30">
        <f t="shared" si="148"/>
        <v>121889861</v>
      </c>
      <c r="N237" s="30">
        <f t="shared" si="148"/>
        <v>121889861</v>
      </c>
      <c r="O237" s="30">
        <f t="shared" si="148"/>
        <v>8578980</v>
      </c>
      <c r="P237" s="25">
        <f t="shared" ref="P237:P238" si="149">N237/I237*100</f>
        <v>87.815004718918175</v>
      </c>
      <c r="Q237" s="30">
        <f t="shared" si="148"/>
        <v>23020</v>
      </c>
      <c r="R237" s="30">
        <f t="shared" si="148"/>
        <v>23020</v>
      </c>
      <c r="S237" s="30">
        <f t="shared" si="148"/>
        <v>121866841</v>
      </c>
      <c r="T237" s="25">
        <f t="shared" ref="T237:T238" si="150">(R237/I237)*100</f>
        <v>1.6584655951240247E-2</v>
      </c>
      <c r="U237" s="30">
        <f t="shared" si="148"/>
        <v>23020</v>
      </c>
      <c r="V237" s="30">
        <f t="shared" si="148"/>
        <v>23020</v>
      </c>
      <c r="W237" s="30">
        <f t="shared" si="148"/>
        <v>0</v>
      </c>
      <c r="X237" s="31"/>
      <c r="Y237" s="31"/>
      <c r="Z237" s="31"/>
      <c r="AA237" s="31"/>
      <c r="AB237" s="31"/>
    </row>
    <row r="238" spans="1:28" s="32" customFormat="1" x14ac:dyDescent="0.25">
      <c r="A238" s="18"/>
      <c r="B238" s="36" t="s">
        <v>466</v>
      </c>
      <c r="C238" s="29" t="s">
        <v>467</v>
      </c>
      <c r="D238" s="30">
        <f>+D239</f>
        <v>43244000</v>
      </c>
      <c r="E238" s="30">
        <f t="shared" ref="E238:W238" si="151">+E239</f>
        <v>0</v>
      </c>
      <c r="F238" s="30">
        <f t="shared" si="151"/>
        <v>0</v>
      </c>
      <c r="G238" s="30">
        <f t="shared" si="151"/>
        <v>43244000</v>
      </c>
      <c r="H238" s="30">
        <f t="shared" si="151"/>
        <v>0</v>
      </c>
      <c r="I238" s="30">
        <f t="shared" si="151"/>
        <v>43244000</v>
      </c>
      <c r="J238" s="30">
        <f t="shared" si="151"/>
        <v>43244000</v>
      </c>
      <c r="K238" s="30">
        <f t="shared" si="151"/>
        <v>43244000</v>
      </c>
      <c r="L238" s="30">
        <f t="shared" si="151"/>
        <v>0</v>
      </c>
      <c r="M238" s="30">
        <f t="shared" si="151"/>
        <v>43244000</v>
      </c>
      <c r="N238" s="30">
        <f t="shared" si="151"/>
        <v>43244000</v>
      </c>
      <c r="O238" s="30">
        <f t="shared" si="151"/>
        <v>0</v>
      </c>
      <c r="P238" s="25">
        <f t="shared" si="149"/>
        <v>100</v>
      </c>
      <c r="Q238" s="30">
        <f t="shared" si="151"/>
        <v>0</v>
      </c>
      <c r="R238" s="30">
        <f t="shared" si="151"/>
        <v>0</v>
      </c>
      <c r="S238" s="30">
        <f t="shared" si="151"/>
        <v>43244000</v>
      </c>
      <c r="T238" s="25">
        <f t="shared" si="150"/>
        <v>0</v>
      </c>
      <c r="U238" s="30">
        <f t="shared" si="151"/>
        <v>0</v>
      </c>
      <c r="V238" s="30">
        <f t="shared" si="151"/>
        <v>0</v>
      </c>
      <c r="W238" s="30">
        <f t="shared" si="151"/>
        <v>0</v>
      </c>
      <c r="X238" s="31"/>
      <c r="Y238" s="31"/>
      <c r="Z238" s="31"/>
      <c r="AA238" s="31"/>
      <c r="AB238" s="31"/>
    </row>
    <row r="239" spans="1:28" x14ac:dyDescent="0.25">
      <c r="A239" s="21"/>
      <c r="B239" s="55" t="s">
        <v>468</v>
      </c>
      <c r="C239" s="56" t="s">
        <v>469</v>
      </c>
      <c r="D239" s="57">
        <v>43244000</v>
      </c>
      <c r="E239" s="57">
        <v>0</v>
      </c>
      <c r="F239" s="57">
        <v>0</v>
      </c>
      <c r="G239" s="57">
        <v>43244000</v>
      </c>
      <c r="H239" s="57">
        <v>0</v>
      </c>
      <c r="I239" s="57">
        <v>43244000</v>
      </c>
      <c r="J239" s="57">
        <v>43244000</v>
      </c>
      <c r="K239" s="57">
        <v>43244000</v>
      </c>
      <c r="L239" s="57">
        <v>0</v>
      </c>
      <c r="M239" s="57">
        <v>43244000</v>
      </c>
      <c r="N239" s="57">
        <v>43244000</v>
      </c>
      <c r="O239" s="57">
        <v>0</v>
      </c>
      <c r="P239" s="58">
        <v>100</v>
      </c>
      <c r="Q239" s="57">
        <v>0</v>
      </c>
      <c r="R239" s="57">
        <v>0</v>
      </c>
      <c r="S239" s="57">
        <v>43244000</v>
      </c>
      <c r="T239" s="58">
        <v>0</v>
      </c>
      <c r="U239" s="57">
        <v>0</v>
      </c>
      <c r="V239" s="57">
        <v>0</v>
      </c>
      <c r="W239" s="57">
        <v>0</v>
      </c>
    </row>
    <row r="240" spans="1:28" s="32" customFormat="1" ht="30" x14ac:dyDescent="0.25">
      <c r="A240" s="18"/>
      <c r="B240" s="38" t="s">
        <v>470</v>
      </c>
      <c r="C240" s="29" t="s">
        <v>471</v>
      </c>
      <c r="D240" s="30">
        <f>+D241</f>
        <v>36474000</v>
      </c>
      <c r="E240" s="30">
        <f t="shared" ref="E240:W240" si="152">+E241</f>
        <v>0</v>
      </c>
      <c r="F240" s="30">
        <f t="shared" si="152"/>
        <v>0</v>
      </c>
      <c r="G240" s="30">
        <f t="shared" si="152"/>
        <v>36474000</v>
      </c>
      <c r="H240" s="30">
        <f t="shared" si="152"/>
        <v>0</v>
      </c>
      <c r="I240" s="30">
        <f t="shared" si="152"/>
        <v>36474000</v>
      </c>
      <c r="J240" s="30">
        <f t="shared" si="152"/>
        <v>28139841</v>
      </c>
      <c r="K240" s="30">
        <f t="shared" si="152"/>
        <v>28139841</v>
      </c>
      <c r="L240" s="30">
        <f t="shared" si="152"/>
        <v>8334159</v>
      </c>
      <c r="M240" s="30">
        <f t="shared" si="152"/>
        <v>28139841</v>
      </c>
      <c r="N240" s="30">
        <f t="shared" si="152"/>
        <v>28139841</v>
      </c>
      <c r="O240" s="30">
        <f t="shared" si="152"/>
        <v>0</v>
      </c>
      <c r="P240" s="25">
        <f t="shared" ref="P240" si="153">N240/I240*100</f>
        <v>77.150411251850642</v>
      </c>
      <c r="Q240" s="30">
        <f t="shared" si="152"/>
        <v>0</v>
      </c>
      <c r="R240" s="30">
        <f t="shared" si="152"/>
        <v>0</v>
      </c>
      <c r="S240" s="30">
        <f t="shared" si="152"/>
        <v>28139841</v>
      </c>
      <c r="T240" s="25">
        <f t="shared" ref="T240" si="154">(R240/I240)*100</f>
        <v>0</v>
      </c>
      <c r="U240" s="30">
        <f t="shared" si="152"/>
        <v>0</v>
      </c>
      <c r="V240" s="30">
        <f t="shared" si="152"/>
        <v>0</v>
      </c>
      <c r="W240" s="30">
        <f t="shared" si="152"/>
        <v>0</v>
      </c>
      <c r="X240" s="31"/>
      <c r="Y240" s="31"/>
      <c r="Z240" s="31"/>
      <c r="AA240" s="31"/>
      <c r="AB240" s="31"/>
    </row>
    <row r="241" spans="1:28" x14ac:dyDescent="0.25">
      <c r="A241" s="21"/>
      <c r="B241" s="55" t="s">
        <v>472</v>
      </c>
      <c r="C241" s="56" t="s">
        <v>473</v>
      </c>
      <c r="D241" s="57">
        <v>36474000</v>
      </c>
      <c r="E241" s="57">
        <v>0</v>
      </c>
      <c r="F241" s="57">
        <v>0</v>
      </c>
      <c r="G241" s="57">
        <v>36474000</v>
      </c>
      <c r="H241" s="57">
        <v>0</v>
      </c>
      <c r="I241" s="57">
        <v>36474000</v>
      </c>
      <c r="J241" s="57">
        <v>28139841</v>
      </c>
      <c r="K241" s="57">
        <v>28139841</v>
      </c>
      <c r="L241" s="57">
        <v>8334159</v>
      </c>
      <c r="M241" s="57">
        <v>28139841</v>
      </c>
      <c r="N241" s="57">
        <v>28139841</v>
      </c>
      <c r="O241" s="57">
        <v>0</v>
      </c>
      <c r="P241" s="58">
        <v>77.150000000000006</v>
      </c>
      <c r="Q241" s="57">
        <v>0</v>
      </c>
      <c r="R241" s="57">
        <v>0</v>
      </c>
      <c r="S241" s="57">
        <v>28139841</v>
      </c>
      <c r="T241" s="58">
        <v>0</v>
      </c>
      <c r="U241" s="57">
        <v>0</v>
      </c>
      <c r="V241" s="57">
        <v>0</v>
      </c>
      <c r="W241" s="57">
        <v>0</v>
      </c>
    </row>
    <row r="242" spans="1:28" s="32" customFormat="1" ht="60" x14ac:dyDescent="0.25">
      <c r="A242" s="18"/>
      <c r="B242" s="36" t="s">
        <v>474</v>
      </c>
      <c r="C242" s="29" t="s">
        <v>475</v>
      </c>
      <c r="D242" s="30">
        <f>+D243</f>
        <v>8602000</v>
      </c>
      <c r="E242" s="30">
        <f t="shared" ref="E242:W242" si="155">+E243</f>
        <v>0</v>
      </c>
      <c r="F242" s="30">
        <f t="shared" si="155"/>
        <v>0</v>
      </c>
      <c r="G242" s="30">
        <f t="shared" si="155"/>
        <v>8602000</v>
      </c>
      <c r="H242" s="30">
        <f t="shared" si="155"/>
        <v>0</v>
      </c>
      <c r="I242" s="30">
        <f t="shared" si="155"/>
        <v>8602000</v>
      </c>
      <c r="J242" s="30">
        <f t="shared" si="155"/>
        <v>8602000</v>
      </c>
      <c r="K242" s="30">
        <f t="shared" si="155"/>
        <v>8602000</v>
      </c>
      <c r="L242" s="30">
        <f t="shared" si="155"/>
        <v>0</v>
      </c>
      <c r="M242" s="30">
        <f t="shared" si="155"/>
        <v>23020</v>
      </c>
      <c r="N242" s="30">
        <f t="shared" si="155"/>
        <v>23020</v>
      </c>
      <c r="O242" s="30">
        <f t="shared" si="155"/>
        <v>8578980</v>
      </c>
      <c r="P242" s="25">
        <f t="shared" ref="P242" si="156">N242/I242*100</f>
        <v>0.26761218321320623</v>
      </c>
      <c r="Q242" s="30">
        <f t="shared" si="155"/>
        <v>23020</v>
      </c>
      <c r="R242" s="30">
        <f t="shared" si="155"/>
        <v>23020</v>
      </c>
      <c r="S242" s="30">
        <f t="shared" si="155"/>
        <v>0</v>
      </c>
      <c r="T242" s="25">
        <f t="shared" ref="T242" si="157">(R242/I242)*100</f>
        <v>0.26761218321320623</v>
      </c>
      <c r="U242" s="30">
        <f t="shared" si="155"/>
        <v>23020</v>
      </c>
      <c r="V242" s="30">
        <f t="shared" si="155"/>
        <v>23020</v>
      </c>
      <c r="W242" s="30">
        <f t="shared" si="155"/>
        <v>0</v>
      </c>
      <c r="X242" s="31"/>
      <c r="Y242" s="31"/>
      <c r="Z242" s="31"/>
      <c r="AA242" s="31"/>
      <c r="AB242" s="31"/>
    </row>
    <row r="243" spans="1:28" ht="30" x14ac:dyDescent="0.25">
      <c r="A243" s="21"/>
      <c r="B243" s="59" t="s">
        <v>476</v>
      </c>
      <c r="C243" s="56" t="s">
        <v>477</v>
      </c>
      <c r="D243" s="57">
        <v>8602000</v>
      </c>
      <c r="E243" s="57">
        <v>0</v>
      </c>
      <c r="F243" s="57">
        <v>0</v>
      </c>
      <c r="G243" s="57">
        <v>8602000</v>
      </c>
      <c r="H243" s="57">
        <v>0</v>
      </c>
      <c r="I243" s="57">
        <v>8602000</v>
      </c>
      <c r="J243" s="57">
        <v>8602000</v>
      </c>
      <c r="K243" s="57">
        <v>8602000</v>
      </c>
      <c r="L243" s="57">
        <v>0</v>
      </c>
      <c r="M243" s="57">
        <v>23020</v>
      </c>
      <c r="N243" s="57">
        <v>23020</v>
      </c>
      <c r="O243" s="57">
        <v>8578980</v>
      </c>
      <c r="P243" s="58">
        <v>0.27</v>
      </c>
      <c r="Q243" s="57">
        <v>23020</v>
      </c>
      <c r="R243" s="57">
        <v>23020</v>
      </c>
      <c r="S243" s="57">
        <v>0</v>
      </c>
      <c r="T243" s="58">
        <v>0.27</v>
      </c>
      <c r="U243" s="57">
        <v>23020</v>
      </c>
      <c r="V243" s="57">
        <v>23020</v>
      </c>
      <c r="W243" s="57">
        <v>0</v>
      </c>
    </row>
    <row r="244" spans="1:28" s="32" customFormat="1" ht="30" x14ac:dyDescent="0.25">
      <c r="A244" s="18"/>
      <c r="B244" s="36" t="s">
        <v>478</v>
      </c>
      <c r="C244" s="29" t="s">
        <v>479</v>
      </c>
      <c r="D244" s="30">
        <f>+D245</f>
        <v>50483000</v>
      </c>
      <c r="E244" s="30">
        <f t="shared" ref="E244:W244" si="158">+E245</f>
        <v>0</v>
      </c>
      <c r="F244" s="30">
        <f t="shared" si="158"/>
        <v>0</v>
      </c>
      <c r="G244" s="30">
        <f t="shared" si="158"/>
        <v>50483000</v>
      </c>
      <c r="H244" s="30">
        <f t="shared" si="158"/>
        <v>0</v>
      </c>
      <c r="I244" s="30">
        <f t="shared" si="158"/>
        <v>50483000</v>
      </c>
      <c r="J244" s="30">
        <f t="shared" si="158"/>
        <v>50483000</v>
      </c>
      <c r="K244" s="30">
        <f t="shared" si="158"/>
        <v>50483000</v>
      </c>
      <c r="L244" s="30">
        <f t="shared" si="158"/>
        <v>0</v>
      </c>
      <c r="M244" s="30">
        <f t="shared" si="158"/>
        <v>50483000</v>
      </c>
      <c r="N244" s="30">
        <f t="shared" si="158"/>
        <v>50483000</v>
      </c>
      <c r="O244" s="30">
        <f t="shared" si="158"/>
        <v>0</v>
      </c>
      <c r="P244" s="25">
        <f t="shared" ref="P244" si="159">N244/I244*100</f>
        <v>100</v>
      </c>
      <c r="Q244" s="30">
        <f t="shared" si="158"/>
        <v>0</v>
      </c>
      <c r="R244" s="30">
        <f t="shared" si="158"/>
        <v>0</v>
      </c>
      <c r="S244" s="30">
        <f t="shared" si="158"/>
        <v>50483000</v>
      </c>
      <c r="T244" s="25">
        <f t="shared" ref="T244" si="160">(R244/I244)*100</f>
        <v>0</v>
      </c>
      <c r="U244" s="30">
        <f t="shared" si="158"/>
        <v>0</v>
      </c>
      <c r="V244" s="30">
        <f t="shared" si="158"/>
        <v>0</v>
      </c>
      <c r="W244" s="30">
        <f t="shared" si="158"/>
        <v>0</v>
      </c>
      <c r="X244" s="31"/>
      <c r="Y244" s="31"/>
      <c r="Z244" s="31"/>
      <c r="AA244" s="31"/>
      <c r="AB244" s="31"/>
    </row>
    <row r="245" spans="1:28" ht="30" x14ac:dyDescent="0.25">
      <c r="A245" s="21"/>
      <c r="B245" s="55" t="s">
        <v>480</v>
      </c>
      <c r="C245" s="56" t="s">
        <v>481</v>
      </c>
      <c r="D245" s="57">
        <v>50483000</v>
      </c>
      <c r="E245" s="57">
        <v>0</v>
      </c>
      <c r="F245" s="57">
        <v>0</v>
      </c>
      <c r="G245" s="57">
        <v>50483000</v>
      </c>
      <c r="H245" s="57">
        <v>0</v>
      </c>
      <c r="I245" s="57">
        <v>50483000</v>
      </c>
      <c r="J245" s="57">
        <v>50483000</v>
      </c>
      <c r="K245" s="57">
        <v>50483000</v>
      </c>
      <c r="L245" s="57">
        <v>0</v>
      </c>
      <c r="M245" s="57">
        <v>50483000</v>
      </c>
      <c r="N245" s="57">
        <v>50483000</v>
      </c>
      <c r="O245" s="57">
        <v>0</v>
      </c>
      <c r="P245" s="58">
        <v>100</v>
      </c>
      <c r="Q245" s="57">
        <v>0</v>
      </c>
      <c r="R245" s="57">
        <v>0</v>
      </c>
      <c r="S245" s="57">
        <v>50483000</v>
      </c>
      <c r="T245" s="58">
        <v>0</v>
      </c>
      <c r="U245" s="57">
        <v>0</v>
      </c>
      <c r="V245" s="57">
        <v>0</v>
      </c>
      <c r="W245" s="57">
        <v>0</v>
      </c>
    </row>
    <row r="246" spans="1:28" s="27" customFormat="1" x14ac:dyDescent="0.25">
      <c r="A246" s="12" t="s">
        <v>22</v>
      </c>
      <c r="B246" s="39" t="s">
        <v>482</v>
      </c>
      <c r="C246" s="40" t="s">
        <v>483</v>
      </c>
      <c r="D246" s="24">
        <f>+D247</f>
        <v>15562917000</v>
      </c>
      <c r="E246" s="24">
        <f t="shared" ref="E246:W247" si="161">+E247</f>
        <v>0</v>
      </c>
      <c r="F246" s="24">
        <f t="shared" si="161"/>
        <v>0</v>
      </c>
      <c r="G246" s="24">
        <f t="shared" si="161"/>
        <v>15562917000</v>
      </c>
      <c r="H246" s="24">
        <f t="shared" si="161"/>
        <v>0</v>
      </c>
      <c r="I246" s="24">
        <f t="shared" si="161"/>
        <v>15562917000</v>
      </c>
      <c r="J246" s="24">
        <f t="shared" si="161"/>
        <v>8816093232</v>
      </c>
      <c r="K246" s="24">
        <f t="shared" si="161"/>
        <v>8816093232</v>
      </c>
      <c r="L246" s="24">
        <f t="shared" si="161"/>
        <v>6746823768</v>
      </c>
      <c r="M246" s="24">
        <f t="shared" si="161"/>
        <v>7664761482</v>
      </c>
      <c r="N246" s="24">
        <f t="shared" si="161"/>
        <v>7664761482</v>
      </c>
      <c r="O246" s="24">
        <f t="shared" si="161"/>
        <v>1151331750</v>
      </c>
      <c r="P246" s="25">
        <f t="shared" ref="P246:P251" si="162">N246/I246*100</f>
        <v>49.250159735478896</v>
      </c>
      <c r="Q246" s="24">
        <f t="shared" si="161"/>
        <v>0</v>
      </c>
      <c r="R246" s="24">
        <f t="shared" si="161"/>
        <v>0</v>
      </c>
      <c r="S246" s="24">
        <f t="shared" si="161"/>
        <v>7664761482</v>
      </c>
      <c r="T246" s="25">
        <f t="shared" ref="T246:T251" si="163">(R246/I246)*100</f>
        <v>0</v>
      </c>
      <c r="U246" s="24">
        <f t="shared" si="161"/>
        <v>0</v>
      </c>
      <c r="V246" s="24">
        <f t="shared" si="161"/>
        <v>0</v>
      </c>
      <c r="W246" s="24">
        <f t="shared" si="161"/>
        <v>0</v>
      </c>
      <c r="X246" s="26"/>
      <c r="Y246" s="26"/>
      <c r="Z246" s="26"/>
      <c r="AA246" s="26"/>
      <c r="AB246" s="26"/>
    </row>
    <row r="247" spans="1:28" s="27" customFormat="1" x14ac:dyDescent="0.25">
      <c r="A247" s="12" t="s">
        <v>22</v>
      </c>
      <c r="B247" s="39">
        <v>2301</v>
      </c>
      <c r="C247" s="40" t="s">
        <v>484</v>
      </c>
      <c r="D247" s="24">
        <f>+D248</f>
        <v>15562917000</v>
      </c>
      <c r="E247" s="24">
        <f t="shared" si="161"/>
        <v>0</v>
      </c>
      <c r="F247" s="24">
        <f t="shared" si="161"/>
        <v>0</v>
      </c>
      <c r="G247" s="24">
        <f t="shared" si="161"/>
        <v>15562917000</v>
      </c>
      <c r="H247" s="24">
        <f t="shared" si="161"/>
        <v>0</v>
      </c>
      <c r="I247" s="24">
        <f t="shared" si="161"/>
        <v>15562917000</v>
      </c>
      <c r="J247" s="24">
        <f t="shared" si="161"/>
        <v>8816093232</v>
      </c>
      <c r="K247" s="24">
        <f t="shared" si="161"/>
        <v>8816093232</v>
      </c>
      <c r="L247" s="24">
        <f t="shared" si="161"/>
        <v>6746823768</v>
      </c>
      <c r="M247" s="24">
        <f t="shared" si="161"/>
        <v>7664761482</v>
      </c>
      <c r="N247" s="24">
        <f t="shared" si="161"/>
        <v>7664761482</v>
      </c>
      <c r="O247" s="24">
        <f t="shared" si="161"/>
        <v>1151331750</v>
      </c>
      <c r="P247" s="25">
        <f t="shared" si="162"/>
        <v>49.250159735478896</v>
      </c>
      <c r="Q247" s="24">
        <f t="shared" si="161"/>
        <v>0</v>
      </c>
      <c r="R247" s="24">
        <f t="shared" si="161"/>
        <v>0</v>
      </c>
      <c r="S247" s="24">
        <f t="shared" si="161"/>
        <v>7664761482</v>
      </c>
      <c r="T247" s="25">
        <f t="shared" si="163"/>
        <v>0</v>
      </c>
      <c r="U247" s="24">
        <f t="shared" si="161"/>
        <v>0</v>
      </c>
      <c r="V247" s="24">
        <f t="shared" si="161"/>
        <v>0</v>
      </c>
      <c r="W247" s="24">
        <f t="shared" si="161"/>
        <v>0</v>
      </c>
      <c r="X247" s="26"/>
      <c r="Y247" s="26"/>
      <c r="Z247" s="26"/>
      <c r="AA247" s="26"/>
      <c r="AB247" s="26"/>
    </row>
    <row r="248" spans="1:28" s="32" customFormat="1" ht="30" x14ac:dyDescent="0.25">
      <c r="A248" s="18"/>
      <c r="B248" s="39" t="s">
        <v>485</v>
      </c>
      <c r="C248" s="40" t="s">
        <v>486</v>
      </c>
      <c r="D248" s="24">
        <f t="shared" ref="D248:W248" si="164">+D249+D268+D273</f>
        <v>15562917000</v>
      </c>
      <c r="E248" s="24">
        <f t="shared" si="164"/>
        <v>0</v>
      </c>
      <c r="F248" s="24">
        <f t="shared" si="164"/>
        <v>0</v>
      </c>
      <c r="G248" s="24">
        <f t="shared" si="164"/>
        <v>15562917000</v>
      </c>
      <c r="H248" s="24">
        <f t="shared" si="164"/>
        <v>0</v>
      </c>
      <c r="I248" s="24">
        <f t="shared" si="164"/>
        <v>15562917000</v>
      </c>
      <c r="J248" s="24">
        <f t="shared" si="164"/>
        <v>8816093232</v>
      </c>
      <c r="K248" s="24">
        <f t="shared" si="164"/>
        <v>8816093232</v>
      </c>
      <c r="L248" s="24">
        <f t="shared" si="164"/>
        <v>6746823768</v>
      </c>
      <c r="M248" s="24">
        <f t="shared" si="164"/>
        <v>7664761482</v>
      </c>
      <c r="N248" s="24">
        <f t="shared" si="164"/>
        <v>7664761482</v>
      </c>
      <c r="O248" s="24">
        <f t="shared" si="164"/>
        <v>1151331750</v>
      </c>
      <c r="P248" s="25">
        <f t="shared" si="162"/>
        <v>49.250159735478896</v>
      </c>
      <c r="Q248" s="24">
        <f t="shared" si="164"/>
        <v>0</v>
      </c>
      <c r="R248" s="24">
        <f t="shared" si="164"/>
        <v>0</v>
      </c>
      <c r="S248" s="24">
        <f t="shared" si="164"/>
        <v>7664761482</v>
      </c>
      <c r="T248" s="25">
        <f t="shared" si="163"/>
        <v>0</v>
      </c>
      <c r="U248" s="24">
        <f t="shared" si="164"/>
        <v>0</v>
      </c>
      <c r="V248" s="24">
        <f t="shared" si="164"/>
        <v>0</v>
      </c>
      <c r="W248" s="24">
        <f t="shared" si="164"/>
        <v>0</v>
      </c>
      <c r="X248" s="31"/>
      <c r="Y248" s="31"/>
      <c r="Z248" s="31"/>
      <c r="AA248" s="31"/>
      <c r="AB248" s="31"/>
    </row>
    <row r="249" spans="1:28" s="32" customFormat="1" ht="45" x14ac:dyDescent="0.25">
      <c r="A249" s="18"/>
      <c r="B249" s="33" t="s">
        <v>487</v>
      </c>
      <c r="C249" s="34" t="s">
        <v>488</v>
      </c>
      <c r="D249" s="30">
        <f t="shared" ref="D249:W249" si="165">+D250+D259</f>
        <v>11562917000</v>
      </c>
      <c r="E249" s="30">
        <f t="shared" si="165"/>
        <v>0</v>
      </c>
      <c r="F249" s="30">
        <f t="shared" si="165"/>
        <v>0</v>
      </c>
      <c r="G249" s="30">
        <f t="shared" si="165"/>
        <v>11562917000</v>
      </c>
      <c r="H249" s="30">
        <f t="shared" si="165"/>
        <v>0</v>
      </c>
      <c r="I249" s="30">
        <f t="shared" si="165"/>
        <v>11562917000</v>
      </c>
      <c r="J249" s="30">
        <f t="shared" si="165"/>
        <v>5855734193</v>
      </c>
      <c r="K249" s="30">
        <f t="shared" si="165"/>
        <v>5855734193</v>
      </c>
      <c r="L249" s="30">
        <f t="shared" si="165"/>
        <v>5707182807</v>
      </c>
      <c r="M249" s="30">
        <f t="shared" si="165"/>
        <v>4713893543</v>
      </c>
      <c r="N249" s="30">
        <f t="shared" si="165"/>
        <v>4713893543</v>
      </c>
      <c r="O249" s="30">
        <f t="shared" si="165"/>
        <v>1141840650</v>
      </c>
      <c r="P249" s="25">
        <f t="shared" si="162"/>
        <v>40.767338751977547</v>
      </c>
      <c r="Q249" s="30">
        <f t="shared" si="165"/>
        <v>0</v>
      </c>
      <c r="R249" s="30">
        <f t="shared" si="165"/>
        <v>0</v>
      </c>
      <c r="S249" s="30">
        <f t="shared" si="165"/>
        <v>4713893543</v>
      </c>
      <c r="T249" s="25">
        <f t="shared" si="163"/>
        <v>0</v>
      </c>
      <c r="U249" s="30">
        <f t="shared" si="165"/>
        <v>0</v>
      </c>
      <c r="V249" s="30">
        <f t="shared" si="165"/>
        <v>0</v>
      </c>
      <c r="W249" s="30">
        <f t="shared" si="165"/>
        <v>0</v>
      </c>
      <c r="X249" s="31"/>
      <c r="Y249" s="31"/>
      <c r="Z249" s="31"/>
      <c r="AA249" s="31"/>
      <c r="AB249" s="31"/>
    </row>
    <row r="250" spans="1:28" s="32" customFormat="1" ht="45" x14ac:dyDescent="0.25">
      <c r="A250" s="18"/>
      <c r="B250" s="33" t="s">
        <v>489</v>
      </c>
      <c r="C250" s="34" t="s">
        <v>490</v>
      </c>
      <c r="D250" s="30">
        <f t="shared" ref="D250:W250" si="166">+D251+D254</f>
        <v>7920630000</v>
      </c>
      <c r="E250" s="30">
        <f t="shared" si="166"/>
        <v>0</v>
      </c>
      <c r="F250" s="30">
        <f t="shared" si="166"/>
        <v>0</v>
      </c>
      <c r="G250" s="30">
        <f t="shared" si="166"/>
        <v>7920630000</v>
      </c>
      <c r="H250" s="30">
        <f t="shared" si="166"/>
        <v>0</v>
      </c>
      <c r="I250" s="30">
        <f t="shared" si="166"/>
        <v>7920630000</v>
      </c>
      <c r="J250" s="30">
        <f t="shared" si="166"/>
        <v>4016472776</v>
      </c>
      <c r="K250" s="30">
        <f t="shared" si="166"/>
        <v>4016472776</v>
      </c>
      <c r="L250" s="30">
        <f t="shared" si="166"/>
        <v>3904157224</v>
      </c>
      <c r="M250" s="30">
        <f t="shared" si="166"/>
        <v>2983632126</v>
      </c>
      <c r="N250" s="30">
        <f t="shared" si="166"/>
        <v>2983632126</v>
      </c>
      <c r="O250" s="30">
        <f t="shared" si="166"/>
        <v>1032840650</v>
      </c>
      <c r="P250" s="25">
        <f t="shared" si="162"/>
        <v>37.669126395248867</v>
      </c>
      <c r="Q250" s="30">
        <f t="shared" si="166"/>
        <v>0</v>
      </c>
      <c r="R250" s="30">
        <f t="shared" si="166"/>
        <v>0</v>
      </c>
      <c r="S250" s="30">
        <f t="shared" si="166"/>
        <v>2983632126</v>
      </c>
      <c r="T250" s="25">
        <f t="shared" si="163"/>
        <v>0</v>
      </c>
      <c r="U250" s="30">
        <f t="shared" si="166"/>
        <v>0</v>
      </c>
      <c r="V250" s="30">
        <f t="shared" si="166"/>
        <v>0</v>
      </c>
      <c r="W250" s="30">
        <f t="shared" si="166"/>
        <v>0</v>
      </c>
      <c r="X250" s="31"/>
      <c r="Y250" s="31"/>
      <c r="Z250" s="31"/>
      <c r="AA250" s="31"/>
      <c r="AB250" s="31"/>
    </row>
    <row r="251" spans="1:28" s="32" customFormat="1" ht="45" x14ac:dyDescent="0.25">
      <c r="A251" s="18"/>
      <c r="B251" s="33" t="s">
        <v>491</v>
      </c>
      <c r="C251" s="34" t="s">
        <v>492</v>
      </c>
      <c r="D251" s="30">
        <f>+D252</f>
        <v>4195247000</v>
      </c>
      <c r="E251" s="30">
        <f t="shared" ref="E251:W252" si="167">+E252</f>
        <v>0</v>
      </c>
      <c r="F251" s="30">
        <f t="shared" si="167"/>
        <v>0</v>
      </c>
      <c r="G251" s="30">
        <f t="shared" si="167"/>
        <v>4195247000</v>
      </c>
      <c r="H251" s="30">
        <f t="shared" si="167"/>
        <v>0</v>
      </c>
      <c r="I251" s="30">
        <f t="shared" si="167"/>
        <v>4195247000</v>
      </c>
      <c r="J251" s="30">
        <f t="shared" si="167"/>
        <v>3581285354</v>
      </c>
      <c r="K251" s="30">
        <f t="shared" si="167"/>
        <v>3581285354</v>
      </c>
      <c r="L251" s="30">
        <f t="shared" si="167"/>
        <v>613961646</v>
      </c>
      <c r="M251" s="30">
        <f t="shared" si="167"/>
        <v>2548454704</v>
      </c>
      <c r="N251" s="30">
        <f t="shared" si="167"/>
        <v>2548454704</v>
      </c>
      <c r="O251" s="30">
        <f t="shared" si="167"/>
        <v>1032830650</v>
      </c>
      <c r="P251" s="25">
        <f t="shared" si="162"/>
        <v>60.746237444422221</v>
      </c>
      <c r="Q251" s="30">
        <f t="shared" si="167"/>
        <v>0</v>
      </c>
      <c r="R251" s="30">
        <f t="shared" si="167"/>
        <v>0</v>
      </c>
      <c r="S251" s="30">
        <f t="shared" si="167"/>
        <v>2548454704</v>
      </c>
      <c r="T251" s="25">
        <f t="shared" si="163"/>
        <v>0</v>
      </c>
      <c r="U251" s="30">
        <f t="shared" si="167"/>
        <v>0</v>
      </c>
      <c r="V251" s="30">
        <f t="shared" si="167"/>
        <v>0</v>
      </c>
      <c r="W251" s="30">
        <f t="shared" si="167"/>
        <v>0</v>
      </c>
      <c r="X251" s="31"/>
      <c r="Y251" s="31"/>
      <c r="Z251" s="31"/>
      <c r="AA251" s="31"/>
      <c r="AB251" s="31"/>
    </row>
    <row r="252" spans="1:28" ht="27.75" customHeight="1" x14ac:dyDescent="0.25">
      <c r="B252" s="60" t="s">
        <v>493</v>
      </c>
      <c r="C252" s="53" t="s">
        <v>494</v>
      </c>
      <c r="D252" s="57">
        <f>+D253</f>
        <v>4195247000</v>
      </c>
      <c r="E252" s="57">
        <f t="shared" si="167"/>
        <v>0</v>
      </c>
      <c r="F252" s="57">
        <f t="shared" si="167"/>
        <v>0</v>
      </c>
      <c r="G252" s="57">
        <f t="shared" si="167"/>
        <v>4195247000</v>
      </c>
      <c r="H252" s="57">
        <f t="shared" si="167"/>
        <v>0</v>
      </c>
      <c r="I252" s="57">
        <f t="shared" si="167"/>
        <v>4195247000</v>
      </c>
      <c r="J252" s="57">
        <f t="shared" si="167"/>
        <v>3581285354</v>
      </c>
      <c r="K252" s="57">
        <f t="shared" si="167"/>
        <v>3581285354</v>
      </c>
      <c r="L252" s="57">
        <f t="shared" si="167"/>
        <v>613961646</v>
      </c>
      <c r="M252" s="57">
        <f t="shared" si="167"/>
        <v>2548454704</v>
      </c>
      <c r="N252" s="57">
        <f t="shared" si="167"/>
        <v>2548454704</v>
      </c>
      <c r="O252" s="57">
        <f t="shared" si="167"/>
        <v>1032830650</v>
      </c>
      <c r="P252" s="57">
        <f t="shared" si="167"/>
        <v>60.75</v>
      </c>
      <c r="Q252" s="57">
        <f t="shared" si="167"/>
        <v>0</v>
      </c>
      <c r="R252" s="57">
        <f t="shared" si="167"/>
        <v>0</v>
      </c>
      <c r="S252" s="57">
        <f t="shared" si="167"/>
        <v>2548454704</v>
      </c>
      <c r="T252" s="57">
        <f t="shared" si="167"/>
        <v>0</v>
      </c>
      <c r="U252" s="57">
        <f t="shared" si="167"/>
        <v>0</v>
      </c>
      <c r="V252" s="57">
        <f t="shared" si="167"/>
        <v>0</v>
      </c>
      <c r="W252" s="57">
        <f t="shared" si="167"/>
        <v>0</v>
      </c>
    </row>
    <row r="253" spans="1:28" x14ac:dyDescent="0.25">
      <c r="B253" s="61" t="s">
        <v>495</v>
      </c>
      <c r="C253" s="53" t="s">
        <v>496</v>
      </c>
      <c r="D253" s="57">
        <v>4195247000</v>
      </c>
      <c r="E253" s="57">
        <v>0</v>
      </c>
      <c r="F253" s="57">
        <v>0</v>
      </c>
      <c r="G253" s="57">
        <v>4195247000</v>
      </c>
      <c r="H253" s="57">
        <v>0</v>
      </c>
      <c r="I253" s="57">
        <v>4195247000</v>
      </c>
      <c r="J253" s="57">
        <v>3581285354</v>
      </c>
      <c r="K253" s="57">
        <v>3581285354</v>
      </c>
      <c r="L253" s="57">
        <v>613961646</v>
      </c>
      <c r="M253" s="57">
        <v>2548454704</v>
      </c>
      <c r="N253" s="57">
        <v>2548454704</v>
      </c>
      <c r="O253" s="57">
        <v>1032830650</v>
      </c>
      <c r="P253" s="58">
        <v>60.75</v>
      </c>
      <c r="Q253" s="57">
        <v>0</v>
      </c>
      <c r="R253" s="57">
        <v>0</v>
      </c>
      <c r="S253" s="57">
        <v>2548454704</v>
      </c>
      <c r="T253" s="58">
        <v>0</v>
      </c>
      <c r="U253" s="57">
        <v>0</v>
      </c>
      <c r="V253" s="57">
        <v>0</v>
      </c>
      <c r="W253" s="57">
        <v>0</v>
      </c>
    </row>
    <row r="254" spans="1:28" s="32" customFormat="1" ht="45" x14ac:dyDescent="0.25">
      <c r="A254" s="18"/>
      <c r="B254" s="33" t="s">
        <v>497</v>
      </c>
      <c r="C254" s="34" t="s">
        <v>498</v>
      </c>
      <c r="D254" s="30">
        <f>+D255+D257</f>
        <v>3725383000</v>
      </c>
      <c r="E254" s="30">
        <f t="shared" ref="E254:W254" si="168">+E255+E257</f>
        <v>0</v>
      </c>
      <c r="F254" s="30">
        <f t="shared" si="168"/>
        <v>0</v>
      </c>
      <c r="G254" s="30">
        <f t="shared" si="168"/>
        <v>3725383000</v>
      </c>
      <c r="H254" s="30">
        <f t="shared" si="168"/>
        <v>0</v>
      </c>
      <c r="I254" s="30">
        <f t="shared" si="168"/>
        <v>3725383000</v>
      </c>
      <c r="J254" s="30">
        <f t="shared" si="168"/>
        <v>435187422</v>
      </c>
      <c r="K254" s="30">
        <f t="shared" si="168"/>
        <v>435187422</v>
      </c>
      <c r="L254" s="30">
        <f t="shared" si="168"/>
        <v>3290195578</v>
      </c>
      <c r="M254" s="30">
        <f t="shared" si="168"/>
        <v>435177422</v>
      </c>
      <c r="N254" s="30">
        <f t="shared" si="168"/>
        <v>435177422</v>
      </c>
      <c r="O254" s="30">
        <f t="shared" si="168"/>
        <v>10000</v>
      </c>
      <c r="P254" s="25">
        <f t="shared" ref="P254" si="169">N254/I254*100</f>
        <v>11.681414286799505</v>
      </c>
      <c r="Q254" s="30">
        <f t="shared" si="168"/>
        <v>0</v>
      </c>
      <c r="R254" s="30">
        <f t="shared" si="168"/>
        <v>0</v>
      </c>
      <c r="S254" s="30">
        <f t="shared" si="168"/>
        <v>435177422</v>
      </c>
      <c r="T254" s="25">
        <f t="shared" ref="T254" si="170">(R254/I254)*100</f>
        <v>0</v>
      </c>
      <c r="U254" s="30">
        <f t="shared" si="168"/>
        <v>0</v>
      </c>
      <c r="V254" s="30">
        <f t="shared" si="168"/>
        <v>0</v>
      </c>
      <c r="W254" s="30">
        <f t="shared" si="168"/>
        <v>0</v>
      </c>
      <c r="X254" s="31"/>
      <c r="Y254" s="31"/>
      <c r="Z254" s="31"/>
      <c r="AA254" s="31"/>
      <c r="AB254" s="31"/>
    </row>
    <row r="255" spans="1:28" ht="30" x14ac:dyDescent="0.25">
      <c r="B255" s="60" t="s">
        <v>499</v>
      </c>
      <c r="C255" s="56" t="s">
        <v>500</v>
      </c>
      <c r="D255" s="57">
        <f>+D256</f>
        <v>3332350000</v>
      </c>
      <c r="E255" s="57">
        <f t="shared" ref="E255:W255" si="171">+E256</f>
        <v>0</v>
      </c>
      <c r="F255" s="57">
        <f t="shared" si="171"/>
        <v>0</v>
      </c>
      <c r="G255" s="57">
        <f t="shared" si="171"/>
        <v>3332350000</v>
      </c>
      <c r="H255" s="57">
        <f t="shared" si="171"/>
        <v>0</v>
      </c>
      <c r="I255" s="57">
        <f t="shared" si="171"/>
        <v>3332350000</v>
      </c>
      <c r="J255" s="57">
        <f t="shared" si="171"/>
        <v>134387022</v>
      </c>
      <c r="K255" s="57">
        <f t="shared" si="171"/>
        <v>134387022</v>
      </c>
      <c r="L255" s="57">
        <f t="shared" si="171"/>
        <v>3197962978</v>
      </c>
      <c r="M255" s="57">
        <f t="shared" si="171"/>
        <v>134387022</v>
      </c>
      <c r="N255" s="57">
        <f t="shared" si="171"/>
        <v>134387022</v>
      </c>
      <c r="O255" s="57">
        <f t="shared" si="171"/>
        <v>0</v>
      </c>
      <c r="P255" s="57">
        <f t="shared" si="171"/>
        <v>4.03</v>
      </c>
      <c r="Q255" s="57">
        <f t="shared" si="171"/>
        <v>0</v>
      </c>
      <c r="R255" s="57">
        <f t="shared" si="171"/>
        <v>0</v>
      </c>
      <c r="S255" s="57">
        <f t="shared" si="171"/>
        <v>134387022</v>
      </c>
      <c r="T255" s="57">
        <f t="shared" si="171"/>
        <v>0</v>
      </c>
      <c r="U255" s="57">
        <f t="shared" si="171"/>
        <v>0</v>
      </c>
      <c r="V255" s="57">
        <f t="shared" si="171"/>
        <v>0</v>
      </c>
      <c r="W255" s="57">
        <f t="shared" si="171"/>
        <v>0</v>
      </c>
    </row>
    <row r="256" spans="1:28" x14ac:dyDescent="0.25">
      <c r="B256" s="60" t="s">
        <v>495</v>
      </c>
      <c r="C256" s="56" t="s">
        <v>501</v>
      </c>
      <c r="D256" s="57">
        <v>3332350000</v>
      </c>
      <c r="E256" s="57">
        <v>0</v>
      </c>
      <c r="F256" s="57">
        <v>0</v>
      </c>
      <c r="G256" s="57">
        <v>3332350000</v>
      </c>
      <c r="H256" s="57">
        <v>0</v>
      </c>
      <c r="I256" s="57">
        <v>3332350000</v>
      </c>
      <c r="J256" s="57">
        <v>134387022</v>
      </c>
      <c r="K256" s="57">
        <v>134387022</v>
      </c>
      <c r="L256" s="57">
        <v>3197962978</v>
      </c>
      <c r="M256" s="57">
        <v>134387022</v>
      </c>
      <c r="N256" s="57">
        <v>134387022</v>
      </c>
      <c r="O256" s="57">
        <v>0</v>
      </c>
      <c r="P256" s="58">
        <v>4.03</v>
      </c>
      <c r="Q256" s="57">
        <v>0</v>
      </c>
      <c r="R256" s="57">
        <v>0</v>
      </c>
      <c r="S256" s="57">
        <v>134387022</v>
      </c>
      <c r="T256" s="58">
        <v>0</v>
      </c>
      <c r="U256" s="57">
        <v>0</v>
      </c>
      <c r="V256" s="57">
        <v>0</v>
      </c>
      <c r="W256" s="57">
        <v>0</v>
      </c>
    </row>
    <row r="257" spans="1:28" ht="19.5" customHeight="1" x14ac:dyDescent="0.25">
      <c r="B257" s="60" t="s">
        <v>502</v>
      </c>
      <c r="C257" s="56" t="s">
        <v>503</v>
      </c>
      <c r="D257" s="57">
        <f>+D258</f>
        <v>393033000</v>
      </c>
      <c r="E257" s="57">
        <f t="shared" ref="E257:W257" si="172">+E258</f>
        <v>0</v>
      </c>
      <c r="F257" s="57">
        <f t="shared" si="172"/>
        <v>0</v>
      </c>
      <c r="G257" s="57">
        <f t="shared" si="172"/>
        <v>393033000</v>
      </c>
      <c r="H257" s="57">
        <f t="shared" si="172"/>
        <v>0</v>
      </c>
      <c r="I257" s="57">
        <f t="shared" si="172"/>
        <v>393033000</v>
      </c>
      <c r="J257" s="57">
        <f t="shared" si="172"/>
        <v>300800400</v>
      </c>
      <c r="K257" s="57">
        <f t="shared" si="172"/>
        <v>300800400</v>
      </c>
      <c r="L257" s="57">
        <f t="shared" si="172"/>
        <v>92232600</v>
      </c>
      <c r="M257" s="57">
        <f t="shared" si="172"/>
        <v>300790400</v>
      </c>
      <c r="N257" s="57">
        <f t="shared" si="172"/>
        <v>300790400</v>
      </c>
      <c r="O257" s="57">
        <f t="shared" si="172"/>
        <v>10000</v>
      </c>
      <c r="P257" s="57">
        <f t="shared" si="172"/>
        <v>76.53</v>
      </c>
      <c r="Q257" s="57">
        <f t="shared" si="172"/>
        <v>0</v>
      </c>
      <c r="R257" s="57">
        <f t="shared" si="172"/>
        <v>0</v>
      </c>
      <c r="S257" s="57">
        <f t="shared" si="172"/>
        <v>300790400</v>
      </c>
      <c r="T257" s="57">
        <f t="shared" si="172"/>
        <v>0</v>
      </c>
      <c r="U257" s="57">
        <f t="shared" si="172"/>
        <v>0</v>
      </c>
      <c r="V257" s="57">
        <f t="shared" si="172"/>
        <v>0</v>
      </c>
      <c r="W257" s="57">
        <f t="shared" si="172"/>
        <v>0</v>
      </c>
    </row>
    <row r="258" spans="1:28" x14ac:dyDescent="0.25">
      <c r="B258" s="60" t="s">
        <v>495</v>
      </c>
      <c r="C258" s="56" t="s">
        <v>501</v>
      </c>
      <c r="D258" s="57">
        <v>393033000</v>
      </c>
      <c r="E258" s="57">
        <v>0</v>
      </c>
      <c r="F258" s="57">
        <v>0</v>
      </c>
      <c r="G258" s="57">
        <v>393033000</v>
      </c>
      <c r="H258" s="57">
        <v>0</v>
      </c>
      <c r="I258" s="57">
        <v>393033000</v>
      </c>
      <c r="J258" s="57">
        <v>300800400</v>
      </c>
      <c r="K258" s="57">
        <v>300800400</v>
      </c>
      <c r="L258" s="57">
        <v>92232600</v>
      </c>
      <c r="M258" s="57">
        <v>300790400</v>
      </c>
      <c r="N258" s="57">
        <v>300790400</v>
      </c>
      <c r="O258" s="57">
        <v>10000</v>
      </c>
      <c r="P258" s="58">
        <v>76.53</v>
      </c>
      <c r="Q258" s="57">
        <v>0</v>
      </c>
      <c r="R258" s="57">
        <v>0</v>
      </c>
      <c r="S258" s="57">
        <v>300790400</v>
      </c>
      <c r="T258" s="58">
        <v>0</v>
      </c>
      <c r="U258" s="57">
        <v>0</v>
      </c>
      <c r="V258" s="57">
        <v>0</v>
      </c>
      <c r="W258" s="57">
        <v>0</v>
      </c>
    </row>
    <row r="259" spans="1:28" s="32" customFormat="1" ht="30" x14ac:dyDescent="0.25">
      <c r="A259" s="18"/>
      <c r="B259" s="33" t="s">
        <v>504</v>
      </c>
      <c r="C259" s="34" t="s">
        <v>505</v>
      </c>
      <c r="D259" s="30">
        <f>+D260+D265</f>
        <v>3642287000</v>
      </c>
      <c r="E259" s="30">
        <f t="shared" ref="E259:W259" si="173">+E260+E265</f>
        <v>0</v>
      </c>
      <c r="F259" s="30">
        <f t="shared" si="173"/>
        <v>0</v>
      </c>
      <c r="G259" s="30">
        <f t="shared" si="173"/>
        <v>3642287000</v>
      </c>
      <c r="H259" s="30">
        <f t="shared" si="173"/>
        <v>0</v>
      </c>
      <c r="I259" s="30">
        <f t="shared" si="173"/>
        <v>3642287000</v>
      </c>
      <c r="J259" s="30">
        <f t="shared" si="173"/>
        <v>1839261417</v>
      </c>
      <c r="K259" s="30">
        <f t="shared" si="173"/>
        <v>1839261417</v>
      </c>
      <c r="L259" s="30">
        <f t="shared" si="173"/>
        <v>1803025583</v>
      </c>
      <c r="M259" s="30">
        <f t="shared" si="173"/>
        <v>1730261417</v>
      </c>
      <c r="N259" s="30">
        <f t="shared" si="173"/>
        <v>1730261417</v>
      </c>
      <c r="O259" s="30">
        <f t="shared" si="173"/>
        <v>109000000</v>
      </c>
      <c r="P259" s="25">
        <f t="shared" ref="P259:P260" si="174">N259/I259*100</f>
        <v>47.504807199432662</v>
      </c>
      <c r="Q259" s="30">
        <f t="shared" si="173"/>
        <v>0</v>
      </c>
      <c r="R259" s="30">
        <f t="shared" si="173"/>
        <v>0</v>
      </c>
      <c r="S259" s="30">
        <f t="shared" si="173"/>
        <v>1730261417</v>
      </c>
      <c r="T259" s="25">
        <f t="shared" ref="T259:T260" si="175">(R259/I259)*100</f>
        <v>0</v>
      </c>
      <c r="U259" s="30">
        <f t="shared" si="173"/>
        <v>0</v>
      </c>
      <c r="V259" s="30">
        <f t="shared" si="173"/>
        <v>0</v>
      </c>
      <c r="W259" s="30">
        <f t="shared" si="173"/>
        <v>0</v>
      </c>
      <c r="X259" s="31"/>
      <c r="Y259" s="31"/>
      <c r="Z259" s="31"/>
      <c r="AA259" s="31"/>
      <c r="AB259" s="31"/>
    </row>
    <row r="260" spans="1:28" s="32" customFormat="1" ht="30" x14ac:dyDescent="0.25">
      <c r="A260" s="18"/>
      <c r="B260" s="33" t="s">
        <v>506</v>
      </c>
      <c r="C260" s="34" t="s">
        <v>507</v>
      </c>
      <c r="D260" s="30">
        <f>+D261+D263</f>
        <v>1873444000</v>
      </c>
      <c r="E260" s="30">
        <f t="shared" ref="E260:W260" si="176">+E261+E263</f>
        <v>0</v>
      </c>
      <c r="F260" s="30">
        <f t="shared" si="176"/>
        <v>0</v>
      </c>
      <c r="G260" s="30">
        <f t="shared" si="176"/>
        <v>1873444000</v>
      </c>
      <c r="H260" s="30">
        <f t="shared" si="176"/>
        <v>0</v>
      </c>
      <c r="I260" s="30">
        <f t="shared" si="176"/>
        <v>1873444000</v>
      </c>
      <c r="J260" s="30">
        <f t="shared" si="176"/>
        <v>958485167</v>
      </c>
      <c r="K260" s="30">
        <f t="shared" si="176"/>
        <v>958485167</v>
      </c>
      <c r="L260" s="30">
        <f t="shared" si="176"/>
        <v>914958833</v>
      </c>
      <c r="M260" s="30">
        <f t="shared" si="176"/>
        <v>958485167</v>
      </c>
      <c r="N260" s="30">
        <f t="shared" si="176"/>
        <v>958485167</v>
      </c>
      <c r="O260" s="30">
        <f t="shared" si="176"/>
        <v>0</v>
      </c>
      <c r="P260" s="25">
        <f t="shared" si="174"/>
        <v>51.161666268113706</v>
      </c>
      <c r="Q260" s="30">
        <f t="shared" si="176"/>
        <v>0</v>
      </c>
      <c r="R260" s="30">
        <f t="shared" si="176"/>
        <v>0</v>
      </c>
      <c r="S260" s="30">
        <f t="shared" si="176"/>
        <v>958485167</v>
      </c>
      <c r="T260" s="25">
        <f t="shared" si="175"/>
        <v>0</v>
      </c>
      <c r="U260" s="30">
        <f t="shared" si="176"/>
        <v>0</v>
      </c>
      <c r="V260" s="30">
        <f t="shared" si="176"/>
        <v>0</v>
      </c>
      <c r="W260" s="30">
        <f t="shared" si="176"/>
        <v>0</v>
      </c>
      <c r="X260" s="31"/>
      <c r="Y260" s="31"/>
      <c r="Z260" s="31"/>
      <c r="AA260" s="31"/>
      <c r="AB260" s="31"/>
    </row>
    <row r="261" spans="1:28" ht="18.75" customHeight="1" x14ac:dyDescent="0.25">
      <c r="B261" s="60" t="s">
        <v>508</v>
      </c>
      <c r="C261" s="56" t="s">
        <v>494</v>
      </c>
      <c r="D261" s="57">
        <f>+D262</f>
        <v>1174494000</v>
      </c>
      <c r="E261" s="57">
        <f t="shared" ref="E261:W261" si="177">+E262</f>
        <v>0</v>
      </c>
      <c r="F261" s="57">
        <f t="shared" si="177"/>
        <v>0</v>
      </c>
      <c r="G261" s="57">
        <f t="shared" si="177"/>
        <v>1174494000</v>
      </c>
      <c r="H261" s="57">
        <f t="shared" si="177"/>
        <v>0</v>
      </c>
      <c r="I261" s="57">
        <f t="shared" si="177"/>
        <v>1174494000</v>
      </c>
      <c r="J261" s="57">
        <f t="shared" si="177"/>
        <v>504418789</v>
      </c>
      <c r="K261" s="57">
        <f t="shared" si="177"/>
        <v>504418789</v>
      </c>
      <c r="L261" s="57">
        <f t="shared" si="177"/>
        <v>670075211</v>
      </c>
      <c r="M261" s="57">
        <f t="shared" si="177"/>
        <v>504418789</v>
      </c>
      <c r="N261" s="57">
        <f t="shared" si="177"/>
        <v>504418789</v>
      </c>
      <c r="O261" s="57">
        <f t="shared" si="177"/>
        <v>0</v>
      </c>
      <c r="P261" s="57">
        <f t="shared" si="177"/>
        <v>42.95</v>
      </c>
      <c r="Q261" s="57">
        <f t="shared" si="177"/>
        <v>0</v>
      </c>
      <c r="R261" s="57">
        <f t="shared" si="177"/>
        <v>0</v>
      </c>
      <c r="S261" s="57">
        <f t="shared" si="177"/>
        <v>504418789</v>
      </c>
      <c r="T261" s="57">
        <f t="shared" si="177"/>
        <v>0</v>
      </c>
      <c r="U261" s="57">
        <f t="shared" si="177"/>
        <v>0</v>
      </c>
      <c r="V261" s="57">
        <f t="shared" si="177"/>
        <v>0</v>
      </c>
      <c r="W261" s="57">
        <f t="shared" si="177"/>
        <v>0</v>
      </c>
    </row>
    <row r="262" spans="1:28" x14ac:dyDescent="0.25">
      <c r="B262" s="60" t="s">
        <v>495</v>
      </c>
      <c r="C262" s="56" t="s">
        <v>501</v>
      </c>
      <c r="D262" s="57">
        <v>1174494000</v>
      </c>
      <c r="E262" s="57">
        <v>0</v>
      </c>
      <c r="F262" s="57">
        <v>0</v>
      </c>
      <c r="G262" s="57">
        <v>1174494000</v>
      </c>
      <c r="H262" s="57">
        <v>0</v>
      </c>
      <c r="I262" s="57">
        <v>1174494000</v>
      </c>
      <c r="J262" s="57">
        <v>504418789</v>
      </c>
      <c r="K262" s="57">
        <v>504418789</v>
      </c>
      <c r="L262" s="57">
        <v>670075211</v>
      </c>
      <c r="M262" s="57">
        <v>504418789</v>
      </c>
      <c r="N262" s="57">
        <v>504418789</v>
      </c>
      <c r="O262" s="57">
        <v>0</v>
      </c>
      <c r="P262" s="58">
        <v>42.95</v>
      </c>
      <c r="Q262" s="57">
        <v>0</v>
      </c>
      <c r="R262" s="57">
        <v>0</v>
      </c>
      <c r="S262" s="57">
        <v>504418789</v>
      </c>
      <c r="T262" s="58">
        <v>0</v>
      </c>
      <c r="U262" s="57">
        <v>0</v>
      </c>
      <c r="V262" s="57">
        <v>0</v>
      </c>
      <c r="W262" s="57">
        <v>0</v>
      </c>
    </row>
    <row r="263" spans="1:28" ht="30" x14ac:dyDescent="0.25">
      <c r="B263" s="60" t="s">
        <v>502</v>
      </c>
      <c r="C263" s="56" t="s">
        <v>503</v>
      </c>
      <c r="D263" s="57">
        <f>+D264</f>
        <v>698950000</v>
      </c>
      <c r="E263" s="57">
        <f t="shared" ref="E263:W263" si="178">+E264</f>
        <v>0</v>
      </c>
      <c r="F263" s="57">
        <f t="shared" si="178"/>
        <v>0</v>
      </c>
      <c r="G263" s="57">
        <f t="shared" si="178"/>
        <v>698950000</v>
      </c>
      <c r="H263" s="57">
        <f t="shared" si="178"/>
        <v>0</v>
      </c>
      <c r="I263" s="57">
        <f t="shared" si="178"/>
        <v>698950000</v>
      </c>
      <c r="J263" s="57">
        <f t="shared" si="178"/>
        <v>454066378</v>
      </c>
      <c r="K263" s="57">
        <f t="shared" si="178"/>
        <v>454066378</v>
      </c>
      <c r="L263" s="57">
        <f t="shared" si="178"/>
        <v>244883622</v>
      </c>
      <c r="M263" s="57">
        <f t="shared" si="178"/>
        <v>454066378</v>
      </c>
      <c r="N263" s="57">
        <f t="shared" si="178"/>
        <v>454066378</v>
      </c>
      <c r="O263" s="57">
        <f t="shared" si="178"/>
        <v>0</v>
      </c>
      <c r="P263" s="57">
        <f t="shared" si="178"/>
        <v>64.959999999999994</v>
      </c>
      <c r="Q263" s="57">
        <f t="shared" si="178"/>
        <v>0</v>
      </c>
      <c r="R263" s="57">
        <f t="shared" si="178"/>
        <v>0</v>
      </c>
      <c r="S263" s="57">
        <f t="shared" si="178"/>
        <v>454066378</v>
      </c>
      <c r="T263" s="57">
        <f t="shared" si="178"/>
        <v>0</v>
      </c>
      <c r="U263" s="57">
        <f t="shared" si="178"/>
        <v>0</v>
      </c>
      <c r="V263" s="57">
        <f t="shared" si="178"/>
        <v>0</v>
      </c>
      <c r="W263" s="57">
        <f t="shared" si="178"/>
        <v>0</v>
      </c>
    </row>
    <row r="264" spans="1:28" x14ac:dyDescent="0.25">
      <c r="B264" s="60" t="s">
        <v>495</v>
      </c>
      <c r="C264" s="56" t="s">
        <v>501</v>
      </c>
      <c r="D264" s="57">
        <v>698950000</v>
      </c>
      <c r="E264" s="57">
        <v>0</v>
      </c>
      <c r="F264" s="57">
        <v>0</v>
      </c>
      <c r="G264" s="57">
        <v>698950000</v>
      </c>
      <c r="H264" s="57">
        <v>0</v>
      </c>
      <c r="I264" s="57">
        <v>698950000</v>
      </c>
      <c r="J264" s="57">
        <v>454066378</v>
      </c>
      <c r="K264" s="57">
        <v>454066378</v>
      </c>
      <c r="L264" s="57">
        <v>244883622</v>
      </c>
      <c r="M264" s="57">
        <v>454066378</v>
      </c>
      <c r="N264" s="57">
        <v>454066378</v>
      </c>
      <c r="O264" s="57">
        <v>0</v>
      </c>
      <c r="P264" s="58">
        <v>64.959999999999994</v>
      </c>
      <c r="Q264" s="57">
        <v>0</v>
      </c>
      <c r="R264" s="57">
        <v>0</v>
      </c>
      <c r="S264" s="57">
        <v>454066378</v>
      </c>
      <c r="T264" s="58">
        <v>0</v>
      </c>
      <c r="U264" s="57">
        <v>0</v>
      </c>
      <c r="V264" s="57">
        <v>0</v>
      </c>
      <c r="W264" s="57">
        <v>0</v>
      </c>
    </row>
    <row r="265" spans="1:28" s="32" customFormat="1" ht="45" x14ac:dyDescent="0.25">
      <c r="A265" s="18"/>
      <c r="B265" s="33" t="s">
        <v>509</v>
      </c>
      <c r="C265" s="34" t="s">
        <v>510</v>
      </c>
      <c r="D265" s="30">
        <f>+D266</f>
        <v>1768843000</v>
      </c>
      <c r="E265" s="30">
        <f t="shared" ref="E265:W266" si="179">+E266</f>
        <v>0</v>
      </c>
      <c r="F265" s="30">
        <f t="shared" si="179"/>
        <v>0</v>
      </c>
      <c r="G265" s="30">
        <f t="shared" si="179"/>
        <v>1768843000</v>
      </c>
      <c r="H265" s="30">
        <f t="shared" si="179"/>
        <v>0</v>
      </c>
      <c r="I265" s="30">
        <f t="shared" si="179"/>
        <v>1768843000</v>
      </c>
      <c r="J265" s="30">
        <f t="shared" si="179"/>
        <v>880776250</v>
      </c>
      <c r="K265" s="30">
        <f t="shared" si="179"/>
        <v>880776250</v>
      </c>
      <c r="L265" s="30">
        <f t="shared" si="179"/>
        <v>888066750</v>
      </c>
      <c r="M265" s="30">
        <f t="shared" si="179"/>
        <v>771776250</v>
      </c>
      <c r="N265" s="30">
        <f t="shared" si="179"/>
        <v>771776250</v>
      </c>
      <c r="O265" s="30">
        <f t="shared" si="179"/>
        <v>109000000</v>
      </c>
      <c r="P265" s="25">
        <f t="shared" ref="P265:P270" si="180">N265/I265*100</f>
        <v>43.631698799723893</v>
      </c>
      <c r="Q265" s="30">
        <f t="shared" si="179"/>
        <v>0</v>
      </c>
      <c r="R265" s="30">
        <f t="shared" si="179"/>
        <v>0</v>
      </c>
      <c r="S265" s="30">
        <f t="shared" si="179"/>
        <v>771776250</v>
      </c>
      <c r="T265" s="25">
        <f t="shared" ref="T265" si="181">(R265/I265)*100</f>
        <v>0</v>
      </c>
      <c r="U265" s="30">
        <f t="shared" si="179"/>
        <v>0</v>
      </c>
      <c r="V265" s="30">
        <f t="shared" si="179"/>
        <v>0</v>
      </c>
      <c r="W265" s="30">
        <f t="shared" si="179"/>
        <v>0</v>
      </c>
      <c r="X265" s="31"/>
      <c r="Y265" s="31"/>
      <c r="Z265" s="31"/>
      <c r="AA265" s="31"/>
      <c r="AB265" s="31"/>
    </row>
    <row r="266" spans="1:28" ht="23.25" customHeight="1" x14ac:dyDescent="0.25">
      <c r="B266" s="60" t="s">
        <v>508</v>
      </c>
      <c r="C266" s="56" t="s">
        <v>494</v>
      </c>
      <c r="D266" s="57">
        <f>+D267</f>
        <v>1768843000</v>
      </c>
      <c r="E266" s="57">
        <f t="shared" si="179"/>
        <v>0</v>
      </c>
      <c r="F266" s="57">
        <f t="shared" si="179"/>
        <v>0</v>
      </c>
      <c r="G266" s="57">
        <f t="shared" si="179"/>
        <v>1768843000</v>
      </c>
      <c r="H266" s="57">
        <f t="shared" si="179"/>
        <v>0</v>
      </c>
      <c r="I266" s="57">
        <f t="shared" si="179"/>
        <v>1768843000</v>
      </c>
      <c r="J266" s="57">
        <f t="shared" si="179"/>
        <v>880776250</v>
      </c>
      <c r="K266" s="57">
        <f t="shared" si="179"/>
        <v>880776250</v>
      </c>
      <c r="L266" s="57">
        <f t="shared" si="179"/>
        <v>888066750</v>
      </c>
      <c r="M266" s="57">
        <f t="shared" si="179"/>
        <v>771776250</v>
      </c>
      <c r="N266" s="57">
        <f t="shared" si="179"/>
        <v>771776250</v>
      </c>
      <c r="O266" s="57">
        <f t="shared" si="179"/>
        <v>109000000</v>
      </c>
      <c r="P266" s="62"/>
      <c r="Q266" s="57">
        <f t="shared" si="179"/>
        <v>0</v>
      </c>
      <c r="R266" s="57">
        <f t="shared" si="179"/>
        <v>0</v>
      </c>
      <c r="S266" s="57">
        <f t="shared" si="179"/>
        <v>771776250</v>
      </c>
      <c r="T266" s="57">
        <f t="shared" si="179"/>
        <v>0</v>
      </c>
      <c r="U266" s="57">
        <f t="shared" si="179"/>
        <v>0</v>
      </c>
      <c r="V266" s="57">
        <f t="shared" si="179"/>
        <v>0</v>
      </c>
      <c r="W266" s="57">
        <f t="shared" si="179"/>
        <v>0</v>
      </c>
    </row>
    <row r="267" spans="1:28" x14ac:dyDescent="0.25">
      <c r="B267" s="60" t="s">
        <v>495</v>
      </c>
      <c r="C267" s="56" t="s">
        <v>501</v>
      </c>
      <c r="D267" s="57">
        <v>1768843000</v>
      </c>
      <c r="E267" s="57">
        <v>0</v>
      </c>
      <c r="F267" s="57">
        <v>0</v>
      </c>
      <c r="G267" s="57">
        <v>1768843000</v>
      </c>
      <c r="H267" s="57">
        <v>0</v>
      </c>
      <c r="I267" s="57">
        <v>1768843000</v>
      </c>
      <c r="J267" s="57">
        <v>880776250</v>
      </c>
      <c r="K267" s="57">
        <v>880776250</v>
      </c>
      <c r="L267" s="57">
        <v>888066750</v>
      </c>
      <c r="M267" s="57">
        <v>771776250</v>
      </c>
      <c r="N267" s="57">
        <v>771776250</v>
      </c>
      <c r="O267" s="57">
        <v>109000000</v>
      </c>
      <c r="P267" s="58">
        <v>43.63</v>
      </c>
      <c r="Q267" s="57">
        <v>0</v>
      </c>
      <c r="R267" s="57">
        <v>0</v>
      </c>
      <c r="S267" s="57">
        <v>771776250</v>
      </c>
      <c r="T267" s="58">
        <v>0</v>
      </c>
      <c r="U267" s="57">
        <v>0</v>
      </c>
      <c r="V267" s="57">
        <v>0</v>
      </c>
      <c r="W267" s="57">
        <v>0</v>
      </c>
    </row>
    <row r="268" spans="1:28" s="32" customFormat="1" ht="45" x14ac:dyDescent="0.25">
      <c r="A268" s="18"/>
      <c r="B268" s="33" t="s">
        <v>511</v>
      </c>
      <c r="C268" s="34" t="s">
        <v>512</v>
      </c>
      <c r="D268" s="30">
        <f>+D269</f>
        <v>750000000</v>
      </c>
      <c r="E268" s="30">
        <f t="shared" ref="E268:W271" si="182">+E269</f>
        <v>0</v>
      </c>
      <c r="F268" s="30">
        <f t="shared" si="182"/>
        <v>0</v>
      </c>
      <c r="G268" s="30">
        <f t="shared" si="182"/>
        <v>750000000</v>
      </c>
      <c r="H268" s="30">
        <f t="shared" si="182"/>
        <v>0</v>
      </c>
      <c r="I268" s="30">
        <f t="shared" si="182"/>
        <v>750000000</v>
      </c>
      <c r="J268" s="30">
        <f t="shared" si="182"/>
        <v>574494639</v>
      </c>
      <c r="K268" s="30">
        <f t="shared" si="182"/>
        <v>574494639</v>
      </c>
      <c r="L268" s="30">
        <f t="shared" si="182"/>
        <v>175505361</v>
      </c>
      <c r="M268" s="30">
        <f t="shared" si="182"/>
        <v>574494639</v>
      </c>
      <c r="N268" s="30">
        <f t="shared" si="182"/>
        <v>574494639</v>
      </c>
      <c r="O268" s="30">
        <f t="shared" si="182"/>
        <v>0</v>
      </c>
      <c r="P268" s="25">
        <f t="shared" si="180"/>
        <v>76.599285199999997</v>
      </c>
      <c r="Q268" s="30">
        <f t="shared" si="182"/>
        <v>0</v>
      </c>
      <c r="R268" s="30">
        <f t="shared" si="182"/>
        <v>0</v>
      </c>
      <c r="S268" s="30">
        <f t="shared" si="182"/>
        <v>574494639</v>
      </c>
      <c r="T268" s="25">
        <f t="shared" ref="T268:T270" si="183">(R268/I268)*100</f>
        <v>0</v>
      </c>
      <c r="U268" s="30">
        <f t="shared" si="182"/>
        <v>0</v>
      </c>
      <c r="V268" s="30">
        <f t="shared" si="182"/>
        <v>0</v>
      </c>
      <c r="W268" s="30">
        <f t="shared" si="182"/>
        <v>0</v>
      </c>
      <c r="X268" s="31"/>
      <c r="Y268" s="31"/>
      <c r="Z268" s="31"/>
      <c r="AA268" s="31"/>
      <c r="AB268" s="31"/>
    </row>
    <row r="269" spans="1:28" s="32" customFormat="1" ht="30" x14ac:dyDescent="0.25">
      <c r="A269" s="18"/>
      <c r="B269" s="33" t="s">
        <v>513</v>
      </c>
      <c r="C269" s="34" t="s">
        <v>514</v>
      </c>
      <c r="D269" s="30">
        <f>+D270</f>
        <v>750000000</v>
      </c>
      <c r="E269" s="30">
        <f t="shared" si="182"/>
        <v>0</v>
      </c>
      <c r="F269" s="30">
        <f t="shared" si="182"/>
        <v>0</v>
      </c>
      <c r="G269" s="30">
        <f t="shared" si="182"/>
        <v>750000000</v>
      </c>
      <c r="H269" s="30">
        <f t="shared" si="182"/>
        <v>0</v>
      </c>
      <c r="I269" s="30">
        <f t="shared" si="182"/>
        <v>750000000</v>
      </c>
      <c r="J269" s="30">
        <f t="shared" si="182"/>
        <v>574494639</v>
      </c>
      <c r="K269" s="30">
        <f t="shared" si="182"/>
        <v>574494639</v>
      </c>
      <c r="L269" s="30">
        <f t="shared" si="182"/>
        <v>175505361</v>
      </c>
      <c r="M269" s="30">
        <f t="shared" si="182"/>
        <v>574494639</v>
      </c>
      <c r="N269" s="30">
        <f t="shared" si="182"/>
        <v>574494639</v>
      </c>
      <c r="O269" s="30">
        <f t="shared" si="182"/>
        <v>0</v>
      </c>
      <c r="P269" s="25">
        <f t="shared" si="180"/>
        <v>76.599285199999997</v>
      </c>
      <c r="Q269" s="30">
        <f t="shared" si="182"/>
        <v>0</v>
      </c>
      <c r="R269" s="30">
        <f t="shared" si="182"/>
        <v>0</v>
      </c>
      <c r="S269" s="30">
        <f t="shared" si="182"/>
        <v>574494639</v>
      </c>
      <c r="T269" s="25">
        <f t="shared" si="183"/>
        <v>0</v>
      </c>
      <c r="U269" s="30">
        <f t="shared" si="182"/>
        <v>0</v>
      </c>
      <c r="V269" s="30">
        <f t="shared" si="182"/>
        <v>0</v>
      </c>
      <c r="W269" s="30">
        <f t="shared" si="182"/>
        <v>0</v>
      </c>
      <c r="X269" s="31"/>
      <c r="Y269" s="31"/>
      <c r="Z269" s="31"/>
      <c r="AA269" s="31"/>
      <c r="AB269" s="31"/>
    </row>
    <row r="270" spans="1:28" s="32" customFormat="1" ht="30" x14ac:dyDescent="0.25">
      <c r="A270" s="18"/>
      <c r="B270" s="33" t="s">
        <v>515</v>
      </c>
      <c r="C270" s="34" t="s">
        <v>516</v>
      </c>
      <c r="D270" s="30">
        <f>+D271</f>
        <v>750000000</v>
      </c>
      <c r="E270" s="30">
        <f t="shared" si="182"/>
        <v>0</v>
      </c>
      <c r="F270" s="30">
        <f t="shared" si="182"/>
        <v>0</v>
      </c>
      <c r="G270" s="30">
        <f t="shared" si="182"/>
        <v>750000000</v>
      </c>
      <c r="H270" s="30">
        <f t="shared" si="182"/>
        <v>0</v>
      </c>
      <c r="I270" s="30">
        <f t="shared" si="182"/>
        <v>750000000</v>
      </c>
      <c r="J270" s="30">
        <f t="shared" si="182"/>
        <v>574494639</v>
      </c>
      <c r="K270" s="30">
        <f t="shared" si="182"/>
        <v>574494639</v>
      </c>
      <c r="L270" s="30">
        <f t="shared" si="182"/>
        <v>175505361</v>
      </c>
      <c r="M270" s="30">
        <f t="shared" si="182"/>
        <v>574494639</v>
      </c>
      <c r="N270" s="30">
        <f t="shared" si="182"/>
        <v>574494639</v>
      </c>
      <c r="O270" s="30">
        <f t="shared" si="182"/>
        <v>0</v>
      </c>
      <c r="P270" s="25">
        <f t="shared" si="180"/>
        <v>76.599285199999997</v>
      </c>
      <c r="Q270" s="30">
        <f t="shared" si="182"/>
        <v>0</v>
      </c>
      <c r="R270" s="30">
        <f t="shared" si="182"/>
        <v>0</v>
      </c>
      <c r="S270" s="30">
        <f t="shared" si="182"/>
        <v>574494639</v>
      </c>
      <c r="T270" s="25">
        <f t="shared" si="183"/>
        <v>0</v>
      </c>
      <c r="U270" s="30">
        <f t="shared" si="182"/>
        <v>0</v>
      </c>
      <c r="V270" s="30">
        <f t="shared" si="182"/>
        <v>0</v>
      </c>
      <c r="W270" s="30">
        <f t="shared" si="182"/>
        <v>0</v>
      </c>
      <c r="X270" s="31"/>
      <c r="Y270" s="31"/>
      <c r="Z270" s="31"/>
      <c r="AA270" s="31"/>
      <c r="AB270" s="31"/>
    </row>
    <row r="271" spans="1:28" ht="30" x14ac:dyDescent="0.25">
      <c r="B271" s="60" t="s">
        <v>508</v>
      </c>
      <c r="C271" s="56" t="s">
        <v>494</v>
      </c>
      <c r="D271" s="57">
        <f>+D272</f>
        <v>750000000</v>
      </c>
      <c r="E271" s="57">
        <f t="shared" si="182"/>
        <v>0</v>
      </c>
      <c r="F271" s="57">
        <f t="shared" si="182"/>
        <v>0</v>
      </c>
      <c r="G271" s="57">
        <f t="shared" si="182"/>
        <v>750000000</v>
      </c>
      <c r="H271" s="57">
        <f t="shared" si="182"/>
        <v>0</v>
      </c>
      <c r="I271" s="57">
        <f t="shared" si="182"/>
        <v>750000000</v>
      </c>
      <c r="J271" s="57">
        <f t="shared" si="182"/>
        <v>574494639</v>
      </c>
      <c r="K271" s="57">
        <f t="shared" si="182"/>
        <v>574494639</v>
      </c>
      <c r="L271" s="57">
        <f t="shared" si="182"/>
        <v>175505361</v>
      </c>
      <c r="M271" s="57">
        <f t="shared" si="182"/>
        <v>574494639</v>
      </c>
      <c r="N271" s="57">
        <f t="shared" si="182"/>
        <v>574494639</v>
      </c>
      <c r="O271" s="57">
        <f t="shared" si="182"/>
        <v>0</v>
      </c>
      <c r="P271" s="57">
        <f t="shared" si="182"/>
        <v>76.599999999999994</v>
      </c>
      <c r="Q271" s="57">
        <f t="shared" si="182"/>
        <v>0</v>
      </c>
      <c r="R271" s="57">
        <f t="shared" si="182"/>
        <v>0</v>
      </c>
      <c r="S271" s="57">
        <f t="shared" si="182"/>
        <v>574494639</v>
      </c>
      <c r="T271" s="57">
        <f t="shared" si="182"/>
        <v>0</v>
      </c>
      <c r="U271" s="57">
        <f t="shared" si="182"/>
        <v>0</v>
      </c>
      <c r="V271" s="57">
        <f t="shared" si="182"/>
        <v>0</v>
      </c>
      <c r="W271" s="57">
        <f t="shared" si="182"/>
        <v>0</v>
      </c>
    </row>
    <row r="272" spans="1:28" x14ac:dyDescent="0.25">
      <c r="B272" s="60" t="s">
        <v>495</v>
      </c>
      <c r="C272" s="56" t="s">
        <v>496</v>
      </c>
      <c r="D272" s="57">
        <v>750000000</v>
      </c>
      <c r="E272" s="57">
        <v>0</v>
      </c>
      <c r="F272" s="57">
        <v>0</v>
      </c>
      <c r="G272" s="57">
        <v>750000000</v>
      </c>
      <c r="H272" s="57">
        <v>0</v>
      </c>
      <c r="I272" s="57">
        <v>750000000</v>
      </c>
      <c r="J272" s="57">
        <v>574494639</v>
      </c>
      <c r="K272" s="57">
        <v>574494639</v>
      </c>
      <c r="L272" s="57">
        <v>175505361</v>
      </c>
      <c r="M272" s="57">
        <v>574494639</v>
      </c>
      <c r="N272" s="57">
        <v>574494639</v>
      </c>
      <c r="O272" s="57">
        <v>0</v>
      </c>
      <c r="P272" s="58">
        <v>76.599999999999994</v>
      </c>
      <c r="Q272" s="57">
        <v>0</v>
      </c>
      <c r="R272" s="57">
        <v>0</v>
      </c>
      <c r="S272" s="57">
        <v>574494639</v>
      </c>
      <c r="T272" s="58">
        <v>0</v>
      </c>
      <c r="U272" s="57">
        <v>0</v>
      </c>
      <c r="V272" s="57">
        <v>0</v>
      </c>
      <c r="W272" s="57">
        <v>0</v>
      </c>
    </row>
    <row r="273" spans="1:28" s="32" customFormat="1" ht="45" x14ac:dyDescent="0.25">
      <c r="A273" s="18"/>
      <c r="B273" s="33" t="s">
        <v>517</v>
      </c>
      <c r="C273" s="34" t="s">
        <v>518</v>
      </c>
      <c r="D273" s="30">
        <f>+D274</f>
        <v>3250000000</v>
      </c>
      <c r="E273" s="30">
        <f t="shared" ref="E273:W274" si="184">+E274</f>
        <v>0</v>
      </c>
      <c r="F273" s="30">
        <f t="shared" si="184"/>
        <v>0</v>
      </c>
      <c r="G273" s="30">
        <f t="shared" si="184"/>
        <v>3250000000</v>
      </c>
      <c r="H273" s="30">
        <f t="shared" si="184"/>
        <v>0</v>
      </c>
      <c r="I273" s="30">
        <f t="shared" si="184"/>
        <v>3250000000</v>
      </c>
      <c r="J273" s="30">
        <f t="shared" si="184"/>
        <v>2385864400</v>
      </c>
      <c r="K273" s="30">
        <f t="shared" si="184"/>
        <v>2385864400</v>
      </c>
      <c r="L273" s="30">
        <f t="shared" si="184"/>
        <v>864135600</v>
      </c>
      <c r="M273" s="30">
        <f t="shared" si="184"/>
        <v>2376373300</v>
      </c>
      <c r="N273" s="30">
        <f t="shared" si="184"/>
        <v>2376373300</v>
      </c>
      <c r="O273" s="30">
        <f t="shared" si="184"/>
        <v>9491100</v>
      </c>
      <c r="P273" s="25">
        <f t="shared" ref="P273:P275" si="185">N273/I273*100</f>
        <v>73.119178461538453</v>
      </c>
      <c r="Q273" s="30">
        <f t="shared" si="184"/>
        <v>0</v>
      </c>
      <c r="R273" s="30">
        <f t="shared" si="184"/>
        <v>0</v>
      </c>
      <c r="S273" s="30">
        <f t="shared" si="184"/>
        <v>2376373300</v>
      </c>
      <c r="T273" s="25">
        <f t="shared" ref="T273:T276" si="186">(R273/I273)*100</f>
        <v>0</v>
      </c>
      <c r="U273" s="30">
        <f t="shared" si="184"/>
        <v>0</v>
      </c>
      <c r="V273" s="30">
        <f t="shared" si="184"/>
        <v>0</v>
      </c>
      <c r="W273" s="30">
        <f t="shared" si="184"/>
        <v>0</v>
      </c>
      <c r="X273" s="31"/>
      <c r="Y273" s="31"/>
      <c r="Z273" s="31"/>
      <c r="AA273" s="31"/>
      <c r="AB273" s="31"/>
    </row>
    <row r="274" spans="1:28" s="32" customFormat="1" x14ac:dyDescent="0.25">
      <c r="A274" s="18"/>
      <c r="B274" s="33" t="s">
        <v>519</v>
      </c>
      <c r="C274" s="34" t="s">
        <v>520</v>
      </c>
      <c r="D274" s="30">
        <f>+D275</f>
        <v>3250000000</v>
      </c>
      <c r="E274" s="30">
        <f t="shared" si="184"/>
        <v>0</v>
      </c>
      <c r="F274" s="30">
        <f t="shared" si="184"/>
        <v>0</v>
      </c>
      <c r="G274" s="30">
        <f t="shared" si="184"/>
        <v>3250000000</v>
      </c>
      <c r="H274" s="30">
        <f t="shared" si="184"/>
        <v>0</v>
      </c>
      <c r="I274" s="30">
        <f t="shared" si="184"/>
        <v>3250000000</v>
      </c>
      <c r="J274" s="30">
        <f t="shared" si="184"/>
        <v>2385864400</v>
      </c>
      <c r="K274" s="30">
        <f t="shared" si="184"/>
        <v>2385864400</v>
      </c>
      <c r="L274" s="30">
        <f t="shared" si="184"/>
        <v>864135600</v>
      </c>
      <c r="M274" s="30">
        <f t="shared" si="184"/>
        <v>2376373300</v>
      </c>
      <c r="N274" s="30">
        <f t="shared" si="184"/>
        <v>2376373300</v>
      </c>
      <c r="O274" s="30">
        <f t="shared" si="184"/>
        <v>9491100</v>
      </c>
      <c r="P274" s="25">
        <f t="shared" si="185"/>
        <v>73.119178461538453</v>
      </c>
      <c r="Q274" s="30">
        <f t="shared" si="184"/>
        <v>0</v>
      </c>
      <c r="R274" s="30">
        <f t="shared" si="184"/>
        <v>0</v>
      </c>
      <c r="S274" s="30">
        <f t="shared" si="184"/>
        <v>2376373300</v>
      </c>
      <c r="T274" s="25">
        <f t="shared" si="186"/>
        <v>0</v>
      </c>
      <c r="U274" s="30">
        <f t="shared" si="184"/>
        <v>0</v>
      </c>
      <c r="V274" s="30">
        <f t="shared" si="184"/>
        <v>0</v>
      </c>
      <c r="W274" s="30">
        <f t="shared" si="184"/>
        <v>0</v>
      </c>
      <c r="X274" s="31"/>
      <c r="Y274" s="31"/>
      <c r="Z274" s="31"/>
      <c r="AA274" s="31"/>
      <c r="AB274" s="31"/>
    </row>
    <row r="275" spans="1:28" s="32" customFormat="1" ht="30" x14ac:dyDescent="0.25">
      <c r="A275" s="18" t="s">
        <v>22</v>
      </c>
      <c r="B275" s="33" t="s">
        <v>521</v>
      </c>
      <c r="C275" s="34" t="s">
        <v>522</v>
      </c>
      <c r="D275" s="30">
        <f>+D276+D279</f>
        <v>3250000000</v>
      </c>
      <c r="E275" s="30">
        <f t="shared" ref="E275:W275" si="187">+E276+E279</f>
        <v>0</v>
      </c>
      <c r="F275" s="30">
        <f t="shared" si="187"/>
        <v>0</v>
      </c>
      <c r="G275" s="30">
        <f t="shared" si="187"/>
        <v>3250000000</v>
      </c>
      <c r="H275" s="30">
        <f t="shared" si="187"/>
        <v>0</v>
      </c>
      <c r="I275" s="30">
        <f t="shared" si="187"/>
        <v>3250000000</v>
      </c>
      <c r="J275" s="30">
        <f t="shared" si="187"/>
        <v>2385864400</v>
      </c>
      <c r="K275" s="30">
        <f t="shared" si="187"/>
        <v>2385864400</v>
      </c>
      <c r="L275" s="30">
        <f t="shared" si="187"/>
        <v>864135600</v>
      </c>
      <c r="M275" s="30">
        <f t="shared" si="187"/>
        <v>2376373300</v>
      </c>
      <c r="N275" s="30">
        <f t="shared" si="187"/>
        <v>2376373300</v>
      </c>
      <c r="O275" s="30">
        <f t="shared" si="187"/>
        <v>9491100</v>
      </c>
      <c r="P275" s="25">
        <f t="shared" si="185"/>
        <v>73.119178461538453</v>
      </c>
      <c r="Q275" s="30">
        <f t="shared" si="187"/>
        <v>0</v>
      </c>
      <c r="R275" s="30">
        <f t="shared" si="187"/>
        <v>0</v>
      </c>
      <c r="S275" s="30">
        <f t="shared" si="187"/>
        <v>2376373300</v>
      </c>
      <c r="T275" s="25">
        <f t="shared" si="186"/>
        <v>0</v>
      </c>
      <c r="U275" s="30">
        <f t="shared" si="187"/>
        <v>0</v>
      </c>
      <c r="V275" s="30">
        <f t="shared" si="187"/>
        <v>0</v>
      </c>
      <c r="W275" s="30">
        <f t="shared" si="187"/>
        <v>0</v>
      </c>
      <c r="X275" s="31"/>
      <c r="Y275" s="31"/>
      <c r="Z275" s="31"/>
      <c r="AA275" s="31"/>
      <c r="AB275" s="31"/>
    </row>
    <row r="276" spans="1:28" ht="20.25" customHeight="1" x14ac:dyDescent="0.25">
      <c r="B276" s="60" t="s">
        <v>523</v>
      </c>
      <c r="C276" s="56" t="s">
        <v>524</v>
      </c>
      <c r="D276" s="57">
        <f>+D277+D278</f>
        <v>2771947000</v>
      </c>
      <c r="E276" s="57">
        <f t="shared" ref="E276:W276" si="188">+E277+E278</f>
        <v>0</v>
      </c>
      <c r="F276" s="57">
        <f t="shared" si="188"/>
        <v>0</v>
      </c>
      <c r="G276" s="57">
        <f t="shared" si="188"/>
        <v>2771947000</v>
      </c>
      <c r="H276" s="57">
        <f t="shared" si="188"/>
        <v>0</v>
      </c>
      <c r="I276" s="57">
        <f t="shared" si="188"/>
        <v>2771947000</v>
      </c>
      <c r="J276" s="57">
        <f t="shared" ref="J276" si="189">+J277+J278</f>
        <v>2106281800</v>
      </c>
      <c r="K276" s="57">
        <f t="shared" si="188"/>
        <v>2106281800</v>
      </c>
      <c r="L276" s="57">
        <f t="shared" si="188"/>
        <v>665665200</v>
      </c>
      <c r="M276" s="57">
        <f t="shared" ref="M276" si="190">+M277+M278</f>
        <v>2099077300</v>
      </c>
      <c r="N276" s="57">
        <f t="shared" si="188"/>
        <v>2099077300</v>
      </c>
      <c r="O276" s="57">
        <f t="shared" si="188"/>
        <v>7204500</v>
      </c>
      <c r="P276" s="62">
        <f t="shared" ref="P276" si="191">N276/G276*100</f>
        <v>75.725737180400628</v>
      </c>
      <c r="Q276" s="57">
        <f t="shared" si="188"/>
        <v>0</v>
      </c>
      <c r="R276" s="57">
        <f t="shared" si="188"/>
        <v>0</v>
      </c>
      <c r="S276" s="57">
        <f t="shared" si="188"/>
        <v>2099077300</v>
      </c>
      <c r="T276" s="58">
        <f t="shared" si="186"/>
        <v>0</v>
      </c>
      <c r="U276" s="57">
        <f t="shared" si="188"/>
        <v>0</v>
      </c>
      <c r="V276" s="57">
        <f t="shared" si="188"/>
        <v>0</v>
      </c>
      <c r="W276" s="57">
        <f t="shared" si="188"/>
        <v>0</v>
      </c>
    </row>
    <row r="277" spans="1:28" x14ac:dyDescent="0.25">
      <c r="B277" s="60" t="s">
        <v>495</v>
      </c>
      <c r="C277" s="56" t="s">
        <v>501</v>
      </c>
      <c r="D277" s="57">
        <v>2711387000</v>
      </c>
      <c r="E277" s="57">
        <v>0</v>
      </c>
      <c r="F277" s="57">
        <v>0</v>
      </c>
      <c r="G277" s="57">
        <v>2711387000</v>
      </c>
      <c r="H277" s="57">
        <v>0</v>
      </c>
      <c r="I277" s="57">
        <v>2711387000</v>
      </c>
      <c r="J277" s="57">
        <v>2106281800</v>
      </c>
      <c r="K277" s="57">
        <v>2106281800</v>
      </c>
      <c r="L277" s="57">
        <v>605105200</v>
      </c>
      <c r="M277" s="57">
        <v>2099077300</v>
      </c>
      <c r="N277" s="57">
        <v>2099077300</v>
      </c>
      <c r="O277" s="57">
        <v>7204500</v>
      </c>
      <c r="P277" s="58">
        <v>77.42</v>
      </c>
      <c r="Q277" s="57">
        <v>0</v>
      </c>
      <c r="R277" s="57">
        <v>0</v>
      </c>
      <c r="S277" s="57">
        <v>2099077300</v>
      </c>
      <c r="T277" s="58">
        <v>0</v>
      </c>
      <c r="U277" s="57">
        <v>0</v>
      </c>
      <c r="V277" s="57">
        <v>0</v>
      </c>
      <c r="W277" s="57">
        <v>0</v>
      </c>
    </row>
    <row r="278" spans="1:28" x14ac:dyDescent="0.25">
      <c r="B278" s="60" t="s">
        <v>525</v>
      </c>
      <c r="C278" s="56" t="s">
        <v>526</v>
      </c>
      <c r="D278" s="57">
        <v>60560000</v>
      </c>
      <c r="E278" s="57">
        <v>0</v>
      </c>
      <c r="F278" s="57">
        <v>0</v>
      </c>
      <c r="G278" s="57">
        <v>60560000</v>
      </c>
      <c r="H278" s="57">
        <v>0</v>
      </c>
      <c r="I278" s="57">
        <v>60560000</v>
      </c>
      <c r="J278" s="57">
        <v>0</v>
      </c>
      <c r="K278" s="57">
        <v>0</v>
      </c>
      <c r="L278" s="57">
        <v>60560000</v>
      </c>
      <c r="M278" s="57">
        <v>0</v>
      </c>
      <c r="N278" s="57">
        <v>0</v>
      </c>
      <c r="O278" s="57">
        <v>0</v>
      </c>
      <c r="P278" s="58">
        <v>0</v>
      </c>
      <c r="Q278" s="57">
        <v>0</v>
      </c>
      <c r="R278" s="57">
        <v>0</v>
      </c>
      <c r="S278" s="57">
        <v>0</v>
      </c>
      <c r="T278" s="58">
        <v>0</v>
      </c>
      <c r="U278" s="57">
        <v>0</v>
      </c>
      <c r="V278" s="57">
        <v>0</v>
      </c>
      <c r="W278" s="57">
        <v>0</v>
      </c>
    </row>
    <row r="279" spans="1:28" ht="20.25" customHeight="1" x14ac:dyDescent="0.25">
      <c r="B279" s="60" t="s">
        <v>508</v>
      </c>
      <c r="C279" s="56" t="s">
        <v>494</v>
      </c>
      <c r="D279" s="57">
        <f>+D280</f>
        <v>478053000</v>
      </c>
      <c r="E279" s="57">
        <f t="shared" ref="E279:W279" si="192">+E280</f>
        <v>0</v>
      </c>
      <c r="F279" s="57">
        <f t="shared" si="192"/>
        <v>0</v>
      </c>
      <c r="G279" s="57">
        <f t="shared" si="192"/>
        <v>478053000</v>
      </c>
      <c r="H279" s="57">
        <f t="shared" si="192"/>
        <v>0</v>
      </c>
      <c r="I279" s="57">
        <f t="shared" si="192"/>
        <v>478053000</v>
      </c>
      <c r="J279" s="57">
        <f t="shared" si="192"/>
        <v>279582600</v>
      </c>
      <c r="K279" s="57">
        <f t="shared" si="192"/>
        <v>279582600</v>
      </c>
      <c r="L279" s="57">
        <f t="shared" si="192"/>
        <v>198470400</v>
      </c>
      <c r="M279" s="57">
        <f t="shared" si="192"/>
        <v>277296000</v>
      </c>
      <c r="N279" s="57">
        <f t="shared" si="192"/>
        <v>277296000</v>
      </c>
      <c r="O279" s="57">
        <f t="shared" si="192"/>
        <v>2286600</v>
      </c>
      <c r="P279" s="58">
        <f t="shared" ref="P279" si="193">N279/I279*100</f>
        <v>58.005283932953041</v>
      </c>
      <c r="Q279" s="57">
        <f t="shared" si="192"/>
        <v>0</v>
      </c>
      <c r="R279" s="57">
        <f t="shared" si="192"/>
        <v>0</v>
      </c>
      <c r="S279" s="57">
        <f t="shared" si="192"/>
        <v>277296000</v>
      </c>
      <c r="T279" s="58">
        <f t="shared" ref="T279" si="194">(R279/I279)*100</f>
        <v>0</v>
      </c>
      <c r="U279" s="57">
        <f t="shared" si="192"/>
        <v>0</v>
      </c>
      <c r="V279" s="57">
        <f t="shared" si="192"/>
        <v>0</v>
      </c>
      <c r="W279" s="57">
        <f t="shared" si="192"/>
        <v>0</v>
      </c>
    </row>
    <row r="280" spans="1:28" x14ac:dyDescent="0.25">
      <c r="B280" s="60" t="s">
        <v>495</v>
      </c>
      <c r="C280" s="56" t="s">
        <v>501</v>
      </c>
      <c r="D280" s="57">
        <v>478053000</v>
      </c>
      <c r="E280" s="57">
        <v>0</v>
      </c>
      <c r="F280" s="57">
        <v>0</v>
      </c>
      <c r="G280" s="57">
        <v>478053000</v>
      </c>
      <c r="H280" s="57">
        <v>0</v>
      </c>
      <c r="I280" s="57">
        <v>478053000</v>
      </c>
      <c r="J280" s="57">
        <v>279582600</v>
      </c>
      <c r="K280" s="57">
        <v>279582600</v>
      </c>
      <c r="L280" s="57">
        <v>198470400</v>
      </c>
      <c r="M280" s="57">
        <v>277296000</v>
      </c>
      <c r="N280" s="57">
        <v>277296000</v>
      </c>
      <c r="O280" s="57">
        <v>2286600</v>
      </c>
      <c r="P280" s="58">
        <v>58.01</v>
      </c>
      <c r="Q280" s="57">
        <v>0</v>
      </c>
      <c r="R280" s="57">
        <v>0</v>
      </c>
      <c r="S280" s="57">
        <v>277296000</v>
      </c>
      <c r="T280" s="58">
        <v>0</v>
      </c>
      <c r="U280" s="57">
        <v>0</v>
      </c>
      <c r="V280" s="57">
        <v>0</v>
      </c>
      <c r="W280" s="57">
        <v>0</v>
      </c>
    </row>
    <row r="281" spans="1:28" s="43" customFormat="1" x14ac:dyDescent="0.25">
      <c r="B281" s="44"/>
      <c r="C281" s="4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45"/>
    </row>
    <row r="282" spans="1:28" s="43" customFormat="1" x14ac:dyDescent="0.25">
      <c r="B282" s="44"/>
      <c r="C282" s="42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spans="1:28" s="43" customFormat="1" x14ac:dyDescent="0.25">
      <c r="B283" s="44"/>
      <c r="C283" s="42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41"/>
      <c r="Q283" s="14"/>
      <c r="R283" s="14"/>
      <c r="S283" s="14"/>
      <c r="T283" s="41"/>
      <c r="U283" s="14"/>
      <c r="V283" s="14"/>
      <c r="W283" s="14"/>
    </row>
    <row r="284" spans="1:28" s="43" customFormat="1" x14ac:dyDescent="0.25">
      <c r="B284" s="44"/>
      <c r="C284" s="42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41"/>
      <c r="Q284" s="14"/>
      <c r="R284" s="14"/>
      <c r="S284" s="14"/>
      <c r="T284" s="41"/>
      <c r="U284" s="14"/>
      <c r="V284" s="14"/>
      <c r="W284" s="14"/>
    </row>
    <row r="285" spans="1:28" s="43" customFormat="1" x14ac:dyDescent="0.25">
      <c r="B285" s="44"/>
      <c r="C285" s="66" t="s">
        <v>527</v>
      </c>
      <c r="D285" s="66"/>
      <c r="E285" s="66"/>
      <c r="F285" s="14"/>
      <c r="G285" s="14"/>
      <c r="H285" s="14"/>
      <c r="I285" s="14"/>
      <c r="J285" s="14"/>
      <c r="K285" s="14"/>
      <c r="L285" s="15"/>
      <c r="M285" s="66" t="s">
        <v>528</v>
      </c>
      <c r="N285" s="66"/>
      <c r="O285" s="66"/>
      <c r="P285" s="46"/>
      <c r="Q285" s="14"/>
      <c r="R285" s="14"/>
      <c r="S285" s="14"/>
      <c r="T285" s="41"/>
      <c r="U285" s="14"/>
      <c r="V285" s="14"/>
      <c r="W285" s="14"/>
    </row>
    <row r="286" spans="1:28" s="43" customFormat="1" x14ac:dyDescent="0.25">
      <c r="B286" s="44"/>
      <c r="C286" s="64" t="s">
        <v>529</v>
      </c>
      <c r="D286" s="64"/>
      <c r="E286" s="64"/>
      <c r="F286" s="14"/>
      <c r="G286" s="14"/>
      <c r="H286" s="14"/>
      <c r="I286" s="14"/>
      <c r="J286" s="14"/>
      <c r="K286" s="14"/>
      <c r="L286" s="14"/>
      <c r="M286" s="64" t="s">
        <v>530</v>
      </c>
      <c r="N286" s="64"/>
      <c r="O286" s="64"/>
      <c r="P286" s="41"/>
      <c r="Q286" s="14"/>
      <c r="R286" s="14"/>
      <c r="S286" s="14"/>
      <c r="T286" s="41"/>
      <c r="U286" s="14"/>
      <c r="V286" s="14"/>
      <c r="W286" s="14"/>
    </row>
    <row r="287" spans="1:28" s="43" customFormat="1" x14ac:dyDescent="0.25">
      <c r="B287" s="44"/>
      <c r="C287" s="64" t="s">
        <v>533</v>
      </c>
      <c r="D287" s="64"/>
      <c r="E287" s="64"/>
      <c r="F287" s="14"/>
      <c r="G287" s="14"/>
      <c r="H287" s="14"/>
      <c r="I287" s="14"/>
      <c r="J287" s="14"/>
      <c r="K287" s="14"/>
      <c r="L287" s="14"/>
      <c r="M287" s="64" t="s">
        <v>531</v>
      </c>
      <c r="N287" s="64"/>
      <c r="O287" s="64"/>
      <c r="P287" s="41"/>
      <c r="Q287" s="14"/>
      <c r="R287" s="14"/>
      <c r="S287" s="14"/>
      <c r="T287" s="41"/>
      <c r="U287" s="14"/>
      <c r="V287" s="14"/>
      <c r="W287" s="14"/>
    </row>
    <row r="288" spans="1:28" s="43" customFormat="1" x14ac:dyDescent="0.25">
      <c r="B288" s="44"/>
      <c r="C288" s="64" t="s">
        <v>532</v>
      </c>
      <c r="D288" s="64"/>
      <c r="E288" s="64"/>
      <c r="F288" s="14"/>
      <c r="G288" s="14"/>
      <c r="H288" s="14"/>
      <c r="I288" s="14"/>
      <c r="J288" s="14"/>
      <c r="K288" s="14"/>
      <c r="L288" s="14"/>
      <c r="M288" s="64" t="s">
        <v>532</v>
      </c>
      <c r="N288" s="64"/>
      <c r="O288" s="64"/>
      <c r="P288" s="41"/>
      <c r="Q288" s="14"/>
      <c r="R288" s="14"/>
      <c r="S288" s="14"/>
      <c r="T288" s="41"/>
      <c r="U288" s="14"/>
      <c r="V288" s="14"/>
      <c r="W288" s="14"/>
    </row>
    <row r="289" spans="1:23" s="43" customFormat="1" x14ac:dyDescent="0.25">
      <c r="B289" s="44"/>
      <c r="C289" s="42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41"/>
      <c r="Q289" s="14"/>
      <c r="R289" s="14"/>
      <c r="S289" s="14"/>
      <c r="T289" s="41"/>
      <c r="U289" s="14"/>
      <c r="V289" s="14"/>
      <c r="W289" s="14"/>
    </row>
    <row r="295" spans="1:23" s="13" customFormat="1" x14ac:dyDescent="0.25">
      <c r="A295" s="19"/>
      <c r="B295" s="43"/>
      <c r="C295" s="42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</sheetData>
  <autoFilter ref="A11:X280" xr:uid="{00000000-0001-0000-0100-000000000000}"/>
  <mergeCells count="16">
    <mergeCell ref="B7:W7"/>
    <mergeCell ref="B1:W1"/>
    <mergeCell ref="B2:W2"/>
    <mergeCell ref="B3:W3"/>
    <mergeCell ref="B5:W5"/>
    <mergeCell ref="B6:W6"/>
    <mergeCell ref="C287:E287"/>
    <mergeCell ref="M287:O287"/>
    <mergeCell ref="C288:E288"/>
    <mergeCell ref="M288:O288"/>
    <mergeCell ref="B8:W8"/>
    <mergeCell ref="B9:W9"/>
    <mergeCell ref="C285:E285"/>
    <mergeCell ref="M285:O285"/>
    <mergeCell ref="C286:E286"/>
    <mergeCell ref="M286:O286"/>
  </mergeCells>
  <printOptions horizontalCentered="1"/>
  <pageMargins left="0.23622047244094491" right="0.23622047244094491" top="0.74803149606299213" bottom="0.74803149606299213" header="0.31496062992125984" footer="0.31496062992125984"/>
  <pageSetup paperSize="3" scale="60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2022</vt:lpstr>
      <vt:lpstr>'enero 2022'!Área_de_impresión</vt:lpstr>
      <vt:lpstr>'enero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2022-02-04T14:37:24Z</cp:lastPrinted>
  <dcterms:created xsi:type="dcterms:W3CDTF">2022-02-01T13:26:23Z</dcterms:created>
  <dcterms:modified xsi:type="dcterms:W3CDTF">2022-02-04T14:38:14Z</dcterms:modified>
</cp:coreProperties>
</file>