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4. Abril\"/>
    </mc:Choice>
  </mc:AlternateContent>
  <xr:revisionPtr revIDLastSave="0" documentId="13_ncr:1_{88C6F005-2B19-47E3-8D96-6BEF9DEBCB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Z9baDsK2BUofUaVNXCTkYHC0NWQ=="/>
    </ext>
  </extLst>
</workbook>
</file>

<file path=xl/calcChain.xml><?xml version="1.0" encoding="utf-8"?>
<calcChain xmlns="http://schemas.openxmlformats.org/spreadsheetml/2006/main">
  <c r="G24" i="1" l="1"/>
  <c r="G29" i="1"/>
  <c r="G28" i="1" s="1"/>
  <c r="G27" i="1" s="1"/>
  <c r="G21" i="1"/>
  <c r="E29" i="1"/>
  <c r="E28" i="1"/>
  <c r="E27" i="1" s="1"/>
  <c r="F28" i="1"/>
  <c r="F27" i="1" s="1"/>
  <c r="D28" i="1"/>
  <c r="D27" i="1" s="1"/>
  <c r="C28" i="1"/>
  <c r="C27" i="1" s="1"/>
  <c r="H26" i="1"/>
  <c r="E26" i="1"/>
  <c r="E25" i="1" s="1"/>
  <c r="G25" i="1"/>
  <c r="H25" i="1" s="1"/>
  <c r="F25" i="1"/>
  <c r="D25" i="1"/>
  <c r="C25" i="1"/>
  <c r="H24" i="1"/>
  <c r="E24" i="1"/>
  <c r="E23" i="1" s="1"/>
  <c r="E22" i="1" s="1"/>
  <c r="G23" i="1"/>
  <c r="G22" i="1" s="1"/>
  <c r="F23" i="1"/>
  <c r="F22" i="1" s="1"/>
  <c r="D23" i="1"/>
  <c r="D22" i="1" s="1"/>
  <c r="C23" i="1"/>
  <c r="C22" i="1"/>
  <c r="H21" i="1"/>
  <c r="E21" i="1"/>
  <c r="E20" i="1" s="1"/>
  <c r="G20" i="1"/>
  <c r="F20" i="1"/>
  <c r="F19" i="1" s="1"/>
  <c r="F18" i="1" s="1"/>
  <c r="D20" i="1"/>
  <c r="D19" i="1" s="1"/>
  <c r="D18" i="1" s="1"/>
  <c r="C20" i="1"/>
  <c r="C19" i="1" s="1"/>
  <c r="C18" i="1" s="1"/>
  <c r="C17" i="1" s="1"/>
  <c r="G19" i="1"/>
  <c r="G18" i="1" s="1"/>
  <c r="G17" i="1" s="1"/>
  <c r="H16" i="1"/>
  <c r="E16" i="1"/>
  <c r="G15" i="1"/>
  <c r="F15" i="1"/>
  <c r="F14" i="1" s="1"/>
  <c r="F13" i="1" s="1"/>
  <c r="F12" i="1" s="1"/>
  <c r="F11" i="1" s="1"/>
  <c r="F10" i="1" s="1"/>
  <c r="E15" i="1"/>
  <c r="E14" i="1" s="1"/>
  <c r="D15" i="1"/>
  <c r="D14" i="1" s="1"/>
  <c r="D13" i="1" s="1"/>
  <c r="D12" i="1" s="1"/>
  <c r="D11" i="1" s="1"/>
  <c r="D10" i="1" s="1"/>
  <c r="C15" i="1"/>
  <c r="G14" i="1"/>
  <c r="C14" i="1"/>
  <c r="C13" i="1" s="1"/>
  <c r="C12" i="1" s="1"/>
  <c r="C11" i="1" s="1"/>
  <c r="C10" i="1" s="1"/>
  <c r="G13" i="1"/>
  <c r="G12" i="1"/>
  <c r="G11" i="1" s="1"/>
  <c r="F17" i="1" l="1"/>
  <c r="F9" i="1"/>
  <c r="F31" i="1" s="1"/>
  <c r="H28" i="1"/>
  <c r="H20" i="1"/>
  <c r="E19" i="1"/>
  <c r="E18" i="1" s="1"/>
  <c r="E17" i="1" s="1"/>
  <c r="H17" i="1" s="1"/>
  <c r="H22" i="1"/>
  <c r="C9" i="1"/>
  <c r="C31" i="1" s="1"/>
  <c r="H27" i="1"/>
  <c r="H14" i="1"/>
  <c r="E13" i="1"/>
  <c r="D17" i="1"/>
  <c r="D9" i="1" s="1"/>
  <c r="D31" i="1" s="1"/>
  <c r="G10" i="1"/>
  <c r="H23" i="1"/>
  <c r="H29" i="1"/>
  <c r="H15" i="1"/>
  <c r="H18" i="1"/>
  <c r="H19" i="1" l="1"/>
  <c r="E12" i="1"/>
  <c r="H13" i="1"/>
  <c r="G9" i="1"/>
  <c r="G31" i="1" l="1"/>
  <c r="E11" i="1"/>
  <c r="H12" i="1"/>
  <c r="E10" i="1" l="1"/>
  <c r="H11" i="1"/>
  <c r="E9" i="1" l="1"/>
  <c r="H10" i="1"/>
  <c r="E31" i="1" l="1"/>
  <c r="H31" i="1" s="1"/>
  <c r="H9" i="1"/>
</calcChain>
</file>

<file path=xl/sharedStrings.xml><?xml version="1.0" encoding="utf-8"?>
<sst xmlns="http://schemas.openxmlformats.org/spreadsheetml/2006/main" count="65" uniqueCount="65">
  <si>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</si>
  <si>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</si>
  <si>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</si>
  <si>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</si>
  <si>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</si>
  <si>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</si>
  <si>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</si>
  <si>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</si>
  <si>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</si>
  <si>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</si>
  <si>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t>RECAUDO MES</t>
  </si>
  <si>
    <t>RECAUDO ACUMULADO</t>
  </si>
  <si>
    <t>% EJECUCIÓN</t>
  </si>
  <si>
    <t>12</t>
  </si>
  <si>
    <t>INGRESOS</t>
  </si>
  <si>
    <t>121</t>
  </si>
  <si>
    <t>INGRESOS CORRIENTES</t>
  </si>
  <si>
    <t>12102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</si>
  <si>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</si>
  <si>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</si>
  <si>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</si>
  <si>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</si>
  <si>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</si>
  <si>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</si>
  <si>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</si>
  <si>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</si>
  <si>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</si>
  <si>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121020501010101</t>
  </si>
  <si>
    <t>Servicios ejecutivos de la administración pública</t>
  </si>
  <si>
    <t>124</t>
  </si>
  <si>
    <t>RECURSOS DE CAPITAL</t>
  </si>
  <si>
    <t>12401</t>
  </si>
  <si>
    <t>TRANSFERENCIAS DE CAPITAL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</si>
  <si>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</si>
  <si>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</si>
  <si>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</si>
  <si>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</si>
  <si>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</si>
  <si>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</si>
  <si>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12403</t>
  </si>
  <si>
    <t>RECURSOS DEL BALANCE</t>
  </si>
  <si>
    <t>1240302</t>
  </si>
  <si>
    <t>Superávit fiscal</t>
  </si>
  <si>
    <t>124030203</t>
  </si>
  <si>
    <t>Superávit fiscal de ingresos de libre destinación</t>
  </si>
  <si>
    <t>12407</t>
  </si>
  <si>
    <t>EXCEDENTES FINANCIEROS</t>
  </si>
  <si>
    <t>1240701</t>
  </si>
  <si>
    <t>Establecimientos públicos</t>
  </si>
  <si>
    <t>125</t>
  </si>
  <si>
    <t>TRANSFERENCIAS ADMINISTRACIÓN CENTRAL</t>
  </si>
  <si>
    <t>12501</t>
  </si>
  <si>
    <t>Aporte Ordinario</t>
  </si>
  <si>
    <t>1250101</t>
  </si>
  <si>
    <t>Vigencia</t>
  </si>
  <si>
    <t>TOTAL  RECURSOS FINANCIACIÓN RESERVAS</t>
  </si>
  <si>
    <r>
      <rPr>
        <vertAlign val="superscript"/>
        <sz val="11"/>
        <color rgb="FF000000"/>
        <rFont val="Arial"/>
      </rPr>
      <t>1, 2 y 3/</t>
    </r>
    <r>
      <rPr>
        <sz val="11"/>
        <color rgb="FF000000"/>
        <rFont val="Arial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</si>
  <si>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</si>
  <si>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</si>
  <si>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>RECURSOS QUE RESPALDAN LAS RESERVAS CONSTITUIDAS</t>
    </r>
    <r>
      <rPr>
        <b/>
        <vertAlign val="superscript"/>
        <sz val="11"/>
        <color rgb="FF000000"/>
        <rFont val="Arial"/>
        <family val="2"/>
      </rPr>
      <t>1/</t>
    </r>
  </si>
  <si>
    <r>
      <t>RECURSOS QUE RESPALDAN LAS RESERVAS DEFINITIVAS</t>
    </r>
    <r>
      <rPr>
        <b/>
        <vertAlign val="superscript"/>
        <sz val="11"/>
        <color rgb="FF000000"/>
        <rFont val="Arial"/>
        <family val="2"/>
      </rPr>
      <t>3/</t>
    </r>
  </si>
  <si>
    <r>
      <t>MODIFICACIONES</t>
    </r>
    <r>
      <rPr>
        <b/>
        <vertAlign val="superscript"/>
        <sz val="12"/>
        <color rgb="FF000000"/>
        <rFont val="Arial"/>
        <family val="2"/>
      </rPr>
      <t>2/</t>
    </r>
  </si>
  <si>
    <t>MARGARITA MARIA DIAZ CASAS</t>
  </si>
  <si>
    <t>DIRECTORA GENERAL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</si>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</sst>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"/>
  </numFmts>
  <fonts count="15">
    <font>
      <sz val="11"/>
      <color theme="1"/>
      <name val="Calibri"/>
    </font>
    <font>
      <sz val="11"/>
      <color theme="1"/>
      <name val="Arial"/>
    </font>
    <font>
      <b/>
      <sz val="18"/>
      <color theme="1"/>
      <name val="Arial"/>
    </font>
    <font>
      <sz val="11"/>
      <name val="Calibri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vertAlign val="superscript"/>
      <sz val="11"/>
      <color rgb="FF000000"/>
      <name val="Arial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 applyAlignme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/>
    <xf numFmtId="0" fontId="5" fillId="2" borderId="12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164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 wrapText="1"/>
    </xf>
    <xf numFmtId="16" fontId="10" fillId="0" borderId="8" xfId="0" applyNumberFormat="1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10" fontId="13" fillId="0" borderId="10" xfId="0" applyNumberFormat="1" applyFont="1" applyBorder="1" applyAlignment="1">
      <alignment horizontal="right" vertical="center" wrapText="1"/>
    </xf>
    <xf numFmtId="0" fontId="10" fillId="0" borderId="1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210502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zoomScale="80" zoomScaleNormal="80" workbookViewId="0">
      <selection activeCell="B13" sqref="B13"/>
    </sheetView>
  </sheetViews>
  <sheetFormatPr baseColWidth="10" defaultColWidth="14.42578125" defaultRowHeight="15" customHeight="1"/>
  <cols>
    <col min="1" max="1" width="32.28515625" customWidth="1"/>
    <col min="2" max="2" width="52.28515625" customWidth="1"/>
    <col min="3" max="3" width="20" customWidth="1"/>
    <col min="4" max="4" width="24.5703125" customWidth="1"/>
    <col min="5" max="5" width="19.85546875" customWidth="1"/>
    <col min="6" max="6" width="17.5703125" customWidth="1"/>
    <col min="7" max="7" width="17.28515625" customWidth="1"/>
    <col min="8" max="8" width="18.42578125" customWidth="1"/>
    <col min="9" max="9" width="19.5703125" customWidth="1"/>
    <col min="10" max="26" width="10" customWidth="1"/>
  </cols>
  <sheetData>
    <row r="1" spans="1:26" ht="14.25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>
      <c r="A2" s="3" t="s">
        <v>0</v>
      </c>
      <c r="B2" s="41" t="s">
        <v>1</v>
      </c>
      <c r="C2" s="42"/>
      <c r="D2" s="42"/>
      <c r="E2" s="42"/>
      <c r="F2" s="42"/>
      <c r="G2" s="42"/>
      <c r="H2" s="43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3" t="s">
        <v>2</v>
      </c>
      <c r="B3" s="44" t="s">
        <v>3</v>
      </c>
      <c r="C3" s="42"/>
      <c r="D3" s="42"/>
      <c r="E3" s="42"/>
      <c r="F3" s="42"/>
      <c r="G3" s="42"/>
      <c r="H3" s="43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3" t="s">
        <v>4</v>
      </c>
      <c r="B4" s="44" t="s">
        <v>5</v>
      </c>
      <c r="C4" s="42"/>
      <c r="D4" s="42"/>
      <c r="E4" s="42"/>
      <c r="F4" s="42"/>
      <c r="G4" s="42"/>
      <c r="H4" s="43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4" t="s">
        <v>6</v>
      </c>
      <c r="B5" s="44">
        <v>2022</v>
      </c>
      <c r="C5" s="42"/>
      <c r="D5" s="42"/>
      <c r="E5" s="42"/>
      <c r="F5" s="42"/>
      <c r="G5" s="42"/>
      <c r="H5" s="43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>
      <c r="A6" s="3" t="s">
        <v>7</v>
      </c>
      <c r="B6" s="44" t="s">
        <v>64</v>
      </c>
      <c r="C6" s="42"/>
      <c r="D6" s="42"/>
      <c r="E6" s="42"/>
      <c r="F6" s="42"/>
      <c r="G6" s="42"/>
      <c r="H6" s="43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8.25" customHeight="1">
      <c r="A8" s="25" t="s">
        <v>8</v>
      </c>
      <c r="B8" s="37" t="s">
        <v>9</v>
      </c>
      <c r="C8" s="26" t="s">
        <v>59</v>
      </c>
      <c r="D8" s="38" t="s">
        <v>61</v>
      </c>
      <c r="E8" s="26" t="s">
        <v>60</v>
      </c>
      <c r="F8" s="38" t="s">
        <v>10</v>
      </c>
      <c r="G8" s="38" t="s">
        <v>11</v>
      </c>
      <c r="H8" s="39" t="s">
        <v>12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27" t="s">
        <v>13</v>
      </c>
      <c r="B9" s="28" t="s">
        <v>14</v>
      </c>
      <c r="C9" s="29">
        <f t="shared" ref="C9:G9" si="0">+C10+C17+C27</f>
        <v>937231728</v>
      </c>
      <c r="D9" s="29">
        <f t="shared" si="0"/>
        <v>-2921024</v>
      </c>
      <c r="E9" s="29">
        <f t="shared" si="0"/>
        <v>934310704</v>
      </c>
      <c r="F9" s="29">
        <f t="shared" si="0"/>
        <v>47660807</v>
      </c>
      <c r="G9" s="29">
        <f t="shared" si="0"/>
        <v>548508749</v>
      </c>
      <c r="H9" s="30">
        <f t="shared" ref="H9:H29" si="1">G9/E9</f>
        <v>0.58707317239512224</v>
      </c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>
      <c r="A10" s="31" t="s">
        <v>15</v>
      </c>
      <c r="B10" s="32" t="s">
        <v>16</v>
      </c>
      <c r="C10" s="33">
        <f t="shared" ref="C10:G10" si="2">+C11</f>
        <v>3000000</v>
      </c>
      <c r="D10" s="33">
        <f t="shared" si="2"/>
        <v>0</v>
      </c>
      <c r="E10" s="33">
        <f t="shared" si="2"/>
        <v>3000000</v>
      </c>
      <c r="F10" s="33">
        <f t="shared" si="2"/>
        <v>0</v>
      </c>
      <c r="G10" s="33">
        <f t="shared" si="2"/>
        <v>3000000</v>
      </c>
      <c r="H10" s="30">
        <f t="shared" si="1"/>
        <v>1</v>
      </c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" customHeight="1">
      <c r="A11" s="34" t="s">
        <v>17</v>
      </c>
      <c r="B11" s="35" t="s">
        <v>18</v>
      </c>
      <c r="C11" s="36">
        <f t="shared" ref="C11:G11" si="3">+C12</f>
        <v>3000000</v>
      </c>
      <c r="D11" s="36">
        <f t="shared" si="3"/>
        <v>0</v>
      </c>
      <c r="E11" s="36">
        <f t="shared" si="3"/>
        <v>3000000</v>
      </c>
      <c r="F11" s="36">
        <f t="shared" si="3"/>
        <v>0</v>
      </c>
      <c r="G11" s="36">
        <f t="shared" si="3"/>
        <v>3000000</v>
      </c>
      <c r="H11" s="30">
        <f t="shared" si="1"/>
        <v>1</v>
      </c>
      <c r="I11" s="8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>
      <c r="A12" s="34" t="s">
        <v>19</v>
      </c>
      <c r="B12" s="35" t="s">
        <v>20</v>
      </c>
      <c r="C12" s="36">
        <f t="shared" ref="C12:G12" si="4">+C13</f>
        <v>3000000</v>
      </c>
      <c r="D12" s="36">
        <f t="shared" si="4"/>
        <v>0</v>
      </c>
      <c r="E12" s="36">
        <f t="shared" si="4"/>
        <v>3000000</v>
      </c>
      <c r="F12" s="36">
        <f t="shared" si="4"/>
        <v>0</v>
      </c>
      <c r="G12" s="36">
        <f t="shared" si="4"/>
        <v>3000000</v>
      </c>
      <c r="H12" s="30">
        <f t="shared" si="1"/>
        <v>1</v>
      </c>
      <c r="I12" s="8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>
      <c r="A13" s="34" t="s">
        <v>21</v>
      </c>
      <c r="B13" s="35" t="s">
        <v>22</v>
      </c>
      <c r="C13" s="36">
        <f t="shared" ref="C13:G13" si="5">+C14</f>
        <v>3000000</v>
      </c>
      <c r="D13" s="36">
        <f t="shared" si="5"/>
        <v>0</v>
      </c>
      <c r="E13" s="36">
        <f t="shared" si="5"/>
        <v>3000000</v>
      </c>
      <c r="F13" s="36">
        <f t="shared" si="5"/>
        <v>0</v>
      </c>
      <c r="G13" s="36">
        <f t="shared" si="5"/>
        <v>3000000</v>
      </c>
      <c r="H13" s="30">
        <f t="shared" si="1"/>
        <v>1</v>
      </c>
      <c r="I13" s="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0" customHeight="1">
      <c r="A14" s="34" t="s">
        <v>23</v>
      </c>
      <c r="B14" s="35" t="s">
        <v>24</v>
      </c>
      <c r="C14" s="36">
        <f t="shared" ref="C14:G14" si="6">+C15</f>
        <v>3000000</v>
      </c>
      <c r="D14" s="36">
        <f t="shared" si="6"/>
        <v>0</v>
      </c>
      <c r="E14" s="36">
        <f t="shared" si="6"/>
        <v>3000000</v>
      </c>
      <c r="F14" s="36">
        <f t="shared" si="6"/>
        <v>0</v>
      </c>
      <c r="G14" s="36">
        <f t="shared" si="6"/>
        <v>3000000</v>
      </c>
      <c r="H14" s="30">
        <f t="shared" si="1"/>
        <v>1</v>
      </c>
      <c r="I14" s="8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customHeight="1">
      <c r="A15" s="34" t="s">
        <v>25</v>
      </c>
      <c r="B15" s="35" t="s">
        <v>26</v>
      </c>
      <c r="C15" s="36">
        <f t="shared" ref="C15:G15" si="7">+C16</f>
        <v>3000000</v>
      </c>
      <c r="D15" s="36">
        <f t="shared" si="7"/>
        <v>0</v>
      </c>
      <c r="E15" s="36">
        <f t="shared" si="7"/>
        <v>3000000</v>
      </c>
      <c r="F15" s="36">
        <f t="shared" si="7"/>
        <v>0</v>
      </c>
      <c r="G15" s="36">
        <f t="shared" si="7"/>
        <v>3000000</v>
      </c>
      <c r="H15" s="30">
        <f t="shared" si="1"/>
        <v>1</v>
      </c>
      <c r="I15" s="8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customHeight="1">
      <c r="A16" s="34" t="s">
        <v>27</v>
      </c>
      <c r="B16" s="35" t="s">
        <v>28</v>
      </c>
      <c r="C16" s="36">
        <v>3000000</v>
      </c>
      <c r="D16" s="36"/>
      <c r="E16" s="36">
        <f>+C16+D16</f>
        <v>3000000</v>
      </c>
      <c r="F16" s="36">
        <v>0</v>
      </c>
      <c r="G16" s="36">
        <v>3000000</v>
      </c>
      <c r="H16" s="30">
        <f t="shared" si="1"/>
        <v>1</v>
      </c>
      <c r="I16" s="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>
      <c r="A17" s="31" t="s">
        <v>29</v>
      </c>
      <c r="B17" s="32" t="s">
        <v>30</v>
      </c>
      <c r="C17" s="33">
        <f t="shared" ref="C17:G17" si="8">+C18+C22+C25</f>
        <v>140239154</v>
      </c>
      <c r="D17" s="33">
        <f t="shared" si="8"/>
        <v>0</v>
      </c>
      <c r="E17" s="33">
        <f t="shared" si="8"/>
        <v>140239154</v>
      </c>
      <c r="F17" s="33">
        <f t="shared" si="8"/>
        <v>5593000</v>
      </c>
      <c r="G17" s="33">
        <f t="shared" si="8"/>
        <v>52672165</v>
      </c>
      <c r="H17" s="30">
        <f t="shared" si="1"/>
        <v>0.37558815421832908</v>
      </c>
      <c r="I17" s="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" customHeight="1">
      <c r="A18" s="34" t="s">
        <v>31</v>
      </c>
      <c r="B18" s="35" t="s">
        <v>32</v>
      </c>
      <c r="C18" s="36">
        <f t="shared" ref="C18:G18" si="9">+C19</f>
        <v>124882141</v>
      </c>
      <c r="D18" s="36">
        <f t="shared" si="9"/>
        <v>0</v>
      </c>
      <c r="E18" s="36">
        <f t="shared" si="9"/>
        <v>124882141</v>
      </c>
      <c r="F18" s="36">
        <f t="shared" si="9"/>
        <v>5093000</v>
      </c>
      <c r="G18" s="36">
        <f t="shared" si="9"/>
        <v>37315152</v>
      </c>
      <c r="H18" s="30">
        <f t="shared" si="1"/>
        <v>0.29880294893406734</v>
      </c>
      <c r="I18" s="8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customHeight="1">
      <c r="A19" s="34" t="s">
        <v>33</v>
      </c>
      <c r="B19" s="35" t="s">
        <v>34</v>
      </c>
      <c r="C19" s="36">
        <f t="shared" ref="C19:G19" si="10">+C20</f>
        <v>124882141</v>
      </c>
      <c r="D19" s="36">
        <f t="shared" si="10"/>
        <v>0</v>
      </c>
      <c r="E19" s="36">
        <f t="shared" si="10"/>
        <v>124882141</v>
      </c>
      <c r="F19" s="36">
        <f t="shared" si="10"/>
        <v>5093000</v>
      </c>
      <c r="G19" s="36">
        <f t="shared" si="10"/>
        <v>37315152</v>
      </c>
      <c r="H19" s="30">
        <f t="shared" si="1"/>
        <v>0.29880294893406734</v>
      </c>
      <c r="I19" s="8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>
      <c r="A20" s="34" t="s">
        <v>35</v>
      </c>
      <c r="B20" s="35" t="s">
        <v>36</v>
      </c>
      <c r="C20" s="36">
        <f t="shared" ref="C20:G20" si="11">+C21</f>
        <v>124882141</v>
      </c>
      <c r="D20" s="36">
        <f t="shared" si="11"/>
        <v>0</v>
      </c>
      <c r="E20" s="36">
        <f t="shared" si="11"/>
        <v>124882141</v>
      </c>
      <c r="F20" s="36">
        <f t="shared" si="11"/>
        <v>5093000</v>
      </c>
      <c r="G20" s="36">
        <f t="shared" si="11"/>
        <v>37315152</v>
      </c>
      <c r="H20" s="30">
        <f t="shared" si="1"/>
        <v>0.29880294893406734</v>
      </c>
      <c r="I20" s="8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>
      <c r="A21" s="34" t="s">
        <v>37</v>
      </c>
      <c r="B21" s="35" t="s">
        <v>38</v>
      </c>
      <c r="C21" s="36">
        <v>124882141</v>
      </c>
      <c r="D21" s="36"/>
      <c r="E21" s="36">
        <f>+C21+D21</f>
        <v>124882141</v>
      </c>
      <c r="F21" s="36">
        <v>5093000</v>
      </c>
      <c r="G21" s="36">
        <f>22036152+5093000+5093000+F21</f>
        <v>37315152</v>
      </c>
      <c r="H21" s="30">
        <f t="shared" si="1"/>
        <v>0.29880294893406734</v>
      </c>
      <c r="I21" s="8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customHeight="1">
      <c r="A22" s="34" t="s">
        <v>39</v>
      </c>
      <c r="B22" s="35" t="s">
        <v>40</v>
      </c>
      <c r="C22" s="36">
        <f t="shared" ref="C22:G22" si="12">+C23</f>
        <v>12797813</v>
      </c>
      <c r="D22" s="36">
        <f t="shared" si="12"/>
        <v>0</v>
      </c>
      <c r="E22" s="36">
        <f t="shared" si="12"/>
        <v>12797813</v>
      </c>
      <c r="F22" s="36">
        <f t="shared" si="12"/>
        <v>500000</v>
      </c>
      <c r="G22" s="36">
        <f t="shared" si="12"/>
        <v>12797813</v>
      </c>
      <c r="H22" s="30">
        <f t="shared" si="1"/>
        <v>1</v>
      </c>
      <c r="I22" s="8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customHeight="1">
      <c r="A23" s="34" t="s">
        <v>41</v>
      </c>
      <c r="B23" s="35" t="s">
        <v>42</v>
      </c>
      <c r="C23" s="36">
        <f t="shared" ref="C23:G23" si="13">+C24</f>
        <v>12797813</v>
      </c>
      <c r="D23" s="36">
        <f t="shared" si="13"/>
        <v>0</v>
      </c>
      <c r="E23" s="36">
        <f t="shared" si="13"/>
        <v>12797813</v>
      </c>
      <c r="F23" s="36">
        <f t="shared" si="13"/>
        <v>500000</v>
      </c>
      <c r="G23" s="36">
        <f t="shared" si="13"/>
        <v>12797813</v>
      </c>
      <c r="H23" s="30">
        <f t="shared" si="1"/>
        <v>1</v>
      </c>
      <c r="I23" s="8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" customHeight="1">
      <c r="A24" s="34" t="s">
        <v>43</v>
      </c>
      <c r="B24" s="35" t="s">
        <v>44</v>
      </c>
      <c r="C24" s="40">
        <v>12797813</v>
      </c>
      <c r="D24" s="36"/>
      <c r="E24" s="36">
        <f>+C24+D24</f>
        <v>12797813</v>
      </c>
      <c r="F24" s="36">
        <v>500000</v>
      </c>
      <c r="G24" s="36">
        <f>12297813+F24</f>
        <v>12797813</v>
      </c>
      <c r="H24" s="30">
        <f t="shared" si="1"/>
        <v>1</v>
      </c>
      <c r="I24" s="8"/>
      <c r="J24" s="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" customHeight="1">
      <c r="A25" s="34" t="s">
        <v>45</v>
      </c>
      <c r="B25" s="35" t="s">
        <v>46</v>
      </c>
      <c r="C25" s="40">
        <f t="shared" ref="C25:G25" si="14">+C26</f>
        <v>2559200</v>
      </c>
      <c r="D25" s="36">
        <f t="shared" si="14"/>
        <v>0</v>
      </c>
      <c r="E25" s="36">
        <f t="shared" si="14"/>
        <v>2559200</v>
      </c>
      <c r="F25" s="36">
        <f t="shared" si="14"/>
        <v>0</v>
      </c>
      <c r="G25" s="36">
        <f t="shared" si="14"/>
        <v>2559200</v>
      </c>
      <c r="H25" s="30">
        <f t="shared" si="1"/>
        <v>1</v>
      </c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>
      <c r="A26" s="34" t="s">
        <v>47</v>
      </c>
      <c r="B26" s="35" t="s">
        <v>48</v>
      </c>
      <c r="C26" s="40">
        <v>2559200</v>
      </c>
      <c r="D26" s="36"/>
      <c r="E26" s="36">
        <f>+C26+D26</f>
        <v>2559200</v>
      </c>
      <c r="F26" s="40">
        <v>0</v>
      </c>
      <c r="G26" s="40">
        <v>2559200</v>
      </c>
      <c r="H26" s="30">
        <f t="shared" si="1"/>
        <v>1</v>
      </c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1.5" customHeight="1">
      <c r="A27" s="31" t="s">
        <v>49</v>
      </c>
      <c r="B27" s="32" t="s">
        <v>50</v>
      </c>
      <c r="C27" s="33">
        <f t="shared" ref="C27:G27" si="15">+C28</f>
        <v>793992574</v>
      </c>
      <c r="D27" s="33">
        <f t="shared" si="15"/>
        <v>-2921024</v>
      </c>
      <c r="E27" s="33">
        <f t="shared" si="15"/>
        <v>791071550</v>
      </c>
      <c r="F27" s="33">
        <f t="shared" si="15"/>
        <v>42067807</v>
      </c>
      <c r="G27" s="33">
        <f t="shared" si="15"/>
        <v>492836584</v>
      </c>
      <c r="H27" s="30">
        <f t="shared" si="1"/>
        <v>0.62299874644714504</v>
      </c>
      <c r="I27" s="6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" customHeight="1">
      <c r="A28" s="34" t="s">
        <v>51</v>
      </c>
      <c r="B28" s="35" t="s">
        <v>52</v>
      </c>
      <c r="C28" s="36">
        <f t="shared" ref="C28:G28" si="16">+C29</f>
        <v>793992574</v>
      </c>
      <c r="D28" s="36">
        <f t="shared" si="16"/>
        <v>-2921024</v>
      </c>
      <c r="E28" s="36">
        <f t="shared" si="16"/>
        <v>791071550</v>
      </c>
      <c r="F28" s="36">
        <f t="shared" si="16"/>
        <v>42067807</v>
      </c>
      <c r="G28" s="36">
        <f t="shared" si="16"/>
        <v>492836584</v>
      </c>
      <c r="H28" s="30">
        <f t="shared" si="1"/>
        <v>0.62299874644714504</v>
      </c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customHeight="1">
      <c r="A29" s="34" t="s">
        <v>53</v>
      </c>
      <c r="B29" s="35" t="s">
        <v>54</v>
      </c>
      <c r="C29" s="36">
        <v>793992574</v>
      </c>
      <c r="D29" s="36">
        <v>-2921024</v>
      </c>
      <c r="E29" s="36">
        <f>+C29+D29</f>
        <v>791071550</v>
      </c>
      <c r="F29" s="36">
        <v>42067807</v>
      </c>
      <c r="G29" s="36">
        <f>282015883+168752894+F29</f>
        <v>492836584</v>
      </c>
      <c r="H29" s="30">
        <f t="shared" si="1"/>
        <v>0.62299874644714504</v>
      </c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" customHeight="1">
      <c r="A30" s="10"/>
      <c r="B30" s="10"/>
      <c r="C30" s="11"/>
      <c r="D30" s="11"/>
      <c r="E30" s="11"/>
      <c r="F30" s="11"/>
      <c r="G30" s="11"/>
      <c r="H30" s="11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4.5" customHeight="1">
      <c r="A31" s="12" t="s">
        <v>55</v>
      </c>
      <c r="B31" s="12"/>
      <c r="C31" s="13">
        <f t="shared" ref="C31:G31" si="17">+C9</f>
        <v>937231728</v>
      </c>
      <c r="D31" s="13">
        <f t="shared" si="17"/>
        <v>-2921024</v>
      </c>
      <c r="E31" s="13">
        <f t="shared" si="17"/>
        <v>934310704</v>
      </c>
      <c r="F31" s="13">
        <f>+F9</f>
        <v>47660807</v>
      </c>
      <c r="G31" s="13">
        <f t="shared" si="17"/>
        <v>548508749</v>
      </c>
      <c r="H31" s="14">
        <f>G31/E31</f>
        <v>0.58707317239512224</v>
      </c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6.25" customHeight="1">
      <c r="A32" s="15" t="s">
        <v>56</v>
      </c>
      <c r="B32" s="16"/>
      <c r="C32" s="17"/>
      <c r="D32" s="17"/>
      <c r="E32" s="17"/>
      <c r="F32" s="17"/>
      <c r="G32" s="17"/>
      <c r="H32" s="18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9.5" customHeight="1">
      <c r="A33" s="1"/>
      <c r="B33" s="19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B34" s="20" t="s">
        <v>57</v>
      </c>
      <c r="D34" s="22"/>
      <c r="E34" s="21" t="s">
        <v>62</v>
      </c>
      <c r="F34" s="22"/>
      <c r="G34" s="22"/>
      <c r="H34" s="2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B35" s="20" t="s">
        <v>58</v>
      </c>
      <c r="D35" s="22"/>
      <c r="E35" s="21" t="s">
        <v>63</v>
      </c>
      <c r="F35" s="21"/>
      <c r="G35" s="22"/>
      <c r="H35" s="2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B36" s="2"/>
      <c r="D36" s="22"/>
      <c r="E36" s="23"/>
      <c r="F36" s="21"/>
      <c r="G36" s="22"/>
      <c r="H36" s="23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1"/>
      <c r="C37" s="24"/>
      <c r="D37" s="2"/>
      <c r="E37" s="2"/>
      <c r="F37" s="2"/>
      <c r="G37" s="23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2:H2"/>
    <mergeCell ref="B3:H3"/>
    <mergeCell ref="B4:H4"/>
    <mergeCell ref="B5:H5"/>
    <mergeCell ref="B6:H6"/>
  </mergeCells>
  <pageMargins left="0.70866141732283472" right="0.70866141732283472" top="0.74803149606299213" bottom="0.74803149606299213" header="0" footer="0"/>
  <pageSetup scale="6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CBELTRAN</cp:lastModifiedBy>
  <cp:lastPrinted>2022-05-03T14:33:06Z</cp:lastPrinted>
  <dcterms:created xsi:type="dcterms:W3CDTF">2013-04-23T21:12:42Z</dcterms:created>
  <dcterms:modified xsi:type="dcterms:W3CDTF">2022-05-03T14:34:49Z</dcterms:modified>
</cp:coreProperties>
</file>