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LURREGO\Desktop\FUGA\2021\EJECUCIONES PARA FIRMA\4. ABRIL\"/>
    </mc:Choice>
  </mc:AlternateContent>
  <xr:revisionPtr revIDLastSave="0" documentId="13_ncr:1_{C2F49B33-6C40-4A93-81EA-02B71806AD4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4" sheetId="1" r:id="rId1"/>
  </sheets>
  <calcPr calcId="191029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N17" i="1"/>
  <c r="N16" i="1" s="1"/>
  <c r="N15" i="1" s="1"/>
  <c r="N14" i="1" s="1"/>
  <c r="N13" i="1" s="1"/>
  <c r="N12" i="1" s="1"/>
  <c r="N11" i="1" s="1"/>
  <c r="M17" i="1"/>
  <c r="M16" i="1" s="1"/>
  <c r="M15" i="1" s="1"/>
  <c r="M14" i="1" s="1"/>
  <c r="M13" i="1" s="1"/>
  <c r="M12" i="1" s="1"/>
  <c r="M11" i="1" s="1"/>
  <c r="L17" i="1"/>
  <c r="K17" i="1"/>
  <c r="I17" i="1"/>
  <c r="I16" i="1" s="1"/>
  <c r="I15" i="1" s="1"/>
  <c r="I14" i="1" s="1"/>
  <c r="I13" i="1" s="1"/>
  <c r="I12" i="1" s="1"/>
  <c r="I11" i="1" s="1"/>
  <c r="H17" i="1"/>
  <c r="H16" i="1" s="1"/>
  <c r="H15" i="1" s="1"/>
  <c r="H14" i="1" s="1"/>
  <c r="H13" i="1" s="1"/>
  <c r="H12" i="1" s="1"/>
  <c r="H11" i="1" s="1"/>
  <c r="J11" i="1" s="1"/>
  <c r="G17" i="1"/>
  <c r="G16" i="1" s="1"/>
  <c r="G15" i="1" s="1"/>
  <c r="G14" i="1" s="1"/>
  <c r="G13" i="1" s="1"/>
  <c r="G12" i="1" s="1"/>
  <c r="G11" i="1" s="1"/>
  <c r="F17" i="1"/>
  <c r="F16" i="1" s="1"/>
  <c r="F15" i="1" s="1"/>
  <c r="F14" i="1" s="1"/>
  <c r="F13" i="1" s="1"/>
  <c r="F12" i="1" s="1"/>
  <c r="F11" i="1" s="1"/>
  <c r="E17" i="1"/>
  <c r="E16" i="1" s="1"/>
  <c r="E15" i="1" s="1"/>
  <c r="E14" i="1" s="1"/>
  <c r="E13" i="1" s="1"/>
  <c r="E12" i="1" s="1"/>
  <c r="E11" i="1" s="1"/>
  <c r="D17" i="1"/>
  <c r="L16" i="1"/>
  <c r="L15" i="1" s="1"/>
  <c r="L14" i="1" s="1"/>
  <c r="L13" i="1" s="1"/>
  <c r="L12" i="1" s="1"/>
  <c r="L11" i="1" s="1"/>
  <c r="K16" i="1"/>
  <c r="K15" i="1" s="1"/>
  <c r="K14" i="1" s="1"/>
  <c r="K13" i="1" s="1"/>
  <c r="K12" i="1" s="1"/>
  <c r="K11" i="1" s="1"/>
  <c r="D16" i="1"/>
  <c r="D15" i="1" s="1"/>
  <c r="D14" i="1" s="1"/>
  <c r="D13" i="1" s="1"/>
  <c r="D12" i="1" s="1"/>
  <c r="D11" i="1" s="1"/>
  <c r="J21" i="1"/>
  <c r="N21" i="1"/>
  <c r="M21" i="1"/>
  <c r="L21" i="1"/>
  <c r="K21" i="1"/>
  <c r="I21" i="1"/>
  <c r="H21" i="1"/>
  <c r="G21" i="1"/>
  <c r="F21" i="1"/>
  <c r="E21" i="1"/>
  <c r="D21" i="1"/>
  <c r="C21" i="1"/>
  <c r="C16" i="1"/>
  <c r="C15" i="1" s="1"/>
  <c r="C14" i="1" s="1"/>
  <c r="C13" i="1" s="1"/>
  <c r="C12" i="1" s="1"/>
  <c r="C17" i="1"/>
  <c r="J19" i="1"/>
  <c r="N19" i="1"/>
  <c r="M19" i="1"/>
  <c r="L19" i="1"/>
  <c r="K19" i="1"/>
  <c r="I19" i="1"/>
  <c r="H19" i="1"/>
  <c r="G19" i="1"/>
  <c r="F19" i="1"/>
  <c r="E19" i="1"/>
  <c r="D19" i="1"/>
  <c r="C19" i="1"/>
  <c r="N28" i="1"/>
  <c r="M28" i="1"/>
  <c r="L28" i="1"/>
  <c r="K28" i="1"/>
  <c r="I28" i="1"/>
  <c r="H28" i="1"/>
  <c r="J28" i="1" s="1"/>
  <c r="G28" i="1"/>
  <c r="F28" i="1"/>
  <c r="E28" i="1"/>
  <c r="D28" i="1"/>
  <c r="C28" i="1"/>
  <c r="J32" i="1"/>
  <c r="J31" i="1"/>
  <c r="N32" i="1"/>
  <c r="M32" i="1"/>
  <c r="M31" i="1" s="1"/>
  <c r="L32" i="1"/>
  <c r="L31" i="1" s="1"/>
  <c r="K32" i="1"/>
  <c r="K31" i="1" s="1"/>
  <c r="I32" i="1"/>
  <c r="H32" i="1"/>
  <c r="G32" i="1"/>
  <c r="F32" i="1"/>
  <c r="E32" i="1"/>
  <c r="E31" i="1" s="1"/>
  <c r="D32" i="1"/>
  <c r="D31" i="1" s="1"/>
  <c r="N31" i="1"/>
  <c r="I31" i="1"/>
  <c r="H31" i="1"/>
  <c r="G31" i="1"/>
  <c r="F31" i="1"/>
  <c r="C31" i="1"/>
  <c r="C32" i="1"/>
  <c r="C11" i="1" l="1"/>
  <c r="N26" i="1" l="1"/>
  <c r="M26" i="1"/>
  <c r="L26" i="1"/>
  <c r="K26" i="1"/>
  <c r="I26" i="1"/>
  <c r="H26" i="1"/>
  <c r="G26" i="1"/>
  <c r="F26" i="1"/>
  <c r="E26" i="1"/>
  <c r="D26" i="1"/>
  <c r="C26" i="1"/>
  <c r="N23" i="1"/>
  <c r="N22" i="1" s="1"/>
  <c r="M23" i="1"/>
  <c r="M22" i="1" s="1"/>
  <c r="L23" i="1"/>
  <c r="L22" i="1" s="1"/>
  <c r="K23" i="1"/>
  <c r="K22" i="1" s="1"/>
  <c r="I23" i="1"/>
  <c r="I22" i="1" s="1"/>
  <c r="H23" i="1"/>
  <c r="H22" i="1" s="1"/>
  <c r="G23" i="1"/>
  <c r="G22" i="1" s="1"/>
  <c r="F23" i="1"/>
  <c r="F22" i="1" s="1"/>
  <c r="E23" i="1"/>
  <c r="E22" i="1" s="1"/>
  <c r="D23" i="1"/>
  <c r="D22" i="1" s="1"/>
  <c r="C23" i="1"/>
  <c r="C22" i="1" s="1"/>
  <c r="J26" i="1" l="1"/>
  <c r="J23" i="1"/>
  <c r="J22" i="1"/>
</calcChain>
</file>

<file path=xl/sharedStrings.xml><?xml version="1.0" encoding="utf-8"?>
<sst xmlns="http://schemas.openxmlformats.org/spreadsheetml/2006/main" count="73" uniqueCount="72">
  <si>
    <t>Aprop. Inicial</t>
  </si>
  <si>
    <t>Modificaciones Mes</t>
  </si>
  <si>
    <t>Modificac. Acumulado</t>
  </si>
  <si>
    <t>Apropiación Vigente</t>
  </si>
  <si>
    <t>Recaudo Mes</t>
  </si>
  <si>
    <t>Recaudo Acumulado</t>
  </si>
  <si>
    <t>% Recaud.</t>
  </si>
  <si>
    <t>Reconocimiento Mes</t>
  </si>
  <si>
    <t>Reconon. Acumulado</t>
  </si>
  <si>
    <t>Saldo Pdte Reconocer</t>
  </si>
  <si>
    <t>% Ej. Ppto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</si>
  <si>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</si>
  <si>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</si>
  <si>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</si>
  <si>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</si>
  <si>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2021</t>
  </si>
  <si>
    <t>TOTAL RENTAS E INGRESOS</t>
  </si>
  <si>
    <t xml:space="preserve">121020501010101    </t>
  </si>
  <si>
    <t>Servicios ejecutivos de la administración pública</t>
  </si>
  <si>
    <t xml:space="preserve">12102050101010201  </t>
  </si>
  <si>
    <t>Servicios de alquiler o arrendamiento con o sin opción de compra relativos a bienes inmuebles propios o arrendados</t>
  </si>
  <si>
    <t xml:space="preserve">124030202          </t>
  </si>
  <si>
    <t xml:space="preserve">Superávit fiscal de ingresos de destinación especifica </t>
  </si>
  <si>
    <t xml:space="preserve">124030203          </t>
  </si>
  <si>
    <t>Superávit fiscal de ingresos de libre destinación</t>
  </si>
  <si>
    <t xml:space="preserve">1240503            </t>
  </si>
  <si>
    <t>Rendimientos financieros</t>
  </si>
  <si>
    <t xml:space="preserve">12409              </t>
  </si>
  <si>
    <t>REINTEGROS</t>
  </si>
  <si>
    <t xml:space="preserve">1250101            </t>
  </si>
  <si>
    <t>Vigencia</t>
  </si>
  <si>
    <t>No. Rubro</t>
  </si>
  <si>
    <t>Nombre del Rubro</t>
  </si>
  <si>
    <t>Saldo por Recaudar</t>
  </si>
  <si>
    <t>CARLOS ALIRIO BELTRAN PEÑA</t>
  </si>
  <si>
    <t>MARGARITA MARIA DIAZ CASAS</t>
  </si>
  <si>
    <t>RESPONSABLE DE PRESUPUESTO</t>
  </si>
  <si>
    <t>C.C. No. 19.418.093 DE BOGOTÁ</t>
  </si>
  <si>
    <t>C.C. No. 45.565.585</t>
  </si>
  <si>
    <t>TELEFONO: 4320410</t>
  </si>
  <si>
    <t>MES: ABRIL DE 2021</t>
  </si>
  <si>
    <t>07 de Mayo de 2021</t>
  </si>
  <si>
    <t>DIRECTORA GENERAL</t>
  </si>
  <si>
    <t>124</t>
  </si>
  <si>
    <t>RECURSOS DE CAPITAL</t>
  </si>
  <si>
    <t>12403</t>
  </si>
  <si>
    <t>RECURSOS DEL BALANCE</t>
  </si>
  <si>
    <t>1240302</t>
  </si>
  <si>
    <t>Superavit Fiscal</t>
  </si>
  <si>
    <t>12405</t>
  </si>
  <si>
    <t>RENDIMIENTOS FINANCIEROS</t>
  </si>
  <si>
    <t>12407</t>
  </si>
  <si>
    <t>EXCEDENTES FINANCIEROS</t>
  </si>
  <si>
    <t xml:space="preserve">1240701           </t>
  </si>
  <si>
    <t>Establecimientos públicos</t>
  </si>
  <si>
    <t>121</t>
  </si>
  <si>
    <t>INGRESOS CORRIENTES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</si>
  <si>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</si>
  <si>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</si>
  <si>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</si>
  <si>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</si>
  <si>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</si>
  <si>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</si>
  <si>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</si>
  <si>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</si>
  <si>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</si>
  <si>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121020501010102</t>
  </si>
  <si>
    <t>Servicios financieros y servicios conexos, servicios inmobiliarios y servicios de leasing</t>
  </si>
  <si>
    <t>125</t>
  </si>
  <si>
    <t>TRANSFERENCIAS ADMINISTRACIÓN CENTRAL</t>
  </si>
  <si>
    <t>12501</t>
  </si>
  <si>
    <t>Aporte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</si>
</sst>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1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9" fontId="19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4" fontId="19" fillId="0" borderId="0" xfId="43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19" fillId="33" borderId="10" xfId="0" applyNumberFormat="1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43" fontId="19" fillId="0" borderId="0" xfId="0" applyNumberFormat="1" applyFont="1" applyFill="1" applyAlignment="1">
      <alignment vertical="center"/>
    </xf>
    <xf numFmtId="1" fontId="19" fillId="33" borderId="10" xfId="0" applyNumberFormat="1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vertical="center" wrapText="1"/>
    </xf>
    <xf numFmtId="164" fontId="19" fillId="0" borderId="11" xfId="43" applyNumberFormat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49" fontId="18" fillId="33" borderId="1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164" fontId="18" fillId="33" borderId="10" xfId="43" applyNumberFormat="1" applyFont="1" applyFill="1" applyBorder="1" applyAlignment="1">
      <alignment horizontal="right" vertical="center" wrapText="1"/>
    </xf>
    <xf numFmtId="1" fontId="18" fillId="33" borderId="10" xfId="0" applyNumberFormat="1" applyFont="1" applyFill="1" applyBorder="1" applyAlignment="1">
      <alignment horizontal="left" vertical="center"/>
    </xf>
    <xf numFmtId="164" fontId="19" fillId="33" borderId="10" xfId="43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vertical="center" wrapText="1"/>
    </xf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164" fontId="18" fillId="0" borderId="10" xfId="43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3" fontId="19" fillId="33" borderId="10" xfId="43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vertical="top"/>
    </xf>
    <xf numFmtId="43" fontId="18" fillId="33" borderId="10" xfId="43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top"/>
    </xf>
    <xf numFmtId="164" fontId="19" fillId="0" borderId="10" xfId="43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showGridLines="0" tabSelected="1" topLeftCell="A21" zoomScale="90" zoomScaleNormal="90" workbookViewId="0">
      <selection activeCell="B35" sqref="B35"/>
    </sheetView>
  </sheetViews>
  <sheetFormatPr baseColWidth="10" defaultColWidth="11" defaultRowHeight="12.75" x14ac:dyDescent="0.25"/>
  <cols>
    <col min="1" max="1" width="20" style="3" customWidth="1"/>
    <col min="2" max="2" width="40.28515625" style="8" customWidth="1"/>
    <col min="3" max="3" width="17.140625" style="9" customWidth="1"/>
    <col min="4" max="4" width="14.85546875" style="9" customWidth="1"/>
    <col min="5" max="5" width="12" style="9" customWidth="1"/>
    <col min="6" max="6" width="15.42578125" style="9" customWidth="1"/>
    <col min="7" max="7" width="13.28515625" style="9" customWidth="1"/>
    <col min="8" max="8" width="15.140625" style="9" customWidth="1"/>
    <col min="9" max="9" width="15.42578125" style="9" customWidth="1"/>
    <col min="10" max="10" width="8.140625" style="3" customWidth="1"/>
    <col min="11" max="11" width="11.28515625" style="3" customWidth="1"/>
    <col min="12" max="12" width="10.42578125" style="3" customWidth="1"/>
    <col min="13" max="13" width="10.140625" style="3" customWidth="1"/>
    <col min="14" max="14" width="4.5703125" style="3" bestFit="1" customWidth="1"/>
    <col min="15" max="16384" width="11" style="3"/>
  </cols>
  <sheetData>
    <row r="1" spans="1:14" ht="14.45" customHeight="1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45" customHeight="1" x14ac:dyDescent="0.2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1:14" ht="14.45" customHeight="1" x14ac:dyDescent="0.25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45" customHeight="1" x14ac:dyDescent="0.25">
      <c r="A5" s="10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45" customHeight="1" x14ac:dyDescent="0.25">
      <c r="A6" s="10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45" customHeight="1" x14ac:dyDescent="0.25">
      <c r="A7" s="10" t="s">
        <v>15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45" customHeight="1" x14ac:dyDescent="0.25">
      <c r="A8" s="10" t="s">
        <v>41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s="4" customFormat="1" ht="51" x14ac:dyDescent="0.25">
      <c r="A10" s="1" t="s">
        <v>31</v>
      </c>
      <c r="B10" s="2" t="s">
        <v>32</v>
      </c>
      <c r="C10" s="31" t="s">
        <v>0</v>
      </c>
      <c r="D10" s="31" t="s">
        <v>1</v>
      </c>
      <c r="E10" s="31" t="s">
        <v>2</v>
      </c>
      <c r="F10" s="31" t="s">
        <v>3</v>
      </c>
      <c r="G10" s="31" t="s">
        <v>4</v>
      </c>
      <c r="H10" s="31" t="s">
        <v>5</v>
      </c>
      <c r="I10" s="31" t="s">
        <v>33</v>
      </c>
      <c r="J10" s="32" t="s">
        <v>6</v>
      </c>
      <c r="K10" s="32" t="s">
        <v>7</v>
      </c>
      <c r="L10" s="32" t="s">
        <v>8</v>
      </c>
      <c r="M10" s="32" t="s">
        <v>9</v>
      </c>
      <c r="N10" s="32" t="s">
        <v>10</v>
      </c>
    </row>
    <row r="11" spans="1:14" s="4" customFormat="1" x14ac:dyDescent="0.25">
      <c r="A11" s="22">
        <v>12</v>
      </c>
      <c r="B11" s="27" t="s">
        <v>16</v>
      </c>
      <c r="C11" s="21">
        <f>+C12+C21+C31</f>
        <v>14821280000</v>
      </c>
      <c r="D11" s="21">
        <f t="shared" ref="D11:N11" si="0">+D12+D21+D31</f>
        <v>33000000</v>
      </c>
      <c r="E11" s="21">
        <f t="shared" si="0"/>
        <v>33000000</v>
      </c>
      <c r="F11" s="21">
        <f>+F12+F21+F31</f>
        <v>14788280000</v>
      </c>
      <c r="G11" s="21">
        <f t="shared" si="0"/>
        <v>739404367</v>
      </c>
      <c r="H11" s="21">
        <f t="shared" si="0"/>
        <v>2004844374</v>
      </c>
      <c r="I11" s="21">
        <f t="shared" si="0"/>
        <v>12783435626</v>
      </c>
      <c r="J11" s="33">
        <f>H11/F11*100</f>
        <v>13.556981433946341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</row>
    <row r="12" spans="1:14" s="20" customFormat="1" x14ac:dyDescent="0.2">
      <c r="A12" s="34" t="s">
        <v>55</v>
      </c>
      <c r="B12" s="24" t="s">
        <v>56</v>
      </c>
      <c r="C12" s="21">
        <f>+C13</f>
        <v>28000000</v>
      </c>
      <c r="D12" s="21">
        <f t="shared" ref="D12:N16" si="1">+D13</f>
        <v>0</v>
      </c>
      <c r="E12" s="21">
        <f t="shared" si="1"/>
        <v>0</v>
      </c>
      <c r="F12" s="21">
        <f t="shared" si="1"/>
        <v>28000000</v>
      </c>
      <c r="G12" s="21">
        <f t="shared" si="1"/>
        <v>3500000</v>
      </c>
      <c r="H12" s="21">
        <f t="shared" si="1"/>
        <v>14000000</v>
      </c>
      <c r="I12" s="21">
        <f t="shared" si="1"/>
        <v>14000000</v>
      </c>
      <c r="J12" s="35">
        <f t="shared" ref="J12:J17" si="2">H12/F12*100</f>
        <v>50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</row>
    <row r="13" spans="1:14" s="4" customFormat="1" x14ac:dyDescent="0.2">
      <c r="A13" s="36">
        <v>12102</v>
      </c>
      <c r="B13" s="25" t="s">
        <v>57</v>
      </c>
      <c r="C13" s="23">
        <f>+C14</f>
        <v>28000000</v>
      </c>
      <c r="D13" s="23">
        <f t="shared" si="1"/>
        <v>0</v>
      </c>
      <c r="E13" s="23">
        <f t="shared" si="1"/>
        <v>0</v>
      </c>
      <c r="F13" s="23">
        <f t="shared" si="1"/>
        <v>28000000</v>
      </c>
      <c r="G13" s="23">
        <f t="shared" si="1"/>
        <v>3500000</v>
      </c>
      <c r="H13" s="23">
        <f t="shared" si="1"/>
        <v>14000000</v>
      </c>
      <c r="I13" s="23">
        <f t="shared" si="1"/>
        <v>14000000</v>
      </c>
      <c r="J13" s="33">
        <f t="shared" si="2"/>
        <v>50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</row>
    <row r="14" spans="1:14" s="4" customFormat="1" x14ac:dyDescent="0.25">
      <c r="A14" s="14" t="s">
        <v>58</v>
      </c>
      <c r="B14" s="15" t="s">
        <v>59</v>
      </c>
      <c r="C14" s="23">
        <f>+C15</f>
        <v>28000000</v>
      </c>
      <c r="D14" s="23">
        <f t="shared" si="1"/>
        <v>0</v>
      </c>
      <c r="E14" s="23">
        <f t="shared" si="1"/>
        <v>0</v>
      </c>
      <c r="F14" s="23">
        <f t="shared" si="1"/>
        <v>28000000</v>
      </c>
      <c r="G14" s="23">
        <f t="shared" si="1"/>
        <v>3500000</v>
      </c>
      <c r="H14" s="23">
        <f t="shared" si="1"/>
        <v>14000000</v>
      </c>
      <c r="I14" s="23">
        <f t="shared" si="1"/>
        <v>14000000</v>
      </c>
      <c r="J14" s="33">
        <f t="shared" si="2"/>
        <v>50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</row>
    <row r="15" spans="1:14" s="4" customFormat="1" ht="25.5" x14ac:dyDescent="0.25">
      <c r="A15" s="14" t="s">
        <v>60</v>
      </c>
      <c r="B15" s="15" t="s">
        <v>61</v>
      </c>
      <c r="C15" s="23">
        <f>+C16</f>
        <v>28000000</v>
      </c>
      <c r="D15" s="23">
        <f t="shared" si="1"/>
        <v>0</v>
      </c>
      <c r="E15" s="23">
        <f t="shared" si="1"/>
        <v>0</v>
      </c>
      <c r="F15" s="23">
        <f t="shared" si="1"/>
        <v>28000000</v>
      </c>
      <c r="G15" s="23">
        <f t="shared" si="1"/>
        <v>3500000</v>
      </c>
      <c r="H15" s="23">
        <f t="shared" si="1"/>
        <v>14000000</v>
      </c>
      <c r="I15" s="23">
        <f t="shared" si="1"/>
        <v>14000000</v>
      </c>
      <c r="J15" s="33">
        <f t="shared" si="2"/>
        <v>50</v>
      </c>
      <c r="K15" s="23">
        <f t="shared" si="1"/>
        <v>0</v>
      </c>
      <c r="L15" s="23">
        <f t="shared" si="1"/>
        <v>0</v>
      </c>
      <c r="M15" s="23">
        <f t="shared" si="1"/>
        <v>0</v>
      </c>
      <c r="N15" s="23">
        <f t="shared" si="1"/>
        <v>0</v>
      </c>
    </row>
    <row r="16" spans="1:14" s="4" customFormat="1" ht="39" customHeight="1" x14ac:dyDescent="0.25">
      <c r="A16" s="14" t="s">
        <v>62</v>
      </c>
      <c r="B16" s="15" t="s">
        <v>63</v>
      </c>
      <c r="C16" s="23">
        <f>+C17</f>
        <v>28000000</v>
      </c>
      <c r="D16" s="23">
        <f t="shared" si="1"/>
        <v>0</v>
      </c>
      <c r="E16" s="23">
        <f t="shared" si="1"/>
        <v>0</v>
      </c>
      <c r="F16" s="23">
        <f t="shared" si="1"/>
        <v>28000000</v>
      </c>
      <c r="G16" s="23">
        <f t="shared" si="1"/>
        <v>3500000</v>
      </c>
      <c r="H16" s="23">
        <f t="shared" si="1"/>
        <v>14000000</v>
      </c>
      <c r="I16" s="23">
        <f t="shared" si="1"/>
        <v>14000000</v>
      </c>
      <c r="J16" s="33">
        <f t="shared" si="2"/>
        <v>50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</row>
    <row r="17" spans="1:16" s="4" customFormat="1" x14ac:dyDescent="0.25">
      <c r="A17" s="14" t="s">
        <v>64</v>
      </c>
      <c r="B17" s="15" t="s">
        <v>65</v>
      </c>
      <c r="C17" s="23">
        <f>C18+C19</f>
        <v>28000000</v>
      </c>
      <c r="D17" s="23">
        <f t="shared" ref="D17:N17" si="3">D18+D19</f>
        <v>0</v>
      </c>
      <c r="E17" s="23">
        <f t="shared" si="3"/>
        <v>0</v>
      </c>
      <c r="F17" s="23">
        <f t="shared" si="3"/>
        <v>28000000</v>
      </c>
      <c r="G17" s="23">
        <f t="shared" si="3"/>
        <v>3500000</v>
      </c>
      <c r="H17" s="23">
        <f t="shared" si="3"/>
        <v>14000000</v>
      </c>
      <c r="I17" s="23">
        <f t="shared" si="3"/>
        <v>14000000</v>
      </c>
      <c r="J17" s="33">
        <f t="shared" si="2"/>
        <v>50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</row>
    <row r="18" spans="1:16" s="4" customFormat="1" ht="25.5" x14ac:dyDescent="0.25">
      <c r="A18" s="5" t="s">
        <v>17</v>
      </c>
      <c r="B18" s="6" t="s">
        <v>18</v>
      </c>
      <c r="C18" s="37">
        <v>3000000</v>
      </c>
      <c r="D18" s="37">
        <v>0</v>
      </c>
      <c r="E18" s="37">
        <v>0</v>
      </c>
      <c r="F18" s="37">
        <v>3000000</v>
      </c>
      <c r="G18" s="37">
        <v>0</v>
      </c>
      <c r="H18" s="37">
        <v>0</v>
      </c>
      <c r="I18" s="37">
        <v>3000000</v>
      </c>
      <c r="J18" s="38">
        <v>0</v>
      </c>
      <c r="K18" s="39">
        <v>0</v>
      </c>
      <c r="L18" s="39">
        <v>0</v>
      </c>
      <c r="M18" s="39">
        <v>0</v>
      </c>
      <c r="N18" s="39">
        <v>0</v>
      </c>
    </row>
    <row r="19" spans="1:16" s="4" customFormat="1" ht="25.5" x14ac:dyDescent="0.25">
      <c r="A19" s="11" t="s">
        <v>66</v>
      </c>
      <c r="B19" s="15" t="s">
        <v>67</v>
      </c>
      <c r="C19" s="23">
        <f>+C20</f>
        <v>25000000</v>
      </c>
      <c r="D19" s="23">
        <f t="shared" ref="D19:N19" si="4">+D20</f>
        <v>0</v>
      </c>
      <c r="E19" s="23">
        <f t="shared" si="4"/>
        <v>0</v>
      </c>
      <c r="F19" s="23">
        <f t="shared" si="4"/>
        <v>25000000</v>
      </c>
      <c r="G19" s="23">
        <f t="shared" si="4"/>
        <v>3500000</v>
      </c>
      <c r="H19" s="23">
        <f t="shared" si="4"/>
        <v>14000000</v>
      </c>
      <c r="I19" s="23">
        <f t="shared" si="4"/>
        <v>11000000</v>
      </c>
      <c r="J19" s="33">
        <f>H19/F19*100</f>
        <v>56.000000000000007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si="4"/>
        <v>0</v>
      </c>
    </row>
    <row r="20" spans="1:16" s="4" customFormat="1" ht="38.25" x14ac:dyDescent="0.25">
      <c r="A20" s="5" t="s">
        <v>19</v>
      </c>
      <c r="B20" s="7" t="s">
        <v>20</v>
      </c>
      <c r="C20" s="37">
        <v>25000000</v>
      </c>
      <c r="D20" s="37">
        <v>0</v>
      </c>
      <c r="E20" s="37">
        <v>0</v>
      </c>
      <c r="F20" s="37">
        <v>25000000</v>
      </c>
      <c r="G20" s="37">
        <v>3500000</v>
      </c>
      <c r="H20" s="37">
        <v>14000000</v>
      </c>
      <c r="I20" s="37">
        <v>11000000</v>
      </c>
      <c r="J20" s="38">
        <v>56</v>
      </c>
      <c r="K20" s="39">
        <v>0</v>
      </c>
      <c r="L20" s="39">
        <v>0</v>
      </c>
      <c r="M20" s="39">
        <v>0</v>
      </c>
      <c r="N20" s="39">
        <v>0</v>
      </c>
    </row>
    <row r="21" spans="1:16" s="20" customFormat="1" x14ac:dyDescent="0.25">
      <c r="A21" s="19" t="s">
        <v>43</v>
      </c>
      <c r="B21" s="26" t="s">
        <v>44</v>
      </c>
      <c r="C21" s="21">
        <f>+C22+C26+C30</f>
        <v>1012915000</v>
      </c>
      <c r="D21" s="21">
        <f t="shared" ref="D21:N21" si="5">+D22+D26+D30</f>
        <v>0</v>
      </c>
      <c r="E21" s="21">
        <f t="shared" si="5"/>
        <v>0</v>
      </c>
      <c r="F21" s="21">
        <f t="shared" si="5"/>
        <v>1012915000</v>
      </c>
      <c r="G21" s="21">
        <f t="shared" si="5"/>
        <v>3067230</v>
      </c>
      <c r="H21" s="21">
        <f t="shared" si="5"/>
        <v>15765464</v>
      </c>
      <c r="I21" s="21">
        <f t="shared" si="5"/>
        <v>997149536</v>
      </c>
      <c r="J21" s="35">
        <f t="shared" ref="J21:J22" si="6">H21/F21*100</f>
        <v>1.55644491393651</v>
      </c>
      <c r="K21" s="21">
        <f t="shared" si="5"/>
        <v>0</v>
      </c>
      <c r="L21" s="21">
        <f t="shared" si="5"/>
        <v>0</v>
      </c>
      <c r="M21" s="21">
        <f t="shared" si="5"/>
        <v>0</v>
      </c>
      <c r="N21" s="21">
        <f t="shared" si="5"/>
        <v>0</v>
      </c>
    </row>
    <row r="22" spans="1:16" s="4" customFormat="1" x14ac:dyDescent="0.25">
      <c r="A22" s="11" t="s">
        <v>45</v>
      </c>
      <c r="B22" s="12" t="s">
        <v>46</v>
      </c>
      <c r="C22" s="23">
        <f>+C23</f>
        <v>925770000</v>
      </c>
      <c r="D22" s="23">
        <f t="shared" ref="D21:N22" si="7">+D23</f>
        <v>0</v>
      </c>
      <c r="E22" s="23">
        <f t="shared" si="7"/>
        <v>0</v>
      </c>
      <c r="F22" s="23">
        <f t="shared" si="7"/>
        <v>925770000</v>
      </c>
      <c r="G22" s="23">
        <f t="shared" si="7"/>
        <v>0</v>
      </c>
      <c r="H22" s="23">
        <f t="shared" si="7"/>
        <v>0</v>
      </c>
      <c r="I22" s="23">
        <f t="shared" si="7"/>
        <v>925770000</v>
      </c>
      <c r="J22" s="23">
        <f t="shared" si="6"/>
        <v>0</v>
      </c>
      <c r="K22" s="23">
        <f t="shared" si="7"/>
        <v>0</v>
      </c>
      <c r="L22" s="23">
        <f t="shared" si="7"/>
        <v>0</v>
      </c>
      <c r="M22" s="23">
        <f t="shared" si="7"/>
        <v>0</v>
      </c>
      <c r="N22" s="23">
        <f t="shared" si="7"/>
        <v>0</v>
      </c>
    </row>
    <row r="23" spans="1:16" s="4" customFormat="1" x14ac:dyDescent="0.25">
      <c r="A23" s="11" t="s">
        <v>47</v>
      </c>
      <c r="B23" s="12" t="s">
        <v>48</v>
      </c>
      <c r="C23" s="23">
        <f>+C24+C25</f>
        <v>925770000</v>
      </c>
      <c r="D23" s="23">
        <f t="shared" ref="D23:N23" si="8">+D24+D25</f>
        <v>0</v>
      </c>
      <c r="E23" s="23">
        <f t="shared" si="8"/>
        <v>0</v>
      </c>
      <c r="F23" s="23">
        <f t="shared" si="8"/>
        <v>925770000</v>
      </c>
      <c r="G23" s="23">
        <f t="shared" si="8"/>
        <v>0</v>
      </c>
      <c r="H23" s="23">
        <f t="shared" si="8"/>
        <v>0</v>
      </c>
      <c r="I23" s="23">
        <f t="shared" si="8"/>
        <v>925770000</v>
      </c>
      <c r="J23" s="23">
        <f>H23/F23*100</f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</row>
    <row r="24" spans="1:16" s="4" customFormat="1" ht="25.5" x14ac:dyDescent="0.25">
      <c r="A24" s="5" t="s">
        <v>21</v>
      </c>
      <c r="B24" s="7" t="s">
        <v>22</v>
      </c>
      <c r="C24" s="37">
        <v>880000000</v>
      </c>
      <c r="D24" s="37">
        <v>0</v>
      </c>
      <c r="E24" s="37">
        <v>0</v>
      </c>
      <c r="F24" s="37">
        <v>880000000</v>
      </c>
      <c r="G24" s="37">
        <v>0</v>
      </c>
      <c r="H24" s="37">
        <v>0</v>
      </c>
      <c r="I24" s="37">
        <v>880000000</v>
      </c>
      <c r="J24" s="38">
        <v>0</v>
      </c>
      <c r="K24" s="39">
        <v>0</v>
      </c>
      <c r="L24" s="39">
        <v>0</v>
      </c>
      <c r="M24" s="39">
        <v>0</v>
      </c>
      <c r="N24" s="39">
        <v>0</v>
      </c>
    </row>
    <row r="25" spans="1:16" s="4" customFormat="1" ht="25.5" x14ac:dyDescent="0.25">
      <c r="A25" s="5" t="s">
        <v>23</v>
      </c>
      <c r="B25" s="7" t="s">
        <v>24</v>
      </c>
      <c r="C25" s="37">
        <v>45770000</v>
      </c>
      <c r="D25" s="37">
        <v>0</v>
      </c>
      <c r="E25" s="37">
        <v>0</v>
      </c>
      <c r="F25" s="37">
        <v>45770000</v>
      </c>
      <c r="G25" s="37">
        <v>0</v>
      </c>
      <c r="H25" s="37">
        <v>0</v>
      </c>
      <c r="I25" s="37">
        <v>45770000</v>
      </c>
      <c r="J25" s="38">
        <v>0</v>
      </c>
      <c r="K25" s="39">
        <v>0</v>
      </c>
      <c r="L25" s="39">
        <v>0</v>
      </c>
      <c r="M25" s="39">
        <v>0</v>
      </c>
      <c r="N25" s="39">
        <v>0</v>
      </c>
    </row>
    <row r="26" spans="1:16" s="4" customFormat="1" x14ac:dyDescent="0.25">
      <c r="A26" s="11" t="s">
        <v>49</v>
      </c>
      <c r="B26" s="12" t="s">
        <v>50</v>
      </c>
      <c r="C26" s="23">
        <f>+C27</f>
        <v>2000000</v>
      </c>
      <c r="D26" s="23">
        <f t="shared" ref="D26:N26" si="9">+D27</f>
        <v>0</v>
      </c>
      <c r="E26" s="23">
        <f t="shared" si="9"/>
        <v>0</v>
      </c>
      <c r="F26" s="23">
        <f t="shared" si="9"/>
        <v>2000000</v>
      </c>
      <c r="G26" s="23">
        <f t="shared" si="9"/>
        <v>67230</v>
      </c>
      <c r="H26" s="23">
        <f t="shared" si="9"/>
        <v>1418382</v>
      </c>
      <c r="I26" s="23">
        <f t="shared" si="9"/>
        <v>581618</v>
      </c>
      <c r="J26" s="33">
        <f>H26/F26*100</f>
        <v>70.9191</v>
      </c>
      <c r="K26" s="23">
        <f t="shared" si="9"/>
        <v>0</v>
      </c>
      <c r="L26" s="23">
        <f t="shared" si="9"/>
        <v>0</v>
      </c>
      <c r="M26" s="23">
        <f t="shared" si="9"/>
        <v>0</v>
      </c>
      <c r="N26" s="23">
        <f t="shared" si="9"/>
        <v>0</v>
      </c>
    </row>
    <row r="27" spans="1:16" s="4" customFormat="1" x14ac:dyDescent="0.25">
      <c r="A27" s="5" t="s">
        <v>25</v>
      </c>
      <c r="B27" s="7" t="s">
        <v>26</v>
      </c>
      <c r="C27" s="37">
        <v>2000000</v>
      </c>
      <c r="D27" s="37">
        <v>0</v>
      </c>
      <c r="E27" s="37">
        <v>0</v>
      </c>
      <c r="F27" s="37">
        <v>2000000</v>
      </c>
      <c r="G27" s="37">
        <v>67230</v>
      </c>
      <c r="H27" s="37">
        <v>1418382</v>
      </c>
      <c r="I27" s="37">
        <v>581618</v>
      </c>
      <c r="J27" s="38">
        <v>70.9191</v>
      </c>
      <c r="K27" s="39">
        <v>0</v>
      </c>
      <c r="L27" s="40">
        <v>0</v>
      </c>
      <c r="M27" s="39">
        <v>0</v>
      </c>
      <c r="N27" s="39">
        <v>0</v>
      </c>
      <c r="P27" s="13"/>
    </row>
    <row r="28" spans="1:16" s="4" customFormat="1" hidden="1" x14ac:dyDescent="0.25">
      <c r="A28" s="11" t="s">
        <v>51</v>
      </c>
      <c r="B28" s="12" t="s">
        <v>52</v>
      </c>
      <c r="C28" s="23">
        <f>+C29</f>
        <v>0</v>
      </c>
      <c r="D28" s="23">
        <f t="shared" ref="D28:N28" si="10">+D29</f>
        <v>0</v>
      </c>
      <c r="E28" s="23">
        <f t="shared" si="10"/>
        <v>0</v>
      </c>
      <c r="F28" s="23">
        <f t="shared" si="10"/>
        <v>0</v>
      </c>
      <c r="G28" s="23">
        <f t="shared" si="10"/>
        <v>0</v>
      </c>
      <c r="H28" s="23">
        <f t="shared" si="10"/>
        <v>0</v>
      </c>
      <c r="I28" s="23">
        <f t="shared" si="10"/>
        <v>0</v>
      </c>
      <c r="J28" s="33" t="e">
        <f>H28/F28*100</f>
        <v>#DIV/0!</v>
      </c>
      <c r="K28" s="23">
        <f t="shared" si="10"/>
        <v>0</v>
      </c>
      <c r="L28" s="23">
        <f t="shared" si="10"/>
        <v>0</v>
      </c>
      <c r="M28" s="23">
        <f t="shared" si="10"/>
        <v>0</v>
      </c>
      <c r="N28" s="23">
        <f t="shared" si="10"/>
        <v>0</v>
      </c>
      <c r="P28" s="13"/>
    </row>
    <row r="29" spans="1:16" s="4" customFormat="1" hidden="1" x14ac:dyDescent="0.25">
      <c r="A29" s="5" t="s">
        <v>53</v>
      </c>
      <c r="B29" s="7" t="s">
        <v>54</v>
      </c>
      <c r="C29" s="37"/>
      <c r="D29" s="37"/>
      <c r="E29" s="37"/>
      <c r="F29" s="37"/>
      <c r="G29" s="37"/>
      <c r="H29" s="37"/>
      <c r="I29" s="37"/>
      <c r="J29" s="38"/>
      <c r="K29" s="39"/>
      <c r="L29" s="40"/>
      <c r="M29" s="39"/>
      <c r="N29" s="39"/>
      <c r="P29" s="13"/>
    </row>
    <row r="30" spans="1:16" s="4" customFormat="1" x14ac:dyDescent="0.25">
      <c r="A30" s="5" t="s">
        <v>27</v>
      </c>
      <c r="B30" s="6" t="s">
        <v>28</v>
      </c>
      <c r="C30" s="37">
        <v>85145000</v>
      </c>
      <c r="D30" s="37">
        <v>0</v>
      </c>
      <c r="E30" s="37">
        <v>0</v>
      </c>
      <c r="F30" s="37">
        <v>85145000</v>
      </c>
      <c r="G30" s="37">
        <v>3000000</v>
      </c>
      <c r="H30" s="37">
        <v>14347082</v>
      </c>
      <c r="I30" s="37">
        <v>70797918</v>
      </c>
      <c r="J30" s="38">
        <v>16.850200000000001</v>
      </c>
      <c r="K30" s="39">
        <v>0</v>
      </c>
      <c r="L30" s="39">
        <v>0</v>
      </c>
      <c r="M30" s="39">
        <v>0</v>
      </c>
      <c r="N30" s="39">
        <v>0</v>
      </c>
    </row>
    <row r="31" spans="1:16" s="20" customFormat="1" ht="25.5" x14ac:dyDescent="0.25">
      <c r="A31" s="19" t="s">
        <v>68</v>
      </c>
      <c r="B31" s="27" t="s">
        <v>69</v>
      </c>
      <c r="C31" s="21">
        <f>+C32</f>
        <v>13780365000</v>
      </c>
      <c r="D31" s="21">
        <f t="shared" ref="D31:N32" si="11">+D32</f>
        <v>33000000</v>
      </c>
      <c r="E31" s="21">
        <f t="shared" si="11"/>
        <v>33000000</v>
      </c>
      <c r="F31" s="21">
        <f t="shared" si="11"/>
        <v>13747365000</v>
      </c>
      <c r="G31" s="21">
        <f t="shared" si="11"/>
        <v>732837137</v>
      </c>
      <c r="H31" s="21">
        <f t="shared" si="11"/>
        <v>1975078910</v>
      </c>
      <c r="I31" s="21">
        <f t="shared" si="11"/>
        <v>11772286090</v>
      </c>
      <c r="J31" s="35">
        <f t="shared" ref="J31:J32" si="12">H31/F31*100</f>
        <v>14.366963487184636</v>
      </c>
      <c r="K31" s="21">
        <f t="shared" si="11"/>
        <v>0</v>
      </c>
      <c r="L31" s="21">
        <f t="shared" si="11"/>
        <v>0</v>
      </c>
      <c r="M31" s="21">
        <f t="shared" si="11"/>
        <v>0</v>
      </c>
      <c r="N31" s="21">
        <f t="shared" si="11"/>
        <v>0</v>
      </c>
    </row>
    <row r="32" spans="1:16" s="4" customFormat="1" x14ac:dyDescent="0.25">
      <c r="A32" s="11" t="s">
        <v>70</v>
      </c>
      <c r="B32" s="15" t="s">
        <v>71</v>
      </c>
      <c r="C32" s="23">
        <f>+C33</f>
        <v>13780365000</v>
      </c>
      <c r="D32" s="23">
        <f t="shared" si="11"/>
        <v>33000000</v>
      </c>
      <c r="E32" s="23">
        <f t="shared" si="11"/>
        <v>33000000</v>
      </c>
      <c r="F32" s="23">
        <f t="shared" si="11"/>
        <v>13747365000</v>
      </c>
      <c r="G32" s="23">
        <f t="shared" si="11"/>
        <v>732837137</v>
      </c>
      <c r="H32" s="23">
        <f t="shared" si="11"/>
        <v>1975078910</v>
      </c>
      <c r="I32" s="23">
        <f t="shared" si="11"/>
        <v>11772286090</v>
      </c>
      <c r="J32" s="33">
        <f t="shared" si="12"/>
        <v>14.366963487184636</v>
      </c>
      <c r="K32" s="23">
        <f t="shared" si="11"/>
        <v>0</v>
      </c>
      <c r="L32" s="23">
        <f t="shared" si="11"/>
        <v>0</v>
      </c>
      <c r="M32" s="23">
        <f t="shared" si="11"/>
        <v>0</v>
      </c>
      <c r="N32" s="23">
        <f t="shared" si="11"/>
        <v>0</v>
      </c>
    </row>
    <row r="33" spans="1:14" s="4" customFormat="1" x14ac:dyDescent="0.25">
      <c r="A33" s="5" t="s">
        <v>29</v>
      </c>
      <c r="B33" s="6" t="s">
        <v>30</v>
      </c>
      <c r="C33" s="37">
        <v>13780365000</v>
      </c>
      <c r="D33" s="37">
        <v>33000000</v>
      </c>
      <c r="E33" s="37">
        <v>33000000</v>
      </c>
      <c r="F33" s="37">
        <v>13747365000</v>
      </c>
      <c r="G33" s="37">
        <v>732837137</v>
      </c>
      <c r="H33" s="37">
        <v>1975078910</v>
      </c>
      <c r="I33" s="37">
        <v>11772286090</v>
      </c>
      <c r="J33" s="38">
        <v>14.367000000000001</v>
      </c>
      <c r="K33" s="39">
        <v>0</v>
      </c>
      <c r="L33" s="39">
        <v>0</v>
      </c>
      <c r="M33" s="39">
        <v>0</v>
      </c>
      <c r="N33" s="39">
        <v>0</v>
      </c>
    </row>
    <row r="38" spans="1:14" x14ac:dyDescent="0.2">
      <c r="B38" s="28"/>
      <c r="G38" s="16"/>
      <c r="H38" s="16"/>
      <c r="I38" s="16"/>
      <c r="J38" s="17"/>
    </row>
    <row r="39" spans="1:14" x14ac:dyDescent="0.2">
      <c r="B39" s="29" t="s">
        <v>34</v>
      </c>
      <c r="G39" s="18" t="s">
        <v>35</v>
      </c>
      <c r="H39" s="18"/>
      <c r="I39" s="18"/>
      <c r="J39" s="18"/>
    </row>
    <row r="40" spans="1:14" x14ac:dyDescent="0.2">
      <c r="B40" s="30" t="s">
        <v>36</v>
      </c>
      <c r="G40" s="18" t="s">
        <v>42</v>
      </c>
      <c r="H40" s="18"/>
      <c r="I40" s="18"/>
      <c r="J40" s="18"/>
    </row>
    <row r="41" spans="1:14" x14ac:dyDescent="0.2">
      <c r="B41" s="30" t="s">
        <v>37</v>
      </c>
      <c r="G41" s="18" t="s">
        <v>38</v>
      </c>
      <c r="H41" s="18"/>
      <c r="I41" s="18"/>
      <c r="J41" s="18"/>
    </row>
    <row r="42" spans="1:14" x14ac:dyDescent="0.2">
      <c r="B42" s="30" t="s">
        <v>39</v>
      </c>
      <c r="G42" s="18" t="s">
        <v>39</v>
      </c>
      <c r="H42" s="18"/>
      <c r="I42" s="18"/>
      <c r="J42" s="18"/>
    </row>
  </sheetData>
  <mergeCells count="11">
    <mergeCell ref="A1:N1"/>
    <mergeCell ref="G39:J39"/>
    <mergeCell ref="G40:J40"/>
    <mergeCell ref="G41:J41"/>
    <mergeCell ref="G42:J42"/>
    <mergeCell ref="A2:N2"/>
    <mergeCell ref="A4:N4"/>
    <mergeCell ref="A5:N5"/>
    <mergeCell ref="A6:N6"/>
    <mergeCell ref="A7:N7"/>
    <mergeCell ref="A8:N8"/>
  </mergeCells>
  <pageMargins left="0.25" right="0.25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LURREGO</cp:lastModifiedBy>
  <cp:lastPrinted>2021-05-07T17:03:35Z</cp:lastPrinted>
  <dcterms:created xsi:type="dcterms:W3CDTF">2021-03-05T20:04:33Z</dcterms:created>
  <dcterms:modified xsi:type="dcterms:W3CDTF">2021-05-07T17:03:37Z</dcterms:modified>
</cp:coreProperties>
</file>