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192.168.0.34\Documentos\arojas\Mis documentos\CONTROL INTERNO FUGA\2022\INFORMES\Plan Mejoramiento\alcance julio\"/>
    </mc:Choice>
  </mc:AlternateContent>
  <xr:revisionPtr revIDLastSave="0" documentId="13_ncr:1_{5CF6ED20-8078-45B9-950B-0AD1B76BACAB}" xr6:coauthVersionLast="47" xr6:coauthVersionMax="47" xr10:uidLastSave="{00000000-0000-0000-0000-000000000000}"/>
  <bookViews>
    <workbookView xWindow="-120" yWindow="-120" windowWidth="20730" windowHeight="11160" xr2:uid="{00000000-000D-0000-FFFF-FFFF00000000}"/>
  </bookViews>
  <sheets>
    <sheet name="PMInst- Contraloria" sheetId="9" r:id="rId1"/>
    <sheet name="Dinamicas y graficos" sheetId="5" state="hidden" r:id="rId2"/>
    <sheet name="Base" sheetId="4" state="hidden" r:id="rId3"/>
    <sheet name="PMInstit V1 dic20 cerrad" sheetId="3" state="hidden" r:id="rId4"/>
  </sheets>
  <externalReferences>
    <externalReference r:id="rId5"/>
    <externalReference r:id="rId6"/>
  </externalReferences>
  <definedNames>
    <definedName name="_xlnm._FilterDatabase" localSheetId="2" hidden="1">Base!$A$1:$U$44</definedName>
    <definedName name="_xlnm._FilterDatabase" localSheetId="0" hidden="1">'PMInst- Contraloria'!$A$8:$AA$40</definedName>
    <definedName name="_xlnm._FilterDatabase" localSheetId="3" hidden="1">'PMInstit V1 dic20 cerrad'!$A$8:$Z$24</definedName>
    <definedName name="_xlnm.Print_Area" localSheetId="0">'PMInst- Contraloria'!$A$1:$AA$53</definedName>
  </definedNames>
  <calcPr calcId="191029"/>
  <pivotCaches>
    <pivotCache cacheId="0"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U24" i="9" l="1"/>
  <c r="U23" i="9" l="1"/>
  <c r="U22" i="9" l="1"/>
  <c r="U35" i="9" l="1"/>
  <c r="U34" i="9" l="1"/>
  <c r="U33" i="9"/>
  <c r="U25" i="9" l="1"/>
  <c r="U28" i="9" l="1"/>
  <c r="U13" i="9"/>
  <c r="H94" i="5" l="1"/>
  <c r="I94" i="5" s="1"/>
  <c r="H95" i="5"/>
  <c r="H96" i="5"/>
  <c r="I96" i="5" s="1"/>
  <c r="H97" i="5"/>
  <c r="H98" i="5"/>
  <c r="I98" i="5" s="1"/>
  <c r="H99" i="5"/>
  <c r="I95" i="5"/>
  <c r="I97" i="5"/>
  <c r="I99" i="5"/>
  <c r="H93" i="5"/>
  <c r="H92" i="5"/>
  <c r="F100" i="5"/>
  <c r="H69" i="5"/>
  <c r="I69" i="5" s="1"/>
  <c r="H70" i="5"/>
  <c r="I70" i="5" s="1"/>
  <c r="H68" i="5"/>
  <c r="F71" i="5"/>
  <c r="G100" i="5"/>
  <c r="E100" i="5"/>
  <c r="D100" i="5"/>
  <c r="C100" i="5"/>
  <c r="B100" i="5"/>
  <c r="G71" i="5"/>
  <c r="E71" i="5"/>
  <c r="D71" i="5"/>
  <c r="C71" i="5"/>
  <c r="B71" i="5"/>
  <c r="I68" i="5"/>
  <c r="D28" i="5"/>
  <c r="D27" i="5"/>
  <c r="C55" i="5"/>
  <c r="H100" i="5" l="1"/>
  <c r="I100" i="5"/>
  <c r="I71" i="5"/>
  <c r="H7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usuario</author>
  </authors>
  <commentList>
    <comment ref="T4" authorId="0" shapeId="0" xr:uid="{6D0CB87F-2683-4C97-8F74-67E9DFAF7C09}">
      <text>
        <r>
          <rPr>
            <b/>
            <sz val="9"/>
            <color indexed="81"/>
            <rFont val="Tahoma"/>
            <family val="2"/>
          </rPr>
          <t>User:</t>
        </r>
        <r>
          <rPr>
            <sz val="9"/>
            <color indexed="81"/>
            <rFont val="Tahoma"/>
            <family val="2"/>
          </rPr>
          <t xml:space="preserve">
CAMPOS DILIGENCIADOS POR LAS AREAS</t>
        </r>
      </text>
    </comment>
    <comment ref="W4" authorId="0" shapeId="0" xr:uid="{3EF2C08F-876D-44F4-9CFD-9C8F3269DB72}">
      <text>
        <r>
          <rPr>
            <b/>
            <sz val="9"/>
            <color indexed="81"/>
            <rFont val="Tahoma"/>
            <family val="2"/>
          </rPr>
          <t>User:</t>
        </r>
        <r>
          <rPr>
            <sz val="9"/>
            <color indexed="81"/>
            <rFont val="Tahoma"/>
            <family val="2"/>
          </rPr>
          <t xml:space="preserve">
CAMPOS DILIGENCIADOS POR OAP</t>
        </r>
      </text>
    </comment>
    <comment ref="Z4" authorId="0" shapeId="0" xr:uid="{7BA4C4B0-41F1-46C1-A374-B13B0FA6222E}">
      <text>
        <r>
          <rPr>
            <b/>
            <sz val="9"/>
            <color indexed="81"/>
            <rFont val="Tahoma"/>
            <family val="2"/>
          </rPr>
          <t>User:</t>
        </r>
        <r>
          <rPr>
            <sz val="9"/>
            <color indexed="81"/>
            <rFont val="Tahoma"/>
            <family val="2"/>
          </rPr>
          <t xml:space="preserve">
CAMPOS DILIGENCIADOS POR OCI</t>
        </r>
      </text>
    </comment>
    <comment ref="R7" authorId="0" shapeId="0" xr:uid="{394FAFBA-9C2D-480F-997A-51395AB1B591}">
      <text>
        <r>
          <rPr>
            <b/>
            <sz val="9"/>
            <color indexed="81"/>
            <rFont val="Tahoma"/>
            <family val="2"/>
          </rPr>
          <t>User:</t>
        </r>
        <r>
          <rPr>
            <sz val="9"/>
            <color indexed="81"/>
            <rFont val="Tahoma"/>
            <family val="2"/>
          </rPr>
          <t xml:space="preserve">
CAMPO DILIGENCIADO POR OAP CON DATOS ENTE DE CONTROL</t>
        </r>
      </text>
    </comment>
    <comment ref="S7" authorId="0" shapeId="0" xr:uid="{D630947E-A3BE-4550-A5E2-8BF8FAB7897E}">
      <text>
        <r>
          <rPr>
            <b/>
            <sz val="9"/>
            <color indexed="81"/>
            <rFont val="Tahoma"/>
            <family val="2"/>
          </rPr>
          <t>User:</t>
        </r>
        <r>
          <rPr>
            <sz val="9"/>
            <color indexed="81"/>
            <rFont val="Tahoma"/>
            <family val="2"/>
          </rPr>
          <t xml:space="preserve">
CAMPO DILIGENCIADO POR OAP CON DATOS ENTE DE CONTROL</t>
        </r>
      </text>
    </comment>
    <comment ref="R18" authorId="1" shapeId="0" xr:uid="{E22D89B8-1AAB-42DA-8CCE-E961374EA5D7}">
      <text>
        <r>
          <rPr>
            <b/>
            <sz val="9"/>
            <color indexed="81"/>
            <rFont val="Tahoma"/>
            <family val="2"/>
          </rPr>
          <t>usuario:</t>
        </r>
        <r>
          <rPr>
            <sz val="9"/>
            <color indexed="81"/>
            <rFont val="Tahoma"/>
            <family val="2"/>
          </rPr>
          <t xml:space="preserve">
Resolucion Reglamentaria  036 de 2019Contraloria de Bogota
-CUMPLIDA INEFECTIVA: Cuando la acción implementada es ejecutada en el
100%, calificada con una eficacia del 100% pero la situación detectada no es
corregida, es decir persiste la causa que originó el hallazgo, por lo cual la
calificación de la efectividad es menor al 75%, el auditor debe calificar las acciones
como cumplida inefectiva y formular un nuevo hallazgo, trámite que debe surtirse
en los términos de ejecución de la misma auditoría en la cual se realiza evaluación
al plan de mejoramiento. Por lo tanto, el Sujeto de Control puede ejercer el
derecho de contradicción, con evidencias atinentes a comprobar la efectividad de
la(s) acción(es) para subsanar los hallazgos, con lo cual, si la respuesta del Sujeto
de Control al informe preliminar es satisfactoria y desvirtúa la calificación, este
hallazgo debe ser retirado del informe y en consecuencia modificada la calificación
correspondiente. Para esta categoría no se permite más calificaciones.
La(s) acción(es) planteada(s) para el nuevo hallazgo deberán eliminar la causa
que originó el hallazgo, en caso contrario en el seguimiento respectivo se deben
calificar como incumplidas (en ningún caso la acción se calificará dos veces como
cumplida inefecliva).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usuario</author>
  </authors>
  <commentList>
    <comment ref="T4" authorId="0" shapeId="0" xr:uid="{00000000-0006-0000-0100-000001000000}">
      <text>
        <r>
          <rPr>
            <b/>
            <sz val="9"/>
            <color indexed="81"/>
            <rFont val="Tahoma"/>
            <family val="2"/>
          </rPr>
          <t>User:</t>
        </r>
        <r>
          <rPr>
            <sz val="9"/>
            <color indexed="81"/>
            <rFont val="Tahoma"/>
            <family val="2"/>
          </rPr>
          <t xml:space="preserve">
CAMPOS DILIGENCIADOS POR LAS AREAS</t>
        </r>
      </text>
    </comment>
    <comment ref="V4" authorId="0" shapeId="0" xr:uid="{00000000-0006-0000-0100-000002000000}">
      <text>
        <r>
          <rPr>
            <b/>
            <sz val="9"/>
            <color indexed="81"/>
            <rFont val="Tahoma"/>
            <family val="2"/>
          </rPr>
          <t>User:</t>
        </r>
        <r>
          <rPr>
            <sz val="9"/>
            <color indexed="81"/>
            <rFont val="Tahoma"/>
            <family val="2"/>
          </rPr>
          <t xml:space="preserve">
CAMPOS DILIGENCIADOS POR OAP</t>
        </r>
      </text>
    </comment>
    <comment ref="Y4" authorId="0" shapeId="0" xr:uid="{00000000-0006-0000-0100-000003000000}">
      <text>
        <r>
          <rPr>
            <b/>
            <sz val="9"/>
            <color indexed="81"/>
            <rFont val="Tahoma"/>
            <family val="2"/>
          </rPr>
          <t>User:</t>
        </r>
        <r>
          <rPr>
            <sz val="9"/>
            <color indexed="81"/>
            <rFont val="Tahoma"/>
            <family val="2"/>
          </rPr>
          <t xml:space="preserve">
CAMPOS DILIGENCIADOS POR OCI</t>
        </r>
      </text>
    </comment>
    <comment ref="R7" authorId="0" shapeId="0" xr:uid="{00000000-0006-0000-0100-000004000000}">
      <text>
        <r>
          <rPr>
            <b/>
            <sz val="9"/>
            <color indexed="81"/>
            <rFont val="Tahoma"/>
            <family val="2"/>
          </rPr>
          <t>User:</t>
        </r>
        <r>
          <rPr>
            <sz val="9"/>
            <color indexed="81"/>
            <rFont val="Tahoma"/>
            <family val="2"/>
          </rPr>
          <t xml:space="preserve">
CAMPO DILIGENCIADO POR OAP CON DATOS ENTE DE CONTROL</t>
        </r>
      </text>
    </comment>
    <comment ref="S7" authorId="0" shapeId="0" xr:uid="{00000000-0006-0000-0100-000005000000}">
      <text>
        <r>
          <rPr>
            <b/>
            <sz val="9"/>
            <color indexed="81"/>
            <rFont val="Tahoma"/>
            <family val="2"/>
          </rPr>
          <t>User:</t>
        </r>
        <r>
          <rPr>
            <sz val="9"/>
            <color indexed="81"/>
            <rFont val="Tahoma"/>
            <family val="2"/>
          </rPr>
          <t xml:space="preserve">
CAMPO DILIGENCIADO POR OAP CON DATOS ENTE DE CONTROL</t>
        </r>
      </text>
    </comment>
    <comment ref="R10" authorId="1" shapeId="0" xr:uid="{D9D2070A-6BFC-45E6-B5AE-57F0F05392A7}">
      <text>
        <r>
          <rPr>
            <b/>
            <sz val="9"/>
            <color indexed="81"/>
            <rFont val="Tahoma"/>
            <family val="2"/>
          </rPr>
          <t>usuario:</t>
        </r>
        <r>
          <rPr>
            <sz val="9"/>
            <color indexed="81"/>
            <rFont val="Tahoma"/>
            <family val="2"/>
          </rPr>
          <t xml:space="preserve">
Orfeo 2-2021-28542 Inf Final Aud Reg Contraloria PAd 2020 16nov21- Pág 43 </t>
        </r>
      </text>
    </comment>
    <comment ref="R13" authorId="1" shapeId="0" xr:uid="{EACDBA75-8FEB-4C80-9D10-43F569A9B84F}">
      <text>
        <r>
          <rPr>
            <b/>
            <sz val="9"/>
            <color indexed="81"/>
            <rFont val="Tahoma"/>
            <family val="2"/>
          </rPr>
          <t>usuario:</t>
        </r>
        <r>
          <rPr>
            <sz val="9"/>
            <color indexed="81"/>
            <rFont val="Tahoma"/>
            <family val="2"/>
          </rPr>
          <t xml:space="preserve">
Orfeo 2-2021-28542 Inf Final Aud Reg Contraloria PAd 2020 16nov21- Pág 43 </t>
        </r>
      </text>
    </comment>
    <comment ref="R14" authorId="1" shapeId="0" xr:uid="{6AFE3419-49A6-48A9-A32E-5EB82197577B}">
      <text>
        <r>
          <rPr>
            <b/>
            <sz val="9"/>
            <color indexed="81"/>
            <rFont val="Tahoma"/>
            <family val="2"/>
          </rPr>
          <t>usuario:</t>
        </r>
        <r>
          <rPr>
            <sz val="9"/>
            <color indexed="81"/>
            <rFont val="Tahoma"/>
            <family val="2"/>
          </rPr>
          <t xml:space="preserve">
Orfeo 2-2021-28542 Inf Final Aud Reg Contraloria PAd 2020 16nov21- Pág 43 </t>
        </r>
      </text>
    </comment>
    <comment ref="R15" authorId="1" shapeId="0" xr:uid="{07F157B7-ACD1-4749-A5DB-80F0556182FD}">
      <text>
        <r>
          <rPr>
            <b/>
            <sz val="9"/>
            <color indexed="81"/>
            <rFont val="Tahoma"/>
            <family val="2"/>
          </rPr>
          <t>usuario:</t>
        </r>
        <r>
          <rPr>
            <sz val="9"/>
            <color indexed="81"/>
            <rFont val="Tahoma"/>
            <family val="2"/>
          </rPr>
          <t xml:space="preserve">
Orfeo 2-2021-28542 Inf Final Aud Reg Contraloria PAd 2020 16nov21- Pág 43 </t>
        </r>
      </text>
    </comment>
    <comment ref="R17" authorId="1" shapeId="0" xr:uid="{8CABEA5C-D040-4163-9DD5-975CBAD97041}">
      <text>
        <r>
          <rPr>
            <b/>
            <sz val="9"/>
            <color indexed="81"/>
            <rFont val="Tahoma"/>
            <family val="2"/>
          </rPr>
          <t>usuario:</t>
        </r>
        <r>
          <rPr>
            <sz val="9"/>
            <color indexed="81"/>
            <rFont val="Tahoma"/>
            <family val="2"/>
          </rPr>
          <t xml:space="preserve">
Orfeo 2-2021-28542 Inf Final Aud Reg Contraloria PAd 2020 16nov21- Pág 43 </t>
        </r>
      </text>
    </comment>
    <comment ref="R19" authorId="1" shapeId="0" xr:uid="{56AA4CBD-0C38-4B1F-9862-34F8DB183B37}">
      <text>
        <r>
          <rPr>
            <b/>
            <sz val="9"/>
            <color indexed="81"/>
            <rFont val="Tahoma"/>
            <family val="2"/>
          </rPr>
          <t>usuario:</t>
        </r>
        <r>
          <rPr>
            <sz val="9"/>
            <color indexed="81"/>
            <rFont val="Tahoma"/>
            <family val="2"/>
          </rPr>
          <t xml:space="preserve">
Orfeo 2-2021-28542 Inf Final Aud Reg Contraloria PAd 2020 16nov21- Pág 43 </t>
        </r>
      </text>
    </comment>
    <comment ref="R20" authorId="1" shapeId="0" xr:uid="{7A89E2EC-6AAD-41A5-8940-EAC54B7926E1}">
      <text>
        <r>
          <rPr>
            <b/>
            <sz val="9"/>
            <color indexed="81"/>
            <rFont val="Tahoma"/>
            <family val="2"/>
          </rPr>
          <t>usuario:</t>
        </r>
        <r>
          <rPr>
            <sz val="9"/>
            <color indexed="81"/>
            <rFont val="Tahoma"/>
            <family val="2"/>
          </rPr>
          <t xml:space="preserve">
Orfeo 2-2021-28542 Inf Final Aud Reg Contraloria PAd 2020 16nov21- Pág 43 </t>
        </r>
      </text>
    </comment>
    <comment ref="R21" authorId="1" shapeId="0" xr:uid="{B5E0F97F-6606-4B03-8091-CC06F95F57E5}">
      <text>
        <r>
          <rPr>
            <b/>
            <sz val="9"/>
            <color indexed="81"/>
            <rFont val="Tahoma"/>
            <family val="2"/>
          </rPr>
          <t>usuario:</t>
        </r>
        <r>
          <rPr>
            <sz val="9"/>
            <color indexed="81"/>
            <rFont val="Tahoma"/>
            <family val="2"/>
          </rPr>
          <t xml:space="preserve">
Orfeo 2-2021-28542 Inf Final Aud Reg Contraloria PAd 2020 16nov21- Pág 43 </t>
        </r>
      </text>
    </comment>
    <comment ref="R22" authorId="1" shapeId="0" xr:uid="{B4AA215A-E78E-411F-95C7-9C13D8C0D489}">
      <text>
        <r>
          <rPr>
            <b/>
            <sz val="9"/>
            <color indexed="81"/>
            <rFont val="Tahoma"/>
            <family val="2"/>
          </rPr>
          <t>usuario:</t>
        </r>
        <r>
          <rPr>
            <sz val="9"/>
            <color indexed="81"/>
            <rFont val="Tahoma"/>
            <family val="2"/>
          </rPr>
          <t xml:space="preserve">
Orfeo 2-2021-28542 Inf Final Aud Reg Contraloria PAd 2020 16nov21- Pág 43 </t>
        </r>
      </text>
    </comment>
    <comment ref="R23" authorId="1" shapeId="0" xr:uid="{27CC798D-5F78-4261-8C83-202E44268799}">
      <text>
        <r>
          <rPr>
            <b/>
            <sz val="9"/>
            <color indexed="81"/>
            <rFont val="Tahoma"/>
            <family val="2"/>
          </rPr>
          <t>usuario:</t>
        </r>
        <r>
          <rPr>
            <sz val="9"/>
            <color indexed="81"/>
            <rFont val="Tahoma"/>
            <family val="2"/>
          </rPr>
          <t xml:space="preserve">
Orfeo 2-2021-28542 Inf Final Aud Reg Contraloria PAd 2020 16nov21- Pág 43 </t>
        </r>
      </text>
    </comment>
  </commentList>
</comments>
</file>

<file path=xl/sharedStrings.xml><?xml version="1.0" encoding="utf-8"?>
<sst xmlns="http://schemas.openxmlformats.org/spreadsheetml/2006/main" count="1906" uniqueCount="859">
  <si>
    <t>Documento:</t>
  </si>
  <si>
    <t>Código:</t>
  </si>
  <si>
    <t>GM-FTPL-01</t>
  </si>
  <si>
    <t>Versión:</t>
  </si>
  <si>
    <t>1 LINEA DE DEFENSA</t>
  </si>
  <si>
    <t xml:space="preserve">2 LINEA DE DEFENSA </t>
  </si>
  <si>
    <t>3 LINEA DE DEFENSA</t>
  </si>
  <si>
    <t xml:space="preserve">Seguimiento </t>
  </si>
  <si>
    <t>Nombre de la Dependencia</t>
  </si>
  <si>
    <t>Área de la Dependencia</t>
  </si>
  <si>
    <t xml:space="preserve">Proceso </t>
  </si>
  <si>
    <t>Hallazgo</t>
  </si>
  <si>
    <t>Consecutivo
ACM</t>
  </si>
  <si>
    <t xml:space="preserve">Versión </t>
  </si>
  <si>
    <t>Fecha del Reporte de la ACM</t>
  </si>
  <si>
    <t>Fuente
(Ver ACM)</t>
  </si>
  <si>
    <t>Descripción del Hallazgo y/o situación detectada</t>
  </si>
  <si>
    <t>Tipo de Acción
AC- AM</t>
  </si>
  <si>
    <t>Causa</t>
  </si>
  <si>
    <t>ID</t>
  </si>
  <si>
    <t>Actividades</t>
  </si>
  <si>
    <t>Plazo</t>
  </si>
  <si>
    <t xml:space="preserve">Descripción de la gestión y evidencia </t>
  </si>
  <si>
    <t>Evidencia</t>
  </si>
  <si>
    <t>Verificación de la gestión</t>
  </si>
  <si>
    <t>Verificado 
SI --NO</t>
  </si>
  <si>
    <t>Estado de la Actividad</t>
  </si>
  <si>
    <t xml:space="preserve">ESTADO DE LA ACM </t>
  </si>
  <si>
    <t>Servidor Ejecutor (funcionario y/o contratista)</t>
  </si>
  <si>
    <t>Fecha Inicio</t>
  </si>
  <si>
    <t>Ficha Fin</t>
  </si>
  <si>
    <t>AC</t>
  </si>
  <si>
    <t xml:space="preserve">CONTROL DE CAMBIOS </t>
  </si>
  <si>
    <t>Fecha del Cambio</t>
  </si>
  <si>
    <t xml:space="preserve">Consolidado por </t>
  </si>
  <si>
    <t>Aprobado por</t>
  </si>
  <si>
    <t>Formato Planes de  Mejoramiento  -  Institucional</t>
  </si>
  <si>
    <t xml:space="preserve">Nombre del Indicador </t>
  </si>
  <si>
    <t xml:space="preserve">Meta </t>
  </si>
  <si>
    <t xml:space="preserve">Oportunidad de Mejora </t>
  </si>
  <si>
    <t>Fecha Informe Auditoria Ente Control 
DD/MM/AA</t>
  </si>
  <si>
    <t>Nro. Hallazgo</t>
  </si>
  <si>
    <t>Gestión de Mejora</t>
  </si>
  <si>
    <t>Versión</t>
  </si>
  <si>
    <t>Justificación del cambio</t>
  </si>
  <si>
    <t>Análisis de Evidencias</t>
  </si>
  <si>
    <t>Observaciones y/o recomendaciones</t>
  </si>
  <si>
    <t>Descripción de la Acción</t>
  </si>
  <si>
    <t>Área y Responsables</t>
  </si>
  <si>
    <t xml:space="preserve">Análisis de Evidencias </t>
  </si>
  <si>
    <t xml:space="preserve">Área </t>
  </si>
  <si>
    <t>Subdirección de Gestión Corporativa</t>
  </si>
  <si>
    <t>NA</t>
  </si>
  <si>
    <t>Oficina Asesora de Planeación</t>
  </si>
  <si>
    <t>N/A</t>
  </si>
  <si>
    <t>Sonia  Córdoba Alvarado</t>
  </si>
  <si>
    <t>Licette Moros León</t>
  </si>
  <si>
    <t xml:space="preserve">Auditoría o Seguimiento efectuado por la Oficina de Control Interno </t>
  </si>
  <si>
    <t>Gestión del Talento Humano</t>
  </si>
  <si>
    <t>Talento Humano</t>
  </si>
  <si>
    <t>Gestión Documental</t>
  </si>
  <si>
    <t>Oficina Asesora Jurídica</t>
  </si>
  <si>
    <t xml:space="preserve">Talento Humano </t>
  </si>
  <si>
    <t>Sonia Cordoba</t>
  </si>
  <si>
    <t xml:space="preserve">2017-10 </t>
  </si>
  <si>
    <t xml:space="preserve">La acción fue originada en jun 2017 con la siguiente problemática (Teniendo en cuenta la acción correctiva #9 del 25 de mayo de 2017 relacionada con la agrupación - unificación de las ACPM que presentaron causas comunes, producto de las auditorias por procesos realizadas en el segundo semestre de 2016, es necesario revisar y optimizar la documentación de los 13 procesos de la FUGA en el Sistema integrado de gestión).
La OCI la evalúa como INFECTIVA en estado ABIERTO identificando un  Hallazgo que dicta:  "  De otra parte, en el 2017 se documentó la acción correctiva No. 2018-10, relacionada con la "revisión y optimización de la documentación de los 13 procesos de la FUGA en el Sistema integrado de gestión", evaluada como inefectiva, en estado Abierto. Esta situación, y la baja gestión desarrollada, impacto negativamente, el cumplimento de las demás acciones correlacionadas con la actualización documentación y normalización de controles, en los diferentes procesos del Sistema Integrado de Gestión de la Entidad"
Lo anterior, incumple lo estipulado en Proceso Control Evaluación y Mejora versión CEM-CA versión 3; Procedimiento Acciones Preventivas y Correctivas CEM-PD-05 versión 2;  procedimiento Plan Mejoramiento CEM-PD-03 versión 2. y la Norma Técnica NTC-ISO 9001: 2015 Núm. 10.2 No Conformidad y Acción Correctiva - 10.2.1 </t>
  </si>
  <si>
    <t>Alta rotación del personal  encargada de orientar metodológicamente  el SIG</t>
  </si>
  <si>
    <t>2017-10.1 v2</t>
  </si>
  <si>
    <t>Reorganizar el equipo de la Oficina Asesora de Planeación, con la conformación del Equipo MIPG-SIG para toda la vigencia, con un recurso  que apoye la coordinación  y articulación del MIPG y el SIG, un recurso que apoye la documentación de procesos y un recurso que apoye los monitoreos y seguimientos de segunda línea de defensa sobre el MIPG y SIG</t>
  </si>
  <si>
    <t xml:space="preserve">La acción fue originada en jun 2017 con la siguiente problemática (Teniendo en cuenta la acción correctiva #9 del 25 de mayo de 2017 relacionada con la agrupación - unificación de las ACPM que presentaron causas comunes, producto de las auditorias por procesos realizadas en el segundo semestre de 2016, es necesario revisar y optimizar la documentación de los 13 procesos de la FUGA en el Sistema integrado de gestión).
La OCI la evalúa como INFECTIVA en estado ABIERTO identificando un  Hallazgo que dicta:  "  De otra parte, en el 2017 se documentó la acción correctiva No. 2018-10, relacionada con la "revisión y optimización de la documentación de los 13 procesos de la FUGA en el Sistema integrado de gestión", evaluada como inefectiva, en estado Abierto. Esta situación, y la baja gestión desarrollada, impacto negativamente, el cumplimento de las demás acciones correlacionadas con la actualización documentación y normalización de controles, en los diferentes procesos del Sistema Integrado de Gestión de la Entidad"
Lo anterior, incumple lo estipulado en Proceso Control Evaluación y Mejora versión CEM-CA versión 3; Procedimiento Acciones Preventivas y Correctivas CEM-PD-05 versión 2;  procedimiento Plan Mejoramiento CEM-PD-03 versión 2. y la Norma Técnica NTC-ISO 9001: 2015 Núm. 10.2 No Conformidad y Acción Correctiva - 10.2.1 </t>
  </si>
  <si>
    <t>2017-10.2 v2</t>
  </si>
  <si>
    <t>Actualizar la documentación de los procesos (caracterizaciones, procedimientos, instructivos, formatos, riesgos e indicadores )  sujeto al cronograma de documetnación del SIG en el  marco del  nuevo mapa de procesos.</t>
  </si>
  <si>
    <t>Equipo  MIPG -SIG - 
Deisy Estupiñan
Alba Cristina Rojas</t>
  </si>
  <si>
    <t xml:space="preserve">Restructuración del mapa de procesos institucional </t>
  </si>
  <si>
    <t>2017-10.3 v2</t>
  </si>
  <si>
    <t>Financiera</t>
  </si>
  <si>
    <t xml:space="preserve">3.1.1.1 </t>
  </si>
  <si>
    <t>3.1.3.1</t>
  </si>
  <si>
    <t>3.1.3.3</t>
  </si>
  <si>
    <t>3.1.3.4</t>
  </si>
  <si>
    <t>2018-20</t>
  </si>
  <si>
    <t xml:space="preserve">Informe Auditoria Interna ORFEO de del 6jul2018. Hallazgo No.  8 Incumplimiento  el Acuerdo 565 de 2018 Art. 8 núm. 5 b. . Art. 20, d
Decreto 1567 de 1998 Art. 12  . Incumplimiento de la Resolución  1401 de 2007, Artículo 4, núm.. 4, 5.
De otra parte, La  Oficina de Control Interno  mediante radicado No.  20191100019613  del 28jun2019, la evaluó  como INCUMPLIDA, por lo tanto se hace necesario reformular y reprogramar la acm (No se documenta la participación de los directivos en las jornadas de capacitación y socialización de los instrumentos de evaluación de los "gerentes públicos", orientadas por el DAFP.   De otra parte, no se evidencia participación de los funcionarios con rol "Evaluado (de las áreas misionales, en las actividades de capacitación y socialización de los instrumentos de "evaluación de desempeño", durante el 2017.
Lo anterior, incumple lo normado en el Acuerdo 565 de 2018 Art. 8 núm. 5 b. Art. 20, d. y el Art. 12 decreto 1567 de 1998 "Obligaciones de los Empleados con Respecto a la  Capacitación") </t>
  </si>
  <si>
    <t>METODO: Porqué falta capacitación a los directivos en el proceso que se debe surtir en la evaluación de desempeño  CAUSA RAIZ</t>
  </si>
  <si>
    <t>2018 20.1</t>
  </si>
  <si>
    <t>Incorporar en el Plan Institucional de Capacitación procesos formativos para los directivos, que permita apropiarse de los roles frente a las evaluaciones de desempeño laboral.</t>
  </si>
  <si>
    <t>Beatriz Álvarez Profesional especializado de talento humano</t>
  </si>
  <si>
    <t>Auditoria o seguimiento  efectuado por la Oficina de Control Interno</t>
  </si>
  <si>
    <t xml:space="preserve">Sudirección Artistica  y Cultural </t>
  </si>
  <si>
    <t>Transformación cultural para la Revitalización del centro</t>
  </si>
  <si>
    <t>2019-28</t>
  </si>
  <si>
    <t xml:space="preserve">Informe de auditoria interna, radicado 20191100033823
Hallazgo 4: En la carpeta compartida en el servidor institucional se consolidan los soportes de actividades realizadas, relacionadas con el avance de la meta física de los proyectos de inverlión 1164, 1115 y 7529; sin embargo teniendo en cuenta el informe de seguimiehto a las Metas Plan Desarrollo presentado a la Alcaldía Mayor de Bogotá con corte a septiembre de 2019 y en el marco de lo verificado en esta uditoría, las evidencias presentadas para los proyectos de inversión 1164 y 1115 como insumo para este informe, no son coherentes con la programación de la meta física trimestral reportada en los instrumentos internos de seguimiento. 
Lo anterior, incumple lo normado en el Decreto 215 de 2017 "Por el cual se definen criterios para la generación, presentación y seguimiento de reportes del Plan Anual de Auditoríá y se dictan otras  disposiciones" Artículo 30 . - Informe de seguimiento y recomendaciones cargo orientadas al cumplimiento de las metas del Plan de pesarrollo a cargo de la entidad y la metodología definida  por la Secretaria General 
Cabe señalar que el Manual de usuario para la administración y operación del Balco Distrital de Prodramas y Proyectos Versión 2 "establece que  "entre mayor coherencia exista entre la solución que plantea el proyecto con el problema o situación que se pretende resolver se tendrán proyectos que estarán mejor estructurados. De esta forma se facilita la definición de los objetivos, metas, indicadores y productos a alcanzar y permite un mejor sequimiento y monitoreo de los resultados que arroje el proyecto.'' (subrayado fuera de texto) </t>
  </si>
  <si>
    <t xml:space="preserve">Porqué no se ha priorizado la implementación de un sistema de información desde la alta dirección  FINAL  CAUSA RAIZ
</t>
  </si>
  <si>
    <t>2019-28.1</t>
  </si>
  <si>
    <t xml:space="preserve">Realizar una prueba piloto para la implementación de un sistema de información para reporte y seguimiento de planes y proyectos. Meta: implementar 1 prueba piloto de un sistema de información. Producto: Un informe de la prueba piloto. </t>
  </si>
  <si>
    <t xml:space="preserve">Martha Lucia Cardona Visbal - Subdirectora Corporativa </t>
  </si>
  <si>
    <t>Eddwin Diaz- Profesional Apoyo Tecnología</t>
  </si>
  <si>
    <t>Porqué no se tenian lineamientos en la formulación y ejecución de los proyectos de inversión  - CAUSA SECUNDARIA</t>
  </si>
  <si>
    <t>2019-28.2</t>
  </si>
  <si>
    <t>Realizar mesas ampliadas mensuales para la formulación y seguimiento fisico, presupuestal y contractual  de los proyectos de inversión.  Producto:  Actas de reunión</t>
  </si>
  <si>
    <t>Sonia Cordoba - Jefe de la Oficina Asesora de Planeación</t>
  </si>
  <si>
    <t>Aura Gomez - Apoyo OAP Equipo Planes</t>
  </si>
  <si>
    <t>Porqué no se ha contemplado en un nuevo rediseño de la planta de la entidad.  CAUSA SECUNDARIA</t>
  </si>
  <si>
    <t>2019-28.3</t>
  </si>
  <si>
    <t xml:space="preserve">Presentar al equipo directivo de la nueva administración la recomendación para realizar una reestructuración  de la planta de personal de acuerdo a las necesidades de la entidad. Producto: Acta de comité directivo </t>
  </si>
  <si>
    <t>Tecnologias</t>
  </si>
  <si>
    <t xml:space="preserve">Gestión de tecnologías </t>
  </si>
  <si>
    <t>1,3,4</t>
  </si>
  <si>
    <t>2020-01</t>
  </si>
  <si>
    <t>Radicado: 20201100013513 de 04-05-2020 - Informe de auditoria al proceso de gestión de tecnologías
Hallazgo 1: Cumplimiento parcial de los lineamientos establecidos en el PETI expuestos en los numerales 1.1, 2.7 y 2.8 del informe de auditoria 
Hallazgo 3: No se encuentran publicados los siguientes documentos: - Plan de mantenimiento de servicios Tecnológicos vigencia 2020, - Anexo 1 del Plan de Mantenimiento, - Infraestructura Tecnológica (Cronograma de mantenimiento Infraestructura Física) de la vigencia 2019,  - El documento publicado Políticas de Seguridad de la Información se encuentra desactualizado
Hallazgo 4: De conformidad con el resultado de la evaluación realizada al nivel de madurez del modelo de seguridad y privacidad de la información (MSPI), se observó que no se implementaron los plazos establecidos por MINTIC y Gobierno en Línea; lo anterior teniendo en cuenta que los siguientes criterios presentan debilidades respecto al cumplimiento de los requisitos establecidos para cada uno de ellos. (Calificación por debajo de 40) - A 10:  criptografía - A 14: Adquisición, desarrollo y mantenimientos de sistemas - A 17: Aspectos de seguridad de la información de  la gestión de continuidad del negocio De igual forma se observaron controles cuyos requisitos se cumplen con una calificación entre 40 y 70 puntos: - A.5: Políticas de Seguridad de la Información - A 6: Organización de la seguridad de la información - A.7: Seguridad de los recursos Humanos - A 8: Gestión de Activos -  9: Control de Acceso - A 11: Seguridad Física y del Entorno - A 12: Seguridad de las operaciones - A 13: Seguridad de las comunicaciones - A 16: Gestión de Incidentes de Seguridad de la Información</t>
  </si>
  <si>
    <t>Edwin Diaz- Profesional Apoyo de tecnologías</t>
  </si>
  <si>
    <t xml:space="preserve">Ingrid Neira - Profesional de apoyo comunicaciones </t>
  </si>
  <si>
    <t>2020-02</t>
  </si>
  <si>
    <t>Radicado: 20201100013513 de 04-05-2020- Informe de auditoria al proceso de gestión de tecnologías
Hallazgo 2: No se identifican en la Política de Administración de Riesgo de la entidad (CEM-PO-01) Versión 2, los criterios establecidos en los numerales 4.1.2, 4.1.4, 4.1.6 y 4.1.7 del anexo 4  lineamientos para la Gestión de Riesgos de Seguridad Digital en entidades Púbicas de MINTIC. 
El Mapa de Riesgos de la entidad no integra en su totalidad los riesgos identificados por el Proceso en el Plan de Tratamiento de Riesgos y no cumple con todos los aspectos identificados para este tipo de riesgos en el Guía para la administración del riesgo y el diseño de controles en entidades públicas del DAFP.</t>
  </si>
  <si>
    <t>Edwin Diaz- Profesional Apoyo de tecnologías
Deisy Estupiñan - Profesional Apoyo OAP</t>
  </si>
  <si>
    <t>Cerrada con baja efectividad</t>
  </si>
  <si>
    <t>Cerrada con Baja Efectividad</t>
  </si>
  <si>
    <t>Cerrada</t>
  </si>
  <si>
    <t>Abierta en Proceso</t>
  </si>
  <si>
    <t>Abierta Incumplida</t>
  </si>
  <si>
    <t>Abierta Inefectiva</t>
  </si>
  <si>
    <t>Versión 1</t>
  </si>
  <si>
    <t>Validado por</t>
  </si>
  <si>
    <t xml:space="preserve">Deisy Esupiñan - Contratista Apoyo SIG -  Oficina Asesora de Planeacion
</t>
  </si>
  <si>
    <t>Luis Fernando Mejia Castro - Jefe Oficina Asesora Planeación
Angelca Hernandez Rodriguez - Jefe Oficina Control Interno</t>
  </si>
  <si>
    <t>Integrantes Comité Directivo.  Suscrito  con firma del Representante Legal, y presentado en plataforma SIVICOF Contraloria de Bogotá 4nov2020</t>
  </si>
  <si>
    <t>Plan Mejoramiento Institucional  suscrito con Contraloria de Bogota,  originado en  Auditoria Contraloria Pad 2020 (vig 2019) 17 hallazgos</t>
  </si>
  <si>
    <t>MONITOREO Y SEGUIMIENTO INSTITUCIONAL</t>
  </si>
  <si>
    <t>PLAN DE MEJORAMIENTO INSTITUCIONAL</t>
  </si>
  <si>
    <t>ID ACTIVIDAD</t>
  </si>
  <si>
    <t>ESTADO ACM 
Evaluación 
Auditoria Ente de Control</t>
  </si>
  <si>
    <t>Fuente de la evaluación y fecha</t>
  </si>
  <si>
    <t xml:space="preserve">Formula del Indicador </t>
  </si>
  <si>
    <t>Gestión de mejora</t>
  </si>
  <si>
    <t>2020-03</t>
  </si>
  <si>
    <t>3.1.1.1</t>
  </si>
  <si>
    <t xml:space="preserve">Radicado 20202300013392  	
Hallazgo administrativo con presunta incidencia disciplinaria por no reportar el monitoreo a los riesgos con la periodicidad establecida.
Se evidenció en el informe OCI - Seguimiento al Mapa de Riesgos Institucional de la Fundación Gilberto Álzate Avendaño - FUGA del 12 de diciembre de 2019 que no se cumple el monitoreo a los riesgos (de proceso, de corrupción y estratégicos) con la periodicidad y directrices establecidas en la Política de Gestión del Riesgo de FUGA especialmente en la Subdirección Transformación Cultural para la Gestión Del Centro y Gestión Jurídica del FUGA, entre otras. </t>
  </si>
  <si>
    <t>Desconocimiento de la importancia del monitoreos desde los integrantes de los equipos y gestores SIG. Mano de Obra</t>
  </si>
  <si>
    <t>Realizar una capacitación sobre la política institucional de riesgos, en particular lo referido al monitoreo, a los gestores SIG, una vez estos sean designados por los responsables de proceso.</t>
  </si>
  <si>
    <t>Capacitación realizada</t>
  </si>
  <si>
    <r>
      <t xml:space="preserve">Capacitación realizada </t>
    </r>
    <r>
      <rPr>
        <sz val="11"/>
        <color theme="1"/>
        <rFont val="Calibri"/>
        <family val="2"/>
        <scheme val="minor"/>
      </rPr>
      <t xml:space="preserve">a </t>
    </r>
    <r>
      <rPr>
        <sz val="11"/>
        <color rgb="FFFF0000"/>
        <rFont val="Calibri"/>
        <family val="2"/>
        <scheme val="minor"/>
      </rPr>
      <t xml:space="preserve"> </t>
    </r>
    <r>
      <rPr>
        <sz val="11"/>
        <color theme="1"/>
        <rFont val="Calibri"/>
        <family val="2"/>
        <scheme val="minor"/>
      </rPr>
      <t>gestores SIG.  SI___ NO__</t>
    </r>
  </si>
  <si>
    <t>Jefe Oficina Asesora de Planeación</t>
  </si>
  <si>
    <t xml:space="preserve">Gestión Jurídica </t>
  </si>
  <si>
    <t>2020-04</t>
  </si>
  <si>
    <t xml:space="preserve">3.1.1.2
</t>
  </si>
  <si>
    <t xml:space="preserve">Radicado 20202300013392  	
3.1.1.2 Hallazgo administrativo con presunta incidencia disciplinaria por no publicar oportunamente en el SECOP II, los documentos de los Contratos 89 de 2018 y 50, 63, 89 de 2019.
Este ente de control evidenció mediante consultas al aplicativo SECOP II.
</t>
  </si>
  <si>
    <t>No se había evidenciado la necesidad de generar el documento (instructivo o guía) ni se había estandarizado. Metodo.</t>
  </si>
  <si>
    <t>Crear y estandarizar un documento (guía o instructivo) con indicaciones para el cargue de informes de ejecución de contratos por parte de los Contratistas y la aprobación por parte del Supervisores en Secop II.</t>
  </si>
  <si>
    <t>Guía Secop II</t>
  </si>
  <si>
    <t>Guía creada y estandarizada Si__ No__</t>
  </si>
  <si>
    <t>Jefe Oficina Asesora Jurídica</t>
  </si>
  <si>
    <t>Subdirección gestión Corporativa</t>
  </si>
  <si>
    <t xml:space="preserve">Gestión financiera </t>
  </si>
  <si>
    <t>2020-05</t>
  </si>
  <si>
    <t>3.1.1.3</t>
  </si>
  <si>
    <t xml:space="preserve">Radicado 2020230001339 del 20-10-2020
Hallazgo administrativo por inconsistencias en la información relacionada con las reservas presupuestales.
</t>
  </si>
  <si>
    <t>Definir en el procedimiento gestión presupuestal, un punto de control en donde los profesionales del proceso de gestión financiera  elaboren un documento de verificación de los saldos a liberar.</t>
  </si>
  <si>
    <t>Punto de control definido</t>
  </si>
  <si>
    <t>Punto de control definido SI__ NO___</t>
  </si>
  <si>
    <t>Subdirección gestión corporativa</t>
  </si>
  <si>
    <t>Profesional Especializado Responsable de Presupuesto</t>
  </si>
  <si>
    <t>Subdirección gestión Centro</t>
  </si>
  <si>
    <t>Transformación cultura para la revitalización del centro</t>
  </si>
  <si>
    <t>2020-06</t>
  </si>
  <si>
    <t>3.1.3.2.1</t>
  </si>
  <si>
    <t>Radicado 2020230001339 del 20-10-2020
Hallazgo administrativo con presunta incidencia disciplinaria y fiscal por valor de $305.520.000 por diferencias del avalúo comercial entre los bienes de interés cultural Antigua Escuela de Medicina (Convenio Derivado No.109 de 2019) y la Flauta (Contrato No. 110 de 2019).</t>
  </si>
  <si>
    <t>En el marco del seguimiento no se tuvo en cuenta realizar consultas o revisión de conceptos para precisar los avalúos.Metodo.</t>
  </si>
  <si>
    <t>Elaborar una matriz DOFA que retroalimente la gestión predial del proyecto con el fin de generar decisiones en la fase de implementación del BDC</t>
  </si>
  <si>
    <t>Matriz Dofa</t>
  </si>
  <si>
    <t>Matriz DOFA elaborada SI__ NO___</t>
  </si>
  <si>
    <t xml:space="preserve"> Subdirectora para la gestión Centro</t>
  </si>
  <si>
    <t>Subdirección Artistica y Cultural</t>
  </si>
  <si>
    <t>2020-07</t>
  </si>
  <si>
    <t>3.1.3.4.1</t>
  </si>
  <si>
    <t>Radicado 20202300013392  	
Hallazgo administrativo con presunta incidencia, disciplinaria, penal y fiscal en cuantía de $16.833.090 fundamentada en deficiencias en la etapa de planeación y en el ejercicio irregular de las funciones de seguimiento contractual a cargo del supervisor del convenio de asociación FUGA 107 de 2019.</t>
  </si>
  <si>
    <t>Porque no se había pensado en la necesidad de participación de las áreas de apoyo en la estructuración de los estudios, específicamente el componente financiera. Metodo.</t>
  </si>
  <si>
    <t>2020-07-1</t>
  </si>
  <si>
    <t>Modificar el procedimiento contractual incorporando un aval del área financiera en la estructuración del componente financiero y tributario, de los estudios y documentos previos de los procesos de selección</t>
  </si>
  <si>
    <t>Procedimiento contractual modificado y publicado en SIG</t>
  </si>
  <si>
    <t>Procedimiento contractual modificado y publicado Si __ No __</t>
  </si>
  <si>
    <t>Jefe de Oficina asesora jurídica - 
Subdirección Gestión Corporativa  (Equipo gestión Financiera)</t>
  </si>
  <si>
    <t>2020-08</t>
  </si>
  <si>
    <t>3.1.3.5.1</t>
  </si>
  <si>
    <t>Radicado 20202300013392  
3.1.3.5.1 Hallazgo administrativo con presunta incidencia disciplinaria y fiscal en cuantía de $1.530.000 por error en el avalúo que sirvió de fundamento para determinar el valor del contrato 110 de 2019.</t>
  </si>
  <si>
    <t xml:space="preserve">Porque en el marco del seguimiento al proyecto no se tuvo en cuenta realizar consultas o revisión de conceptos para precisar los avalúos. Metodo. </t>
  </si>
  <si>
    <t>Incluir en el procedimiento contractual de la entidad,  una política de operación relacionada con la obligación de adelantar consultas ante autoridades competentes cada vez que se requieran avalúos comerciales en un proceso contractual</t>
  </si>
  <si>
    <t xml:space="preserve"> Procedimiento contractual actualizado con una política de operación relacionada con los avalúos comerciales SI__ NO___</t>
  </si>
  <si>
    <t>Subdirección  para la Gestión del Centro 
 Oficina Asesora Jurídica</t>
  </si>
  <si>
    <t>Subdirectora para la Gestión del Centro 
Jefe Oficina Asesora Jurídica</t>
  </si>
  <si>
    <t>Subdirección De Gestión Corporativa</t>
  </si>
  <si>
    <t xml:space="preserve">Recursos físicos </t>
  </si>
  <si>
    <t>2020-09</t>
  </si>
  <si>
    <t>3.1.3.6.1</t>
  </si>
  <si>
    <t>Radicado 20202300013392  	
Hallazgo administrativo con presunta incidencia disciplinaria por deficiencias en la planeación y la supervisión del contrato FUGA-056 de 2019, cuyo ejercicio no se ajustó al clausulado del acuerdo marco de precios CCE-445-1-AMP-2016.</t>
  </si>
  <si>
    <t>Por que no  se había visto la necesidad  de documentar la modalidad de contrato de acuerdo marco, al creer que todo estaba en la plataforma de Colombia Compra. Metodo.</t>
  </si>
  <si>
    <t xml:space="preserve">Actualizar y socializar el procedimiento de contratación y el Manual de contratación y supervisión, teniendo como obligación de los supervisores la revisión y análisis de los documentos previos que regulan la relación contractual y los que se hayan generado en desarrollo de la ejecución del contrato.  </t>
  </si>
  <si>
    <t>Documentos actualizados y socializados</t>
  </si>
  <si>
    <t xml:space="preserve"> (# de documentos actualizados y socializados/# de documentos a actualizar y socializar)*100%</t>
  </si>
  <si>
    <t>100% =(2 documentos)</t>
  </si>
  <si>
    <t>2020-10</t>
  </si>
  <si>
    <t>3.1.3.7.1</t>
  </si>
  <si>
    <t>Radicado 20202300013392  	 
Hallazgo administrativo por deficiencias en la supervisión del contrato de prestación de servicios FUGA-30 de 2019, relacionadas con la autorización del pago de honorarios en cuantía diferente a la pactada.</t>
  </si>
  <si>
    <t>Los contratos no planearon ni estipularon, esa forma de pago para el cierre de vigencia. Metodo.</t>
  </si>
  <si>
    <t xml:space="preserve">Actualizar el formato de Estudios Previos de los contratos de prestación de servicios, modificando la clausula de forma de pago, señalando la forma de pago a aplicar para el cierre de la vigencia. </t>
  </si>
  <si>
    <t xml:space="preserve">Formato Estudios previos de prestación de servicios  actualizado  </t>
  </si>
  <si>
    <t>Formato Estudios previos de prestación de servicio  actualizado SI - NO -</t>
  </si>
  <si>
    <t>Subdirección para la gestión Centro</t>
  </si>
  <si>
    <t>2020-11</t>
  </si>
  <si>
    <t>3.1.3.8.1</t>
  </si>
  <si>
    <t>3.1.3.8.1 Hallazgo administrativo por la falta de planeación en la ejecución del Convenio Interadministrativo Derivado No.164 de 2019.</t>
  </si>
  <si>
    <t>No se documentaron los pasos a seguir en caso de las declaraciones desiertas. Metodo</t>
  </si>
  <si>
    <t>Incluir en los formatos de estudios previos de procesos de selección, una nota que recomiende incluir los riesgos de declaratoria desierta, tratamientos y controles a ser implementados, que deben ser analizados por las áreas ordenadoras de gasto al momento de definir los riesgos.</t>
  </si>
  <si>
    <t>Formato Estudios previos de procesos de selección actualizados</t>
  </si>
  <si>
    <t>(Cantidad de formatos Estudios previos de procesos de selección con la nota incluida/Total de formatos de estudios previos de procesos de selección a incluir nota)*100%</t>
  </si>
  <si>
    <t>Oficina Asesora Jurídica
Subdirección para la gestión Centro</t>
  </si>
  <si>
    <t>Jefe Oficina Asesora Jurídica
Subdirectora gestión Centro</t>
  </si>
  <si>
    <t xml:space="preserve">
3.1.3.9.1</t>
  </si>
  <si>
    <t>3.1.3.9.1 Hallazgo administrativo con presunta incidencia disciplinaria por no publicar documentos del proceso y/o actos administrativos en el Sistema</t>
  </si>
  <si>
    <t>Crear y estandarizar un documento (guía o instructivo), con indicaciones para el cargue de informes de ejecución de contratos por parte de los Contratistas y  la aprobación por parte del Supervisores en Secop II.</t>
  </si>
  <si>
    <t>Gestión Estratégica</t>
  </si>
  <si>
    <t>2020-12</t>
  </si>
  <si>
    <t>3.2.2.1</t>
  </si>
  <si>
    <t>Radicado 20202300013392  
Hallazgo administrativo, por falta de planeación con relación a la población atendida en ejecución de los proyectos de inversión, citados en el Informe del Balance Social por la Fundación Gilberto Álzate Avendaño – FUGA durante la vigencia 2019.</t>
  </si>
  <si>
    <t xml:space="preserve">Los esfuerzos por parte de la entidad en recoger información sobre la atención a sectores y grupos poblacionales fueron insuficientes. Metodo. </t>
  </si>
  <si>
    <t xml:space="preserve">Efectuar modificaciones a los proyectos de inversión en los que aplique, con la proyección de las ofertas institucionales dirigidas a grupos poblacionales y territorios.
</t>
  </si>
  <si>
    <t xml:space="preserve">% de proyectos de inversión reformulados con enfoque poblacional y territorial </t>
  </si>
  <si>
    <t xml:space="preserve">(Cantidad de proyectos de inversión reformulados/ Total de proyectos de inversión con enfoque poblacional y territorial) *100% </t>
  </si>
  <si>
    <t>Oficina Asesora de Planeación  con apoyo de Subdirectores misionales</t>
  </si>
  <si>
    <t>Jefe Oficina Asesora de Planeación - Subdirectores misionales</t>
  </si>
  <si>
    <t>Subdirección Corporativa</t>
  </si>
  <si>
    <t>2020-13</t>
  </si>
  <si>
    <t>3.3.1.5.1</t>
  </si>
  <si>
    <t>Radicado 20202300013392  	
Hallazgo administrativo con presunta incidencia disciplinaria por falta de revelación e inconsistencias en las Notas a los Estados financieros, de hechos económicos importantes ocurridos en la entidad.</t>
  </si>
  <si>
    <t>No se reconocían todas las normas, actos administrativos en materia de estados financieros para el cumplimiento de todas las características. Mano de obra.</t>
  </si>
  <si>
    <t xml:space="preserve">Entrenar en el puesto de trabajo al profesional especializado responsable de la contabilidad de la entidad, en el marco de la inducción, en torno a la inclusión y redacción de las notas a los estados  financieros. </t>
  </si>
  <si>
    <t xml:space="preserve">Inducción en el puesto de trabajo realizada en notas a los estados  financieros. </t>
  </si>
  <si>
    <t>Inducción en el puesto de trabajo,  realizada en notas a los estados  financieros SI___ NO__</t>
  </si>
  <si>
    <t xml:space="preserve">Profesional especializado de contabilidad </t>
  </si>
  <si>
    <t>2020-14</t>
  </si>
  <si>
    <t>3.3.3.1.1.1</t>
  </si>
  <si>
    <t xml:space="preserve">Radicado 20202300013392  
Hallazgo administrativo al no incluir en el presupuesto los ingresos por “RENDIMIENTOS FINANCIEROS” y por presentar bajas estimaciones en el recaudo de los ingresos no tributarios, reflejando una ineficiente programación presupuestal. </t>
  </si>
  <si>
    <t>El procedimiento de Gestión de ingresos no se ajusta a las necesidades de la entidad. Metodo.</t>
  </si>
  <si>
    <t xml:space="preserve">Actualizar y socializar el procedimiento de Gestión de ingresos, fortaleciendo el componente de recaudo y la definición de factores  generadores de ingreso de la entidad. </t>
  </si>
  <si>
    <t xml:space="preserve">Procedimiento de Gestión de Ingresos Actualizado y socializado </t>
  </si>
  <si>
    <t xml:space="preserve"> Procedimiento de Gestión de Ingresos Actualizado y socializado Sí___ No____</t>
  </si>
  <si>
    <t>2020-15</t>
  </si>
  <si>
    <t xml:space="preserve">3.3.3.1.2.1.1 </t>
  </si>
  <si>
    <t>Radicado 20202300013392  
Hallazgo administrativo por ineficiente programación presupuestal debido a la cantidad de modificaciones realizadas durante la vigencia fiscal 2019.</t>
  </si>
  <si>
    <t>Al contratar por menor valor de lo presupuestado, se generan excedentes en algunos rubros, lo que permite trasladarlos a aquellos rubros que están deficitarios y que se requiere para el buen funcionamiento de la entidad. Metodo</t>
  </si>
  <si>
    <t xml:space="preserve">Analizar bimestralmente los saldos disponibles no comprometidos en los rubros de adquisición de bienes y gastos de funcionamiento en el comite primario, para determinar la pertinencia de efectuar ajustes presupuestales. 
</t>
  </si>
  <si>
    <t>Analisis bimestrales realizados y presentados en comité primario</t>
  </si>
  <si>
    <t xml:space="preserve">(Cantidad de Analisis bimestrales realizados y presentados en comité primario/Total de Analisis bimestrales programados)*100% </t>
  </si>
  <si>
    <t>100% =(5 Analisis bimestrales)</t>
  </si>
  <si>
    <t>Profesional Responsable de Presupuesto</t>
  </si>
  <si>
    <t>2020-16</t>
  </si>
  <si>
    <t>3.3.3.1.2.1.2</t>
  </si>
  <si>
    <t xml:space="preserve"> Radicado 20202300013392  
Hallazgo administrativo al no contar con notas y anexos el Documento Electrónico CBN – 1093 “Informe de modificaciones al presupuesto de Ingresos, Gastos e Inversiones”, en las cuentas mensuales rendidas en el Sistema de Vigilancia y Control Fiscal – SIVICOF de la Contraloría de Bogotá de la vigencia 2019.</t>
  </si>
  <si>
    <t xml:space="preserve">Porque no se cuenta con una actividad interna de verificación y revisión de los informes y normas para la presentación de la cuenta mensual - SIVICOF. Metodo. </t>
  </si>
  <si>
    <t>Documentar un punto de control en el procedimiento de gestión presupuestal en donde se relacione la presentación de  las notas explicativas de las modificaciones presupuestales que se realicen y que se deben anexar los actos administrativos que modifiquen el presupuesto de la entidad.</t>
  </si>
  <si>
    <t xml:space="preserve">Procedimiento de Gestión presupuestal con punto de control  actualizado y socializado </t>
  </si>
  <si>
    <t>Procedimiento de Gestión presupuestal con punto de control  actualizado y socializado Sí___ No____</t>
  </si>
  <si>
    <t>2020-17</t>
  </si>
  <si>
    <t>3.3.3.1.3.1</t>
  </si>
  <si>
    <t xml:space="preserve"> Radicado 20202300013392  
Hallazgo administrativo por la no inclusión del total de las reservas constituidas a 31 de diciembre de 2019 al inicio de la vigencia fiscal 2020.</t>
  </si>
  <si>
    <t xml:space="preserve">Porque no se cuenta con un punto de verificación para realizar los cruces de información y verificación antes de cargar los documentos en los distintos aplicativos- SIVICOF. Metodo. </t>
  </si>
  <si>
    <t>2020-17-1</t>
  </si>
  <si>
    <t>2020-03-1</t>
  </si>
  <si>
    <t>2020-04-1</t>
  </si>
  <si>
    <t>2020-05-1</t>
  </si>
  <si>
    <t>2020-06-1</t>
  </si>
  <si>
    <t>2020-08-1</t>
  </si>
  <si>
    <t>2020-09-1</t>
  </si>
  <si>
    <t>2020-10-1</t>
  </si>
  <si>
    <t>2020-11-1</t>
  </si>
  <si>
    <t>2020-12-1</t>
  </si>
  <si>
    <t>2020-13-1</t>
  </si>
  <si>
    <t>2020-14-1</t>
  </si>
  <si>
    <t>2020-15-1</t>
  </si>
  <si>
    <t>2020-16-1</t>
  </si>
  <si>
    <t>SI</t>
  </si>
  <si>
    <t>Porque no se encuentran documentadas al interior de la entidad las actividades relacionadas con pasivos exigibles, fenecimientos y reservas ni la información del diligenciamiento de los formularios, de manera que pueda ser de conocimiento de las personas a cargo del proceso.  Metodo.</t>
  </si>
  <si>
    <t>Subdirección Gestión Corporativa</t>
  </si>
  <si>
    <t>Subdirección Gestión Centro</t>
  </si>
  <si>
    <t>Oficina Asesora Jurídica - Subdirección Gestión Corporativa</t>
  </si>
  <si>
    <t>Tesorero General
Subdirector Artístico y Cultural
Jefe Oficina Asesora de Planeación</t>
  </si>
  <si>
    <t>Documentar un control en el marco del procedimiento de gestión presupuestal donde se efectúe el cruce de la información arrojada por la plataforma presupuestal de la SHD versus la consignada en los formatos del Ente de control, antes de reportar la información a la Contraloría</t>
  </si>
  <si>
    <t>Documentar en el nuevo mapa de procesos, las  acciones correctivas y de mejora de la entidad con cumplimiento parcial  que no se   gestionaron en las ACPM de las vigencias 2017 a 2018, (2017-2, 4,8, 10, X19, X21, 16,17,18, 20, 2018-2),    con las características descritas en  el plan de mejoramiento por procesos  y sujeto al cronograma de documetnación delSIG en el marco del nuevo mapa de procesos- ver notas</t>
  </si>
  <si>
    <t xml:space="preserve">Porqué la entidad se ve obligada a contratar servicios con recursos limitados, que no abarcan todas las directrices de los entes que dan línea en los temas de tecnologías, información y comunicaciones. Causa raíz </t>
  </si>
  <si>
    <t xml:space="preserve">Planificar en el plan de adquisiciones de la nueva vigencia, la contratación de prestación de servicios que apoye la gestión tecnológica de la entidad. </t>
  </si>
  <si>
    <t>Realizar una capacitación a la profesional que apoya la subdirección corporativa en la consolidación de los planes a publicar y al profesional de apoyo de tecnologías, con referencia a los controles que tienen implementados el proceso de comunicaciones para certificar la adecuada publicación de los ítems solicitados en la pagina web. Socializar pieza comunicativa informando a toda la entidad con respecto al procedimiento</t>
  </si>
  <si>
    <t>Porqué de acuerdo a la planeación institucional y la metodología, aprobada por la dirección, los riesgos se identificaban después de actualizar los procesos; es decir los riesgos se actualizaron y aprobaron en junio de 2020. Causa Raíz</t>
  </si>
  <si>
    <t>Monitorear trimestralmente los riesgos aprobados, de acuerdo a su diseño y controles programados.
(Matriz de riesgos vigente aprobados en junio 2020 y posteriores)</t>
  </si>
  <si>
    <t>Actualizar los riesgos de seguridad de la información, de acuerdo al nuevo mapa de procesos y la politica de administración de riesgos vigente en la entidad.</t>
  </si>
  <si>
    <t>Actividad cerrada en el seguimiento realizado por la OCI en noviembre de 2019</t>
  </si>
  <si>
    <t>Abierta incumplida</t>
  </si>
  <si>
    <t>Abierta en proceso</t>
  </si>
  <si>
    <t>2020-01.1</t>
  </si>
  <si>
    <t>2020-01.2</t>
  </si>
  <si>
    <t>2021-01</t>
  </si>
  <si>
    <t xml:space="preserve">Porqué: No se ha hecho una reestructuración de la planta de personal, ni solicitado información de los perfiles necesarios para cumplir con la normatividad vigente. (Causa Raíz)  </t>
  </si>
  <si>
    <t>2021-01.1</t>
  </si>
  <si>
    <t>Incluir dentro de la propuesta de la nueva estructura organizacional de la entidad, proyectada en el marco del proyecto de inversión arquitectura institucional, la adecuación del cargo  del profesional archivístico de acuerdo a lo que exige la Ley 1409 de 2010, el Decreto 1080 de 2015 y vigentes en la materia. (Resolución 629 de 2018 de la función Pública)</t>
  </si>
  <si>
    <t>Profesional Gestión Documental y Atención al Ciudadano</t>
  </si>
  <si>
    <t>2021-02</t>
  </si>
  <si>
    <t>2021-02.1</t>
  </si>
  <si>
    <t xml:space="preserve"> Porqué: la entidad no ha dimensionado la necesidad real de planta de cargos necesarios para atender la demanda de las actividades correspondientes del proceso de Gestión Documental (Causa Raíz)</t>
  </si>
  <si>
    <t>Porqué: Se requiere un tiempo de apropiación del sistema por parte de la entidad, siendo este el sistema central de la producción documental institucional y no se contemplo esta carga adicional de trabajo teniendo el mismo personal, lo que hizo que se priorizaran tareas y algunas se dejaron de hacer. (Causa Secundaria)</t>
  </si>
  <si>
    <t>2021-02.2</t>
  </si>
  <si>
    <t>Actualizar la resolución 112 del 2019 especificando la periodicidad semestral de los comités</t>
  </si>
  <si>
    <t>Profesional Gestión Documental</t>
  </si>
  <si>
    <t>2021-03</t>
  </si>
  <si>
    <t>3.  Artículos 2 y 3 del Acuerdo 50 de 2000 del AGN. Capítulos II y III del Acuerdo 006 de 2014 del AGN. Cumplimiento parcial de los ítems Plan de conservación documental, Plan de Preservación Digital y Plan de emergencia de atención y/o prevención de desastres en áreas de archivos y de documentación incumpliendo lo establecido en el Acuerdo 50 de 2000 y el Acuerdo 006 de 2014.</t>
  </si>
  <si>
    <t>2021-03.1</t>
  </si>
  <si>
    <t xml:space="preserve">Enviar a Subdirección de Gestión Corporativa un comunicado exponiendo la necesidad de incluir en la planta de personal un profesional que apoye la elaboración y actualización de los instrumentos archivísticos requeridos en la normatividad vigente
</t>
  </si>
  <si>
    <t>1 Artículo 8, Ley 1409 de 2010. Artículo   2.8.10.10. Decreto 1080 de 2015. El funcionario responsable operativo de la gestión documental no acredita tarjeta o matrícula profesional de archivista o el certificado de inscripción profesional según el caso, expedido por el Colegio Colombiano de Archivistas tal como lo exige la Ley 1409 de 2010 y el Decreto 1080 de 2015.</t>
  </si>
  <si>
    <t xml:space="preserve">2  Artículo  2.8.2.1.16 numerales 4 y 17, 2.8.2.2.2, 2.8.2.5.8, 2.8.2.5.6, 2.8.7.2.4, 2.8.7.2.8 del Decreto 1080 de 2015. Cumplimiento parcial de los requisitos normativos del Decreto 1080 de 2015, relacionados con los instrumentos de la gestión documental expuestos en el numeral 1.2 Instrumentos de la Gestión Documental del presente informe. </t>
  </si>
  <si>
    <t>4. Artículo 74, Ley 1474 de 2011. Artículo 24, Artículo 2.8.2.5.7 del Decreto 1080 de 2015. Decreto 514 de 2006. Debilidades en los componentes evaluados en el numeral 2.2 Planeación que no permiten dar cumplimiento integral a los requisitos establecidos en la Ley 1474 de 2011, el Decreto 1080 de 2015 y el Decreto 514 de 2006.</t>
  </si>
  <si>
    <t>2021-04</t>
  </si>
  <si>
    <t>Porqué: Se requiere un tiempo de apropiación del sistema por parte de la entidad, siendo este el sistema central de la producción documental institucional y no se contemplo esta carga adicional de trabajo teniendo el mismo personal, lo que hizo que se priorizaran tareas y algunas se dejaron de hacer. (Causa Raíz)</t>
  </si>
  <si>
    <t>2021-04.1</t>
  </si>
  <si>
    <t xml:space="preserve">Enviar a Subdirección de Gestión Corporativa un comunicado exponiendo la necesidad de incluir en la planta de personal un profesional que apoye la elaboración y actualización de los instrumentos archivísticos requeridos en la normatividad vigente
</t>
  </si>
  <si>
    <t>2021-05</t>
  </si>
  <si>
    <t xml:space="preserve"> 5. Artículo 5 del Acuerdo 49 de 2000. Teniendo en cuenta las debilidades evidenciadas en el numeral 2.4. Preservación a Largo Plazo Conservación Documental referentes a las instalaciones físicas de la Entidad y la documentación relacionada, no se pudo evidenciar el cumplimiento integral del artículo 5 del acuerdo 49 de 2000 “Condiciones ambientales y técnicas. Los edificios y locales destinados a albergar material de archivo, deben cumplir con las condiciones ambientales que incluyen manejo de temperatura, humedad relativa, ventilación, contaminantes atmosféricos e iluminación”.</t>
  </si>
  <si>
    <t>Porqué: la entidad no ha dimensionado la necesidad real de planta de cargos necesarios para atender la demanda de las actividades correspondientes del proceso de Gestión Documental (Causa Raíz)</t>
  </si>
  <si>
    <t>Enviar a Subdirección de Gestión Corporativa un comunicado exponiendo la necesidad de incluir en la planta de personal los perfiles necesarios para la elaboración y gestión del sistema integrado de conservación institucional</t>
  </si>
  <si>
    <t>2021-05.1</t>
  </si>
  <si>
    <t>Servicio al Ciudadano</t>
  </si>
  <si>
    <t xml:space="preserve">Servicio al Ciudadano </t>
  </si>
  <si>
    <t>HALLAZGO 1. Decreto 470 de 2007 Alcaldía Mayor de Bogotá, D.C. Artículo 29 Ley 1618 de 2013, Artículo 14 Ley 1346 de 2009, Artículo 21 Decreto 019 de 2012, Artículo 12. Cumplimiento parcial de los requisitos relacionados con infraestructura física y Atención a población vulnerable expuestos en los numerales 1.1 y 1.2 del presente informe.</t>
  </si>
  <si>
    <t>2021-06</t>
  </si>
  <si>
    <t>Elaborar la Caracterización de usuarios de la FUGA</t>
  </si>
  <si>
    <t xml:space="preserve">Porque: la entidad no ha caracterizado sus usuarios  (Causa Raíz)-(Método) </t>
  </si>
  <si>
    <t>2021-06.1</t>
  </si>
  <si>
    <t>2021-06.2</t>
  </si>
  <si>
    <t>Luis  Fernado Mejia Castro- Jefe Oficina Asesora Planeacion</t>
  </si>
  <si>
    <t>Lidera Oficina Asesora de Planeacion con el apoyo de la Subdirección de Gestión Corporativa /  Atención al Ciudadano /Subdirección Centro /Subdirección Artística y Cultural</t>
  </si>
  <si>
    <t>Profesional Universitario de Gestión Documental y Atención al Ciudadano</t>
  </si>
  <si>
    <t>HALLAZGO 2. Acuerdo 51 de 2001, Artículo 3 Decreto 847 de 2019, Parágrafo 3. El Plan Institucional de Capacitación aprobado para la vigencia 2020 no cumple con los requisitos establecidos en el Acuerdo 51 de 2001 Art. 3: “Se incluirán en sus planes de capacitación de que trata el Decreto Ley 1567 de 1998, los programas necesarios para preparar a los funcionarios que deban atender en las ventanillas u oficinas dispuestas en el artículo primero del presente Acuerdo.” Y el Decreto 847 de 2019: Parágrafo 3. “Cada entidad distrital deberá incluir en los planes de formación, temáticas relacionadas con la Política Pública de Servicio a la Ciudadanía como tema estratégico en la gestión pública, e impartirlos de forma integral a todos los servidores públicos que hacen parte de la organización”.</t>
  </si>
  <si>
    <t>2021-07</t>
  </si>
  <si>
    <t>2021-07.1</t>
  </si>
  <si>
    <t>Enviar a Subdirección de Gestión Corporativa un comunicado exponiendo la necesidad de incluir en la planta de personal un profesional que cumpla con los requisitos de formación y experiencia que le permitan  a la entidad, fortalecer  y dar cumplimiento a los requerimientos normativos  para el proceso de atención al ciudadano</t>
  </si>
  <si>
    <t>Establecer en la documentación del proceso Atención al Ciudadano, lineamientos  relacionados con la revisión de la normativa para su inclusión dentro de las capacitaciones de cada vigencia e informarlo al Proceso de Talento Humano</t>
  </si>
  <si>
    <t>Profesional Universitario de Gestión Documental y Atención al Ciudadano / 
Profesional Especializado de Talento Humano</t>
  </si>
  <si>
    <t>Profesional Universitario de Gestión Documental y Atención al Ciudadano / Profesional Especializado de Talento Humano</t>
  </si>
  <si>
    <t>2021-08</t>
  </si>
  <si>
    <t>2021-08.1</t>
  </si>
  <si>
    <t>2021-07.2</t>
  </si>
  <si>
    <t>2021-07.3</t>
  </si>
  <si>
    <t>Porqué: la entidad no ha dimensionado la necesidad real de planta de cargos necesarios para atender la demanda de los sistemas de información correspondientes al proceso de Atención al Ciudadano (Causa Raíz)</t>
  </si>
  <si>
    <t>2021-09</t>
  </si>
  <si>
    <t>HALLAZGO 4. Decreto 1166 de 2016, Artículos 2.2.3.12.2 y 2.2.3.12.3. De acuerdo al numeral 2.2 del presente informe: 
- No se han habilitado los medios tecnológicos o electrónicos que permitan la recepción de peticiones verbales por fuera de las horas de atención al público 
- No se deja constancia, ni se radican la totalidad de las peticiones verbales que ingresan a la entidad 
- No se evidenció el registro de las respuestas dadas por la entidad a las solicitudes de información que ingresaron en el periodo auditado.</t>
  </si>
  <si>
    <t>Porqué: la entidad no ha dimensionado la necesidad real de planta de cargos necesarios para atender la demanda de las actividades correspondientes del proceso Atención al Ciudadano  (Causa Raíz Primaria)</t>
  </si>
  <si>
    <t>2021-09.1</t>
  </si>
  <si>
    <t>.Porqué: La actualización de procedimientos se realizó bajo las actividades que se desarrollaban actualmente en el proceso y no se contemplo la necesidad de contar con canales tecnológicos (Causa Raíz secundaria)</t>
  </si>
  <si>
    <t>Actualizar el  procedimiento de Servicio al Ciudadano con lineamientos::
*sobre El  uso de medios tecnológicos para el registro de peticiones  verbales y sus respuestas fuera de los horarios establecidos para la atención a la ciudadanía
* Con los  lineamientos del Manual para la Gestión de peticiones ciudadanas</t>
  </si>
  <si>
    <t>Enviar a Subdirección de Gestión Corporativa un comunicado exponiendo la necesidad de incluir en la planta de personal un profesional que cumpla con los requisitos de formación y experiencia que le  permitan  a la entidad, fortalecer  y dar cumplimiento a los requerimientos normativos  para el proceso de atención al ciudadano</t>
  </si>
  <si>
    <t>2021-09.2</t>
  </si>
  <si>
    <t>2021-10</t>
  </si>
  <si>
    <t>HALLAZGO 5. Ley 1755 de 2015, Artículo 1. De conformidad con la verificación realizada a la muestra seleccionada en el desarrollo de la presente auditoria, se observó que 2 peticiones fueron respondidas de manera extemporánea de conformidad con los plazos requeridos por las entidades solicitantes de la información. (Ver numeral 2.4 del presente informe).
Lo anterior , sustentado adicionalmente en el "Núm. 5. GESTIÓN DE RIESGOS:Pág 34: De acuerdo a lo observado en el desarrollo del presente informe; de los tres riesgos identificados se materializaron , uno de ellos relacionado con el Vencimiento de PQRs  con lo cual se evidencia que los controles implementados no han sido efectivos.
- Riesgo 1 Vencimiento de PQRs: Clasificación: De Cumplimiento. Zona de Riesgos Inherente Alta – Zona de Riesgo Residual: Media</t>
  </si>
  <si>
    <t xml:space="preserve">Auditoria o seguimiento  efectuado por la Oficina de Control Interno
Revisión Riesgos </t>
  </si>
  <si>
    <t>2021-10.1</t>
  </si>
  <si>
    <t>2021-10.2</t>
  </si>
  <si>
    <t>2021-10.4</t>
  </si>
  <si>
    <t>Porqué: la entidad no ha dimensionado la necesidad real de planta de cargos necesarios para atender la demanda de las actividades correspondientes de los procesos de Atención al Ciudadano y Gestión Documental (Causa Raíz - Primaria)</t>
  </si>
  <si>
    <t xml:space="preserve"> Porqué:  Si bien es un deber normativo, no se cuenta con un protocolo formal en el SIG para escalar los casos de PQRS vencidos a Control Interno Disciplinario, conforme a lo establecido en la norma,  (Causa Secundaria)
</t>
  </si>
  <si>
    <t>Porqué: No se había visto la necesidad de hacer participe a más personas y/o áreas de la entidad  en la identificación de riesgos  (Causa terciaria)</t>
  </si>
  <si>
    <t xml:space="preserve">Enviar a Subdirección de Gestión Corporativa un comunicado exponiendo la necesidad de incluir en la planta de personal un profesional que cumpla con los requisitos de formación y experiencia que le permitan  a la entidad, fortalecer  y dar cumplimiento a los requerimientos normativos  para el proceso de atención al ciudadano </t>
  </si>
  <si>
    <t>Actualizar el procedimiento de Servicio al Ciudadano incluyendo lineamientos sobre : 
*mecanismos de alertas, términos y las acciones a tomar en caso que se incumplan los términos internos (escalabilidad al interior de la entidad) (Terciaria)</t>
  </si>
  <si>
    <t>Ajustar los riesgos del proceso y los controles existentes, haciendo participe en las mesas de trabajo a otras áreas que tengan contacto directo con la ciudadanía. (Terciaria)</t>
  </si>
  <si>
    <t>Documentar las actividades propias de Control Interno Disciplinario en el SIG y una vez aprobadas y divulgadas, socializar con el Proceso de Atención al ciudadano y las responsables de PQRS en las áreas, los lineamientos propios  que  le permitan  poner en conocimiento  de dicha oficina, los  incumplimientos en los términos de respuesta de las PQRS  a los responsables de Control Disciplinario, para que evalúen lo pertinente. (Secundaria)</t>
  </si>
  <si>
    <t>Profesional Control Interno Disciplinario /
Profesional Universitario de Gestión Documental y Atención al Ciudadano</t>
  </si>
  <si>
    <t>2021-11</t>
  </si>
  <si>
    <t>HALLAZGO 6. Decreto 392 de 2015 hasta el 01/01/2020 y Decreto 847 de 2019, Artículo 14 a partir del 01/01/2020. No se evidenció el cumplimiento de las funciones establecidas en los numerales 1, 2 y 6 del artículo 14 del Decreto 847 de 2019, expuestos en el acápite 3 del presente informe “Defensor del Ciudadano”.</t>
  </si>
  <si>
    <t xml:space="preserve">Auditoria o seguimiento  efectuado por la Oficina de Control Interno
</t>
  </si>
  <si>
    <t>Porqué: El procedimiento no se ha actualizado con respecto a normatividad vigente  con  lineamientos que involucren al defensor del ciudadano (Causa raíz)</t>
  </si>
  <si>
    <t>2021-11.1</t>
  </si>
  <si>
    <t xml:space="preserve">Actualizar el procedimiento del proceso de Atención al Ciudadano donde se incluya los mecanismos de escalabilidad al Defensor al Ciudadano con base en la resolución y normas vigente </t>
  </si>
  <si>
    <t>2021-11.2</t>
  </si>
  <si>
    <t xml:space="preserve">. Porqué: se interpretó la norma en busca de eficiencia de la entidad para unificar y centralizar la gestión a través de Atención al Ciudadano  sin normalizaron los lineamientos en el SIG  para  racionalizar OPAS  (Causa Raíz)
</t>
  </si>
  <si>
    <t>2021-12</t>
  </si>
  <si>
    <t>HALLAZGO 7. Decreto 2106 de 2019 Artículo 4 Ley 1474 de 2011 artículos 73 y 74. El componente 2 Estrategia Antitrámites, aprobada en el Plan Anticorrupción y Atención al Ciudadano PAAC vigente, no se encuentra registrada en el Sistema Único de Información de Trámites – SUIT</t>
  </si>
  <si>
    <t>2021-12.1</t>
  </si>
  <si>
    <t>2. Porqué: Hasta finales del 2020 se dieron lineamientos para racionalizar OPAs (Causa secundaria)</t>
  </si>
  <si>
    <t>2021-12.2</t>
  </si>
  <si>
    <t>Participar en las jornadas de capacitación, orientadas por el DAFP ,  frente a los tramites de OPAS y la racionalización de estos (funcionarios y/o contratistas de la entidad que tengan responsabilidades asociadas a SUIT)</t>
  </si>
  <si>
    <t>2021-12.3</t>
  </si>
  <si>
    <t xml:space="preserve">Profesional Universitario de Gestión Documental y Atención al Ciudadano
Profesional de apoyo OAP </t>
  </si>
  <si>
    <t>Martha Lucia Cardona Visbal - Subdirectora Corporativa 
Luis Fernando Mejia  - Oficina Asesora de Planeación</t>
  </si>
  <si>
    <t>Normalizar en el proceso pertinente del SIG, , los lineamientos y  actividades desarrolladas por la FUGA para  administrar, controlar y racionalizar OPAs  que le  permitan mantener actualizada la información en el SUIT</t>
  </si>
  <si>
    <t xml:space="preserve">Gestionar  la asignación de roles y responsabilidades dentro del Sistema Único de Información de Trámites – SUIT,  de acuerdo con la normatividad establecida por el DAFP </t>
  </si>
  <si>
    <t>Profesional Universitario de Gestión Documental y Atención al Ciudadano y 
Profesional de apoyo OAP</t>
  </si>
  <si>
    <t>2020-02.1</t>
  </si>
  <si>
    <t>2020-02.2</t>
  </si>
  <si>
    <t xml:space="preserve"> porqué: Se requiere un tiempo de apropiación del sistema por parte de la entidad, siendo este el sistema central de la producción documental institucional y no se contemplo esta carga adicional de trabajo teniendo el mismo personal, lo que hizo que se priorizaran tareas y algunas se dejaron de hacer. (Causa Raíz)</t>
  </si>
  <si>
    <t>Porqué: hay desarticulación entre las áreas de gestión corporativa y misionales para definir adecuaciones de la infraestructura   e identificar las necesidades y  características de la usuarios de la entidad (Secundaria)- Método</t>
  </si>
  <si>
    <t xml:space="preserve">Emitir desde el proceso de Atención al ciudadano un informe a la subdirección de Gestión Corporativa solicitando que dentro del proyecto de Modernización de la Arquitectura Institucional de la FUGA,  se evalúen las condiciones para la adecuación a la infraestructura física para la atención de la población vulnerable, articuladas  con las necesidades y problemáticas identificadas en al caracterización de usuarios </t>
  </si>
  <si>
    <t xml:space="preserve"> Porqué: la entidad no ha dimensionado la necesidad real de planta de cargos necesarios para atender la demanda de temas de la administración pública acorde con la normatividad vigente.  (Causa raíz)</t>
  </si>
  <si>
    <t>Porqué: En la identificación de necesidades de capacitación de las vigencias anteriores,  no se identificó el tema  como una obligación de orden legal  (Causa raíz- Secundaria)</t>
  </si>
  <si>
    <t xml:space="preserve">Establecer en la documentación del proceso Talento Humano, lineamientos  relacionados con la revisión de la normativa  de todos los procesos , para fortalecer  el Plan Institucional de Capacitación y vincular los temas de la Política Pública de servicio al ciudadano. </t>
  </si>
  <si>
    <t>HALLAZGO 3. Decreto 371 de 2010, Artículo 3. Teniendo en cuenta lo evidenciado en el Numeral 2.1 del presente informe: 
- No se está dando cumplimiento al registro de la totalidad de las quejas, reclamos, sugerencias y solicitudes de información recibidos por los diferentes canales en el Sistema Distrital de Quejas y Soluciones. 
- En el mes de febrero no se remitió a la Secretaría General, el informe estadístico mensual de PQRS.
Lo anterior, sustentado adicionalmente en el "Núm. 5. GESTIÓN DE RIESGOS:Pág 34: De acuerdo a lo observado en el desarrollo del presente informe; de los tres riesgos identificados se materializaron 2 (uno de ellos asociado a la presentación extemporánea de informes de atención al ciudadano a entes externos) con lo cual se evidencia que los controles implementados no han sido efectivos.
- Riesgo 3 Presentación extemporánea de informes de atención al ciudadano a entes externos: Clasificación: De Cumplimiento. Zona de Riesgos Inherente Baja – Zona de Riesgo Residual: Baja"</t>
  </si>
  <si>
    <t>Porqué: No se ha realizado la suficiente socialización del mecanismo de alerta con las áreas (Causa terciaria)</t>
  </si>
  <si>
    <t xml:space="preserve">Estandarizar en el SIG y proceso de atención al ciudadano, los contenidos mínimos  del informe anual  del Defensor del Ciudadano de acuerdo con los parámetros establecidos en la normatividad aplicable (Decreto 392 del 2015, Decreto 847 del 2019) </t>
  </si>
  <si>
    <t>Seguimiento a marzo 2021</t>
  </si>
  <si>
    <t xml:space="preserve">Una vez realizada la designación de los Gestores SIG por cada lider de proceso, divulgada mediante boletin institucional del 23feb2021, la  Oficina Asesora de planeación realizó el 4mar2021 una capacitación  a los gestores de los 12 procesos, sobre la política institucional de riesgos, la importancia, periodicidad, y metodo de reporte del monitoreo de riesgos y otros instrumentos del sistema de control interno.  Se adjunta documento designacion y divulgacion de gestores sig, agendamiento  a capacitación, memorias, soportes de asistencia, divulgación de las memorias y publicación en la intranet institucional - politica de control interno, para consulta periodica (http://intranet.fuga.gov.co/politica-control-interno).  El primer ejercicio de monitoreo en el 2021 se realizara con corte a marzo. </t>
  </si>
  <si>
    <t>\\192.168.0.34\plan operativo integral\OFICINA ASESORA DE PLANEACIÓN\Plan de Mejoramiento Institucional\ACM\2020-03 3.1.1.1\Evidencias</t>
  </si>
  <si>
    <t>Se verificaron soportes de capacitacion agendamiento, memorias,asistencia y publicación en intranet. Ubicación de soportes en Servidor OAP   \\192.168.0.34\plan operativo integral\OFICINA ASESORA DE PLANEACIÓN\Plan de Mejoramiento Institucional\ACM\2020-03 3.1.1.1\Evidencias.</t>
  </si>
  <si>
    <t>https://intranet.fuga.gov.co/proceso-gestion-juridica</t>
  </si>
  <si>
    <t xml:space="preserve">En el procedimiento de ejecución presupuestal GF-PD-03 se actualizó incluyendo punto de control en la actividad 1.3 PC: PC: El Profesional Especializado Responsable de Presupuesto verifica bimestralmente, Qué saldos no fueron comprometidos a través del documento de 'Reporte CDP ZPSM_0091' y remite a los ordenadores de gasto un  correo electrónico con el  reporte de saldos sin comprometer (CDP's sin comprometer) para la respectiva liberación o traslado. </t>
  </si>
  <si>
    <t xml:space="preserve">https://intranet.fuga.gov.co/sites/default/files/gf-pd-03_procedimiento_ejecucion_presupuestal_v5_25022021.pdf
</t>
  </si>
  <si>
    <t>Se verifica gf-pd-03_procedimiento_ejecucion_presupuestal_v5_25022021.pdf, actividad 1. Gestionar Certificados de disponibilidad presupuestal, numeral 1.3 y punto de control asociado con relacion a saldos comprometidos y sin comprometer, divulgado  mediante boletin institucional el 26feb2021
Informacion ubicada en Servidor OAP \\192.168.0.34\plan operativo integral\OFICINA ASESORA DE PLANEACIÓN\Plan de Mejoramiento Institucional\ACM\2020-05 3.1.1.3\Evidencias</t>
  </si>
  <si>
    <t>Se recomienda verificar implementacion del control  posterior a feb 2021</t>
  </si>
  <si>
    <t>Se realiza la matriz DOFA para la retroalimentación de la gestión predial del Proyecto del Bronx Distrito Creativo</t>
  </si>
  <si>
    <t>\\192.168.0.34\plan operativo integral\OFICINA ASESORA DE PLANEACIÓN\Plan de Mejoramiento Institucional\ACM\2020-06 3.1.3.2.1\Evidencias</t>
  </si>
  <si>
    <t xml:space="preserve">Se verifica documento 20211200019943 Matriz Dofa remitido por la Subdirección para la gestión del centro
Documento en servidor OAP \\192.168.0.34\plan operativo integral\OFICINA ASESORA DE PLANEACIÓN\Plan de Mejoramiento Institucional\ACM\2020-06 3.1.3.2.1\Evidencias
</t>
  </si>
  <si>
    <t xml:space="preserve">La Oficina Asesora Juridica integro al GJ-PD-01 Procedimiento de Gestión Contracutal  v5 ,  en el Título I Planeación y Selección /I. ASPECTOS GENERALES PROCESOS COMPETITIVOS Y CONTRATACIÓN DIRECTA, Actividad 3.  "Solicitar el aval del área Financiera: El área solicitante de la Contratación deberá remitir los estudios previos y los documentos correspondientes del proceso de selección al área financiera para el aval en el componente financiero y tributario". Documento divulgado el 31dic2020
II Ejecución , actividad No 8 Supervison de Contratos, la guia GJ-GU-01 Guia SECOP II – Publicación Cuentas de cobro e Informes de Supervisión v1 del 10nov2020.  Documento divulgado el 17nov2020 y 15dic2020 mediante boletin institucional 
 </t>
  </si>
  <si>
    <t>Se verifica procedimiento  GJ-PD-01 Procedimiento de Gestión Contracutal  v5 ,   con la integracion de la actividad No. 3  del aval del área financiera en la estructuración del componente financiero y tributario, de los estudios y documentos previos de los procesos de selección
Documentos en servidor OAP \\192.168.0.34\plan operativo integral\OFICINA ASESORA DE PLANEACIÓN\Plan de Mejoramiento Institucional\ACM\2020-07 3.1.3.4.1\Evidencias</t>
  </si>
  <si>
    <t>Se recomienda verificar implementacion del control  posterior a dic 2020</t>
  </si>
  <si>
    <t xml:space="preserve">La Oficina Asesora Juridica integro al GJ-PD-01 Procedimiento de Gestión Contracutal  v5 ,  en el Título I Planeación y Selección /I. ASPECTOS GENERALES PROCESOS COMPETITIVOS Y CONTRATACIÓN DIRECTA, Actividad 2.  "NOTA: En el caso que se requiera avalúos comerciales en el proceso contractual el área solicitante deberá adelantar las consultas respectivas ante las autoridades competentes y allegar los soportes respectivos junto con los estudios previos.". Documento divulgado el 31dic2020
II Ejecución , actividad No 8 Supervison de Contratos, la guia GJ-GU-01 Guia SECOP II – Publicación Cuentas de cobro e Informes de Supervisión v1 del 10nov2020.  Documento divulgado el 17nov2020 y 15dic2020 mediante boletin institucional 
 </t>
  </si>
  <si>
    <t>Se verifica procedimiento  GJ-PD-01 Procedimiento de Gestión Contracutal  v5 ,   con la integracion de la actividad No. 2 de lineamientos sobre  la obligación de adelantar consultas ante autoridades competentes cada vez que se requieran avalúos comerciales 
Documentos en servidor OAP \\192.168.0.34\plan operativo integral\OFICINA ASESORA DE PLANEACIÓN\Plan de Mejoramiento Institucional\ACM\2020-08 3.1.3.5.1\Evidencias</t>
  </si>
  <si>
    <r>
      <t xml:space="preserve">Los documentos Manual de Supervisión y Manual de Contratación se encuentran en etapa de actualización generando las siguientes actuaciones o avances:
</t>
    </r>
    <r>
      <rPr>
        <b/>
        <sz val="10"/>
        <rFont val="Arial"/>
        <family val="2"/>
      </rPr>
      <t xml:space="preserve">MANUAL DE CONTRATACIÓN: </t>
    </r>
    <r>
      <rPr>
        <sz val="10"/>
        <rFont val="Arial"/>
        <family val="2"/>
      </rPr>
      <t xml:space="preserve">Durante el mes de Marzo se realizó la estructuración del nuevo manual de contratación separado del manual de supervisión.
El día 14 de Marzo se remite para validación el Manual de supervisión mediante correo electrónico.
El día 17 de Marzo se genera la validación por parte del Área presupuestal y Financiera. (Dr. Carlos Alirio), Comunicaciones (Freddy Felipe Diaz) y de Gestion Documental (Juan Alfonso Uribe)
Resumen: El documento esta en la Oficina Asesora de Planeación para aprobación, una vez tengamos los vistos buenos enviaremos la actualización con el formato respectivo.
</t>
    </r>
    <r>
      <rPr>
        <b/>
        <sz val="10"/>
        <rFont val="Arial"/>
        <family val="2"/>
      </rPr>
      <t xml:space="preserve">MANUAL DE SUPERVISIÓN: </t>
    </r>
    <r>
      <rPr>
        <sz val="10"/>
        <rFont val="Arial"/>
        <family val="2"/>
      </rPr>
      <t>El Documento se encuentra revisado por el  Jefe de la Oficina Asesora Jurídica, esta en firmas el formato de modificacion, una vez tengamos el documento firmado se enviará a la Oficina Asesora de Planeación.</t>
    </r>
  </si>
  <si>
    <t>Correos electrónicos, Manual de Supervisión versión en revisión y formato de modificación SIG.</t>
  </si>
  <si>
    <t>Se verifican los avances a marzo en los correos presentados por el area. 
Soportes consolidados en servidor OAP \\192.168.0.34\Documentos\sig\Mis documentos\AAA PROCESOS FUGA\MIPG acr\2021\INFORMES 2021\5 Monitoreo PMInstitucional mar2021\Evidencias\3.1.3.6.1 Manual Contratacion</t>
  </si>
  <si>
    <t>Accion con avances, dentro de los términos programados</t>
  </si>
  <si>
    <t>A Dic 2020 se tramitó la actualización del formato  de Estudios Previos de los contratos de prestación de servicios  
GJ-FT-13  Estudios Previos Tipo Prestación De Servicios y/o Apoyo a la Gestión con versión 13 del 6nov2020, con la modificando la clausula de forma de pago,  sobre la forma de pago a aplicar para el cierre de la vigencia, como se observa en la nota del numeral  2.9. FORMA DE PAGO: , "PARAGRAFO PRIMERO: El primer pago se efectuará por el período comprendido entre la fecha de suscripción del acta de Inicio y el último día del mismo mes. Del segundo pago en adelante se realizará por período vencido de cada mes y para el mes de diciembre se realizarán dos pagos de la siguiente manera: Uno por el valor correspondiente a los servicios prestados en el período comprendido entre el 01 al 15 de diciembre de 2019, y otro correspondiente a los servicios prestados en el período comprendido entre el 16 al 30 de diciembre de 2019, previa certificación del supervisor sobre el cumplimiento a satisfacción del mismo".
El documento fue publicado en la intranet y divulgado el 10nov2020</t>
  </si>
  <si>
    <t>Se verifico a Dic 20202 documento actualizado, publicado y divulgado  con GJ-FT-13  Estudios Previos Tipo Prestación De Servicios y/o Apoyo a la Gestión con versión 13 del 6nov2020, y el contenido del numeral  2.9. FORMA DE PAGO con orientaciones sobre  la forma de pago a aplicar para el cierre de la vigencia.  
_________________________
Se consolidan soportes en servidor OAP 
\\192.168.0.34\plan operativo integral\OFICINA ASESORA DE PLANEACIÓN\Plan de Mejoramiento Institucional\ACM\2020-10 3.1.3.7.1</t>
  </si>
  <si>
    <t>Se actualziaron los formatos de estudios previos agregando la nota "NOTA: Se recomienda al área técnica incluir y determinar los riesgos de declaratoria de desierta para implementar las acciones tratamientos y controles a ser implementados en el caso en que ocurra.   Es importante que se tenga en cuenta los diferentes riesgos por los cuales se puede generar la declaratoria de desierta, ya sea por carencia de proponentes o por incumplimiento de los pliegos de condiciones por parte de los proponentes." como se relaciona a continuación: 
GJ-FT-06 Estudios Previos Tipo Convenio de Asociación v12 del 5ene2021 Nota en pág 24
GJ-FT-04 Estudios Previos Tipo Procesos Competitivos v16  del 5ene2021 Nota en pág 22
gj-ft-08 estudios previos tipo minima cuantia v17 del 05012021 Nota en pág13
gj-ft-12 estudios previos tipo contratacion directa v12 del 05012021 Nota en pág15
gj-ft-13 estudios previos tipo prestacion servicios yo apoyo gestion v14 del 03022021</t>
  </si>
  <si>
    <t>Se verifican formatos estudios previos con nota agregada de riesgos  de declaratoria desierta, tratamientos y controles a ser implementados, que deben ser analizados por las áreas ordenadoras de gasto al momento de definir los riesgos.
GJ-FT-06 Estudios Previos Tipo Convenio de Asociación v12 del 5ene2021 Nota en pág 24
GJ-FT-04 Estudios Previos Tipo Procesos Competitivos v16  del 5ene2021 Nota en pág 22
gj-ft-08 estudios previos tipo minima cuantia v17 del 05012021 Nota en pág13
gj-ft-12 estudios previos tipo contratacion directa v12 del 05012021 Nota en pág15
gj-ft-13 estudios previos tipo prestacion servicios yo apoyo gestion v14 del 03022021 Nota en pág 11
Soportes en servidor Oap \\192.168.0.34\plan operativo integral\OFICINA ASESORA DE PLANEACIÓN\Plan de Mejoramiento Institucional\ACM\2020-11 3.1.3.8.1\Evidencias</t>
  </si>
  <si>
    <t>Actividad en curso durante el 2021</t>
  </si>
  <si>
    <t>Teniendo en cuenta la fecha de inicio  de la actividad. Se recomienda gestionar con oportunidad los avances</t>
  </si>
  <si>
    <t>Se proyecta actualización de acuerdo al cronograma SIG de la OAP  2021</t>
  </si>
  <si>
    <t>Se realizó en el marco del comité primario de la Subdirección de Gestión Corporativa el análisis de los saldos disponibles no
comprometidos, en el cual se decide la redistribución de recursos para el contrato de seguros. Ver acta del comité primario del 25 de Febrero /2021</t>
  </si>
  <si>
    <t>Radicado 20212000021293 del Fecha: 04-03-2021</t>
  </si>
  <si>
    <t>Se verifica acta de comité primario del 25 feb2021 con verirficacion de saldos disponibles
Documento ubicado ens ervidor Oap   \\192.168.0.34\plan operativo integral\OFICINA ASESORA DE PLANEACIÓN\Plan de Mejoramiento Institucional\ACM\2020-15 3.3.3.1.2.1.1\Evidencias</t>
  </si>
  <si>
    <t>En el procedimiento de ejecución presupuestal GF-PD-03 se actualizó incluyendo punto de control en la actividad 6 PC2: El Profesional Especializado Responsable de Presupuesto validará que cuando hayan modificaciones presupuestales, se incluya en los informes y reportes generados a la Contraloría de Bogotá, los siguientes anexos como soporte: Justificación o notas explicativas, cuadro comparativo de créditos y contracréditos, aprobación de la Secretaría Distrital de Planeación y de la Dirección Distrital de Presupuesto cuando aplique y el acto administrativo que modifica el presupuesto, este control se aplica cada vez que se realicen los informes y reportes para la contraloría de Bogotá, cuando se presenten modificaciones presupuestales. En caso de encontrar faltantes incluye los documentos.</t>
  </si>
  <si>
    <t>Se verifica procedimeinto gf-pd-03_procedimiento_ejecucion_presupuestal_v5_25022021 Act 6  punto control 2  asociado con la  presentación de  las notas explicativas de las modificaciones presupuestales que se realicen y que se deben anexar los actos administrativos que modifiquen el presupuesto de la entidad. Procedimiento divulgado el 26feb2021
Documento ubicado ens ervidor Oap   \\192.168.0.34\plan operativo integral\OFICINA ASESORA DE PLANEACIÓN\Plan de Mejoramiento Institucional\ACM\2020-16 3.3.3.1.2.1.2\Evidencias</t>
  </si>
  <si>
    <t>En el procedimiento de ejecución presupuestal GF-PD-03 se actualizó incluyendo punto de control en la actividad 6 PC 1:Elprofesional Especializado Responsable de Presupuesto verifica y coteja la información reportada a la Contraloría contra la información arrojada por el aplicativo SAP de BOGDATA y antes de validar en SIVICOF verifica que los totales de cada uno de los informes coincidan con los totales arrojados por SAP, de encontrar diferencias en los valores reportados el Profesional Especializado Responsable de Presupuesto realizará el análisis de las cifras para establecer a qué corresponde la desviación encontrada y realizará la observación en el informe correspondiente.  Este control deberá aplicarse trimestralmente acorde con las fechas establecidas ( Los 3 primeros trimestres, el día 30 siguiente al trimestre vencido y el 4to y último trimestre hasta el 20 de febrero)</t>
  </si>
  <si>
    <t>Se verifica procedimeinto gf-pd-03_procedimiento_ejecucion_presupuestal_v5_25022021 Act 6  punto control 1 asociado al cruce de la información arrojada por la plataforma presupuestal de la SHD versus la consignada en los formatos del Ente de control, antes de reportar la información a la Contraloría. Procedimiento divulgado el 26feb2021
Documento ubicado ens ervidor Oap   \\192.168.0.34\plan operativo integral\OFICINA ASESORA DE PLANEACIÓN\Plan de Mejoramiento Institucional\ACM\2020-17 3.3.3.1.3.1\Evidencias</t>
  </si>
  <si>
    <t xml:space="preserve">La Oficina Asesora Juridica integro al GJ-PD-01 Procedimiento de Gestión Contracutal  v4  del 10nov 2020 y v5 de dic2020 ,  en el Título II Ejecución , actividad No 8 Supervison de Contratos, la guia GJ-GU-01 Guia SECOP II – Publicación Cuentas de cobro e Informes de Supervisión v1 del 10nov2020.  Documento divulgado el 17nov2020 y 15dic2020 mediante boletin institucional 
 </t>
  </si>
  <si>
    <t xml:space="preserve">Se recomienda socializar guia con supervisores y contratistas periodicamente,  para  tramite de cuentas de cobro </t>
  </si>
  <si>
    <t>Actividad en curso, programada para el el segundo trimestre del 2021 en el marco del plan de trabajo de la OAP</t>
  </si>
  <si>
    <t xml:space="preserve">La Oficina Asesora Juridica integro al GJ-PD-01 Procedimiento de Gestión Contracutal  v4  del 10nov 2020 y v5 de dic 2020 ,  en el Título II Ejecución , actividad No 8 Supervison de Contratos, la guia GJ-GU-01 Guia SECOP II – Publicación Cuentas de cobro e Informes de Supervisión v1 del 10nov2020.  Documento divulgado el 17nov2020 y 15dic2020 mediante boletin institucional 
 </t>
  </si>
  <si>
    <t>Se verificaron soportes de  guia Segop II  divulgada y  vinculada al procedimiento contractual v4 y v5 .   
Ubicación de soportes en Servidor OAP   \\192.168.0.34\plan operativo integral\OFICINA ASESORA DE PLANEACIÓN\Plan de Mejoramiento Institucional\ACM\2020-04 3.1.1.2  - 3.1.3.9.1\Evidencias</t>
  </si>
  <si>
    <t xml:space="preserve">Almacén </t>
  </si>
  <si>
    <t xml:space="preserve">Gestion Recursos Físicos </t>
  </si>
  <si>
    <t>2021-13</t>
  </si>
  <si>
    <t xml:space="preserve">Revisión Riesgos </t>
  </si>
  <si>
    <t>2021-13.1</t>
  </si>
  <si>
    <t>2021-13.2</t>
  </si>
  <si>
    <t>2021-13.3</t>
  </si>
  <si>
    <t>Actualizar los riesgos del proceso, teniendo en cuenta la actualización de controles y las acciones de tratamiento del riesgo. Causa raiz D3</t>
  </si>
  <si>
    <t>Profesional Recursos Físicos</t>
  </si>
  <si>
    <t>A4. Porqué: Son insuficientes las actividades para el conocimiento de las responsabilidad y custodia frente al inventario a la hora de recibirlo (causa raíz)</t>
  </si>
  <si>
    <t>D3. Porqué: No se vio la necesidad de actualizar los procedimientos del proceso fortaleciendo controles que ayuden a mitigar el riesgo, tampoco se vio la necesidad de actualizar los riesgos existentes con el fin de ajustar el tratamiento de riesgos  (causa raíz)</t>
  </si>
  <si>
    <t>C3. Porqué: Falta de capacitación a los vigilantes y de supervisión por parte de la empresaen temas de revisión de los elementos que entran y salen de la entidad (causa raíz)</t>
  </si>
  <si>
    <t>A4. Porqué: Son insuficientes las actividades para el conocimiento de las responsabilidad y custodia frente al inventario a la hora de recibirlo (causa raíz)
D3. Porqué: No se vio la necesidad de actualizar los procedimientos del proceso fortaleciendo controles que ayuden a mitigar el riesgo, tampoco se vio la necesidad de actualizar los riesgos existentes con el fin de ajustar el tratamiento de riesgos  (causa raíz)</t>
  </si>
  <si>
    <t>2021-13.4</t>
  </si>
  <si>
    <t>Elaborar y difundir una circular en donde se establezcan lineamientos de responsabilidad y cuidado de los bienes a cargo de los funcionarios y contratistas. Causa raiz A4</t>
  </si>
  <si>
    <t>Actualizar el procedimiento "RF-PD-01 Manejo y control de bienes" donde se establezcan las responsabilidades frente el cuidado de los bienes a cargo de los funcionarios y contratistas.
Generar controles para la realización periódica de inventarios aleatorios de bienes.
Y generar una política de operación que contemple la periodicidad de las piezas comunicativas sobre el cuidado y custodia de los bienes a cargo de funcionarios y contratistas. Causa raíz D3 Y A4</t>
  </si>
  <si>
    <t>Enviar solicitud a la empresa de vigilancia para que se refuercen los controles en la revisión de los bienes que ingresan y salen de la entidad- Causa raíz C3</t>
  </si>
  <si>
    <t>2021-14</t>
  </si>
  <si>
    <t>Gestion Talento Humano</t>
  </si>
  <si>
    <t>Informe Monitoreo Riesgos 2a. Linea/ I trim 2021
Posible materialización del riesgo por no presentar gestión sobre el plan de tratamiento, sobre el cual se había generado alerta en el 3 y 4 trim del 2020 y de  I trim 2021, por  debilidades en la implementación de controles.</t>
  </si>
  <si>
    <t>4 Porque la mayoría de gestores SIG capacitados,  son contratistas y no se ha capacitado a los lideres de proceso CAUSA RAIZ PRIMARIA</t>
  </si>
  <si>
    <t xml:space="preserve">5.3. El líder y profesionales que participan actualmente, en el proceso de talento humano no ha recibido capacitación  y formación en los instrumentos de monitoreo  propios del proceso y Política de talento humano MIPG- CAUSA RAIZ PRIMARIA
</t>
  </si>
  <si>
    <t>Realizar una nueva capacitación a los gestores SIG y al líder de proceso de talento humano, sobre  la formulación y monitoreo de riesgos. Evidencia: Presentación de la capacitación y/o memorias y/o listas de asistencia.</t>
  </si>
  <si>
    <t>2021-14.1</t>
  </si>
  <si>
    <t>2021-14.2</t>
  </si>
  <si>
    <t>Realizar un curso de formación en Modelo Integrado de Planeación y Gestión MIPG que incluya todas las dimensiones (Roles de 1 línea de defensa e instrumentos de monitoreo propios del proceso) con la participación de los  profesionales de planta del proceso de talento humano. Evidencia: Certificado del curso MIPG de  los  profesionales de planta del proceso de talento humano.</t>
  </si>
  <si>
    <t>Profesionales  SIG - MIPG de OAP</t>
  </si>
  <si>
    <t xml:space="preserve">Profesional Talento Humano </t>
  </si>
  <si>
    <t>Informe Monitoreo Riesgos 1a. Linea/ IV trim Dic 2020
Materialización del riesgo "Administración inoportuna de todos los bienes, recursos ambientales e infraestructura de la FUGA"</t>
  </si>
  <si>
    <t>Informe Final Auditoría Interna Proceso de Patrimonio Institucional, radicado 20201100043623 del 27 de noviembre de 2020
Hallazgo 1</t>
  </si>
  <si>
    <t>Informe Final Auditoría Interna Proceso de Patrimonio Institucional, radicado 20201100043623 del 27 de noviembre de 2020
Hallazgo 2</t>
  </si>
  <si>
    <t>Informe Final Auditoría Interna Proceso de Patrimonio Institucional, radicado 20201100043623 del 27 de noviembre de 2020
Hallazgo 3</t>
  </si>
  <si>
    <t>Informe Final Auditoría Interna Proceso de Patrimonio Institucional, radicado 20201100043623 del 27 de noviembre de 2020
Hallazgo 4</t>
  </si>
  <si>
    <t>Informe Final Auditoría Interna Proceso de Patrimonio Institucional, radicado 20201100043623 del 27 de noviembre de 2020
Hallazgo 5</t>
  </si>
  <si>
    <t>Informe Auditoria Interna Proceso de Atención al Ciudadano  radicado 20201100023773 del 10 de agosto de 2020
Hallazgo 1</t>
  </si>
  <si>
    <t>Informe Auditoria Interna Proceso de Atención al Ciudadano  radicado 20201100023773 del 10 de agosto de 2020
Hallazgo 2</t>
  </si>
  <si>
    <t xml:space="preserve">Informe Auditoria Interna Proceso de Atención al Ciudadano radicado 20201100023773 del 10 de agosto de 2020
Hallazgo 3 - Materializacion Riesgo </t>
  </si>
  <si>
    <t>Informe Auditoria Interna Proceso de Atención al Ciudadano  radicado 20201100023773 del 10 de agosto de 2020
Hallazgo 4</t>
  </si>
  <si>
    <t xml:space="preserve">Informe Auditoria Interna Proceso de Atención al Ciudadano Revisión Riesgos radicado 20201100023773 del 10 de agosto de 2020
Hallazgo 5 - Materiliazacion Riesgo </t>
  </si>
  <si>
    <t>Informe Auditoria Interna Proceso de Atención al Ciudadano  radicado 20201100023773 del 10 de agosto de 2020
Hallazgo 6</t>
  </si>
  <si>
    <t>Informe Auditoria Interna Proceso de Atención al Ciudadano  radicado 20201100023773 del 10 de agosto de 2020
Hallazgo 7</t>
  </si>
  <si>
    <t>2021-10.3</t>
  </si>
  <si>
    <t>2021-15</t>
  </si>
  <si>
    <t>Gestion Financiera</t>
  </si>
  <si>
    <t>20211100034063 Informe Seguimiento al Mapa de Riesgos Institucional 30abr2021 de la Oficina de Control Interno . Anexo 1 refiere incoherencias en el reporte de monitoreo del riesgos del Proceso de Gestión Financiera y la materialización del riesgo  " Entrega Inoportuna de información Financiera" como se cita en el problema</t>
  </si>
  <si>
    <t>Porque no se había evidenciado la necesidad de incluir estos lineamientos dentro de los procedimientos del proceso (Causa Raíz)</t>
  </si>
  <si>
    <t>Porque no se han tenido en cuenta estos aspectos en la actualización de la documentación de los procesos de gestión financiera y de gestión TIC. (causa Raíz)</t>
  </si>
  <si>
    <t>Las causas de los riesgos se encuentran desactualizados frente a los cambios que ha sufrido el proceso. (Causa Secundaria)</t>
  </si>
  <si>
    <t>Auditoria o seguimiento  efectuado por la Oficina de Control Interno
Riesgos Materializados</t>
  </si>
  <si>
    <t>2021-15.1</t>
  </si>
  <si>
    <t>2021-15.2</t>
  </si>
  <si>
    <t>2021-15.3</t>
  </si>
  <si>
    <t>Actualizar la documentación del proceso de gestión financiera en:
-Procedimientos de Contabilidad, presupuesto y tesorería, Incluyendo el cronograma de entrega de informes y
reportes internos y externos
- Procedimientos de Contabilidad, presupuesto y tesorería una política de operación que incluya la socialización a
las áreas sobre los tiempos de entrega de información.</t>
  </si>
  <si>
    <t>Actualizar el procedimiento de gt-pd-04 Asignación de cuentas, del proceso de Gestión TIC, incluyendo una
actividad que indique la validación de la delegación de la cuenta en el caso de reemplazo en el cargo de un usuario</t>
  </si>
  <si>
    <t>Revisar y actualizar los controles del riesgo de proceso de gestión financiera</t>
  </si>
  <si>
    <t>Profesional Especializado de Presupuesto
Tesorera
Profesional Especializado de contabilidad</t>
  </si>
  <si>
    <t>Profesional Contratista de TIC</t>
  </si>
  <si>
    <t>Profesional Especializado de Presupuesto
Tesorera
Profesional Especializado de contabilidad
Profesional del SIG de la OAP</t>
  </si>
  <si>
    <t>Actividad cerrada en el seguimiento realizado por la OCI en noviembre de 2020</t>
  </si>
  <si>
    <t>De conformidad con la evidencia aportada se observa que en el periodo evaluado  la acción se ejecuto  en el 100% en términos de eficacia y eficiencia, asi como tambien  respecto a la oportunidad de su cumplimiento.</t>
  </si>
  <si>
    <t>Se aporta evidencia del avance realizado por el proceso en cumplimiento de la actividad formulada. Teniendo en cuenta que la misma vence en junio y que se establece una periodicidad trimestral al monitoreo; el cumplimiento integral de esta acción se validará en el proximo seguimiento que realizará la OCI.</t>
  </si>
  <si>
    <t>Se reporta en el monitoreo de la 1a. Linea de defensa que no hay avances a la fecha sobre la ejecución de la actividad y  2a. Línea precisa que esta depende de la programación de la actualización de los procesos, no obstante no se identifica de manera clara cual la programación realizada y si esta esta articulada con el plazo de ejecución de la actividad, la cual vence en noviembre de 2021</t>
  </si>
  <si>
    <t xml:space="preserve">Se evidencian 2 reprogramaciones de la ACM: 20202000009573 hasta el 29/10/21 y 20202000022393 hasta el 16/12/22 argumentando articulación de la ACM con las metas del proyecto 7760. </t>
  </si>
  <si>
    <t>No se evidencia avance de la gestión prevista para la presente vigencia. De las distintas versiones del PAA se observa reprogramación de la contratación para el desarrollo del sistema de información PANDORA y la consecuente reducción de su plazo de ejecución. Se requiere garantizar el cumplimiento de la actividad propuesta. Se recomienda al proceso responsable de su implementación, fortalecer los controles establecidos con el fin de garantizar el cumplimiento de lo dispuesto en las politicas de operación del procedimiento Plande Mejoramiento (Código GM-PD-01 Versión 4) "El cumplimiento de las acciones correctivas y/o de mejora que conforman el plan de mejoramiento, en las condiciones y tiempos programados , es responsabilidad de la primera línea de defensa (Lideres de proceso y sus equipos) ; igualmente, deben garantizar la veracidad de la información y los soportes de su cumplimiento, los cuales estarán bajo su custodia, hasta tanto se realice trasferencia documental."</t>
  </si>
  <si>
    <t>Si bien se evidencian 2 reprogramaciones de la ACM: 20202000009573 hasta el 29/10/21 y 20202000022393 hasta el 16/12/22 argumentando articulación de la ACM con las metas del proyecto 7760, la primera línea condiciona el cumplimiento de la ACM a la consecución de recursos. En el proyecto 7760 uno de los ejes es la renovación organizacional.</t>
  </si>
  <si>
    <t xml:space="preserve">responsable </t>
  </si>
  <si>
    <t>rol</t>
  </si>
  <si>
    <t>inicio</t>
  </si>
  <si>
    <t>terminacion</t>
  </si>
  <si>
    <t>Etiquetas de fila</t>
  </si>
  <si>
    <t>Total general</t>
  </si>
  <si>
    <t xml:space="preserve">Cuenta de ESTADO DE LA ACM </t>
  </si>
  <si>
    <t>Etiquetas de columna</t>
  </si>
  <si>
    <t>(en blanco)</t>
  </si>
  <si>
    <t>Cuenta de Estado de la Actividad</t>
  </si>
  <si>
    <t>(Todas)</t>
  </si>
  <si>
    <t>TOTAL SIN INCLUIR LAS ABIERTAS EN PROCESO</t>
  </si>
  <si>
    <t>% EFICACIA (Cerradas/total sin incluir las abiertas en proceso</t>
  </si>
  <si>
    <t>Area de la Dependencia</t>
  </si>
  <si>
    <t>De conformidad con la evidencia aportada se observa que en el periodo evaluado se gestionó el porcentaje pendiente de ejecutar al cierre de noviembre de 2020; en ese orden de ideas  la acción es ejecutada en el 100% en términos de eficacia y eficiencia, no obstante  se presentan aspectos por mejorar respecto a la oportunidad de su cumplimiento, tal como lo manifiesta la 2a. linea de defensa en su ejercicio de monitoreo</t>
  </si>
  <si>
    <t>Si bien la actividad se encuentra dentro de los terminos de ejecución, se recomienda dar cumplimiento integral a lo establecido en el procedimiento Planes de Mejoramiento (Código   Versión 4), en sus politicas de operación, especificamente en lo relacionado con: "El cumplimiento de las acciones correctivas y/o de mejora que conforman el plan de mejoramiento, en las condiciones y tiempos programados , es responsabilidad de la primera línea de defensa (Lideres de proceso y sus equipos)", por lo cual es importante que el cronograma de actualización de procesos SIG 2021 tenga en cuenta el plazo de ejecución de la actividad.</t>
  </si>
  <si>
    <t>Se recomienda evaluar el tiempo de ejecución y presentar avances periodicos de su ejecución, con el fin de garantizar que se cumpla lo dispuesto en el procedimiento Planes de Mejoramiento (Código   Versión 4), en sus politicas de operación, especificamente en lo relacionado con: "El cumplimiento de las acciones correctivas y/o de mejora que conforman el plan de mejoramiento, en las condiciones y tiempos programados , es responsabilidad de la primera línea de defensa (Lideres de proceso y sus equipos)"
Lo anterior teniendo en cuenta que la acción formulada debera subsanar un incumplimiento normativo de caracter legal (Artículo  2.8.2.1.16 numerales 4 y 17, 2.8.2.2.2, 2.8.2.5.8, 2.8.2.5.6, 2.8.7.2.4, 2.8.7.2.8 del Decreto 1080 de 2015.) y si la actualización se lleva a cabo hasta el mes de diciembre, la entidad habra incumplido lo normado durante toda la vigencia.</t>
  </si>
  <si>
    <t xml:space="preserve">En el plan institucional de capacitación incorporado en el plan estratégico de Talento Humano 2021, se evidencia la inclusión de la actividad EVALUACIÓN DEL DESEMPEÑO inicio 01/03/21 y finalización 30/06/21. En boletín institucional No. 22 de enero de 2021 se invitó a la capacitación virtual sobre Evaluación del desempeño laboral dictada por la Comisión Nacional del Servicio Civil. Constancia asistentes a capacitación dictada el 03/06/2021 y presentación en PPT. 
Se observa que la acción  se ejecuta extemporaneamente y  en términos de eficacia y eficiencia se cumple al 100%. </t>
  </si>
  <si>
    <t>Si bien se aportan como evidencias  sesiones de comité directivo de agosto a diciembre de 2020 (fecha de cierre de la actividad) y desde enero a marzo de 2021 en las que se hace seguimiento financiero, físico y contractual, no se aportan evidencias de las mesas planeadas tal como se definio en las actividad formulada.
Se remitio un documento word de relación de reuniones meet, sin embargo no corresponde al producto definido  actas de reuniones.
La 1a. linea en el seguimiento realizado en mayo de 2020 indicó que: "La entidad debido a la contingencia del COVID-19 entró en modalidad de trabajo en casa, razón por la cual las reuniones con las  áreas se realizaron mediante correos electrónicos y sesiones en meet. En estas sesiones, las áreas se retroalimentaron ,  en cuanto al seguimiento cuantitativo y cualitativos de los proyectos de inversión (meta física, presupuestal y contractual)"</t>
  </si>
  <si>
    <t xml:space="preserve">Documentar los soportes de ejecución  de manera integral y coherente con la acción formulada.
Reformular o reprogramar la acción garantizando su efectividad.
</t>
  </si>
  <si>
    <t>Reformular la actividad de conformidad con los cambios y la adecuación de los proyectos vigentes, en el marco del nuevo plan de desarrollo</t>
  </si>
  <si>
    <t xml:space="preserve">La evidencia presentada por la 1a. linea se enfoca unicamente en la gestión de implementación  IPV6,  sin embargo la actividad formulada no mitiga la causa raíz identificada por lo tanto no se subsana lo observado en los hallazgos de la auditoria interna
</t>
  </si>
  <si>
    <t>No se atendio la observación y recomendación hecha en el seguimiento de la OCI de mayo de 2020:
"Se observa que la acción establecida no subsana lo evidenciado en la auditoria al proceso de Gestión de Tecnologías. 
De la verificación realizada al Formato Acción Correctiva y de Mejora, se evidencia que se unificaron los hallazgos 1, 3 y 4; sin embargo la acción formulada corresponde a una situación general pero no ataca la situación particular de cada uno de los hallazgos planteados. Se evidencia adicionalmente que si bien se integran dos metodologías (Lluvia de ideas y Porqués); en el desarrollo de la técnica 2 no se evidencia la secuencia o efecto cascada de la respuesta a los porque, lo que no permite identificar de manera clara cual es punto final del cuestionamiento realizado que facilite la identificación de la causa raíz.
La causa determinada corresponde a una debilidad de equipo de trabajo, sin embargo la acción propuesta corresponde a una actividad metodológica."</t>
  </si>
  <si>
    <t>Si bien la actividad se encuentra dentro de los terminos de ejecución, se observa que ésta fue formulada con un plazo de 21 meses lo cual supera el termino de 12 meses establecido en las politicas de operación del procedimiento vigente.
Esta situación puede generar nuevamente observaciones de la Dirección Distrital del Archivo de Bogota, sobre el cumplimiento del Artículo 8, Ley 1409 de 2010. Artículo   2.8.10.10. Decreto 1080 de 2015.
Se recomienda fortalecer la asesoría y/o revisión de las acciones desde la 2a. línea de defensa.</t>
  </si>
  <si>
    <t>Abierta Infectiva</t>
  </si>
  <si>
    <t xml:space="preserve">Revisar  coherencia entre la actividad formulada y el análisis de causa con el fin de subsanar el incumplimiento normativo identificado en el informe de auditoria
No subsanar esta situación puede generar nuevamente observaciones de la Dirección Distrital del Archivo de Bogota, sobre el cumplimiento del Artículo  2.8.2.1.16 numerales 4 y 17, 2.8.2.2.2, 2.8.2.5.8, 2.8.2.5.6, 2.8.7.2.4, 2.8.7.2.8 del Decreto 1080 de 2015
Se recomienda fortalecer la asesoría y/o revisión de las acciones desde la 2a. línea de defensa.
</t>
  </si>
  <si>
    <t>Si bien la actividad se encuentra de los terminos de ejecución, la misma no garantiza que se subsanse lo observado en el desarrollo de la auditoria al Proceso de Patrimonio Institucional, se recomienda revisar el ejercicio realizado de Análisis de Causas y fortalecer las actividades formuladas de tal manera que se garantice la subsanación de la situación que dio origen al hallazgo.
Se recomienda fortalecer la asesoría y/o revisión de las acciones desde la 2a. línea de defensa.</t>
  </si>
  <si>
    <t>Dar cumplimiento integral a lo establecido en el procedimiento Planes de Mejoramiento (Código   Versión 4), en sus politicas de operación; especificamente en lo relacionado con: "El cumplimiento de las acciones correctivas y/o de mejora que conforman el plan de mejoramiento, en las condiciones y tiempos programados ,  es responsabilidad de la primera línea de defensa (Lideres de proceso y sus equipos)"</t>
  </si>
  <si>
    <t>Esta actividad programada en 2018 solo hasta en el 2021 se cumple en los términos propuestos por lo cual se recomienda al proceso responsable de su implementación, fortalecer los controles establecidos con el fin de garantizar el cumplimiento de lo dispuesto en las politicas de operación del procedimiento Plande Mejoramiento (Código GM-PD-01 Versión 4) "El cumplimiento de las acciones correctivas y/o de mejora que conforman el plan de mejoramiento, en las condiciones y tiempos programados ,  es responsabilidad de la primera línea de defensa (Lideres de proceso y sus equipos)"</t>
  </si>
  <si>
    <t>Cumplida - Inefectiva</t>
  </si>
  <si>
    <t xml:space="preserve">Sin revisar </t>
  </si>
  <si>
    <t xml:space="preserve">Orfeo 2-2021-28542 Inf Final Aud Reg Contraloria PAd 2020 16nov21- Pág 43 </t>
  </si>
  <si>
    <t xml:space="preserve">ESTADO ACM 
Evaluación 
Auditoria Ente de Control
</t>
  </si>
  <si>
    <t>2021-23.1</t>
  </si>
  <si>
    <t>2021-24.1</t>
  </si>
  <si>
    <t>3.1.1.4</t>
  </si>
  <si>
    <t>2021-25.1</t>
  </si>
  <si>
    <t>2021-26.1</t>
  </si>
  <si>
    <t>3.1.3.2</t>
  </si>
  <si>
    <t>2021-27.1</t>
  </si>
  <si>
    <t>2021-28.1</t>
  </si>
  <si>
    <t>2021-29.1</t>
  </si>
  <si>
    <t>3.1.3.5</t>
  </si>
  <si>
    <t>2021-30.1</t>
  </si>
  <si>
    <t>3.1.3.6</t>
  </si>
  <si>
    <t>2021-31.1</t>
  </si>
  <si>
    <t>3.2.1.1.1.1</t>
  </si>
  <si>
    <t>2021-32.1</t>
  </si>
  <si>
    <t>3.2.1.1.2.1</t>
  </si>
  <si>
    <t>2021-33.1</t>
  </si>
  <si>
    <t>3.3.1.2.1.1</t>
  </si>
  <si>
    <t>2021-34.1</t>
  </si>
  <si>
    <t>3.3.1.2.4.1</t>
  </si>
  <si>
    <t>2021-35.1</t>
  </si>
  <si>
    <t>3.3.1.2.6.1</t>
  </si>
  <si>
    <t>2021-36.1</t>
  </si>
  <si>
    <t>3.3.3.2.1</t>
  </si>
  <si>
    <t>2021-37.1</t>
  </si>
  <si>
    <t>3.3.3.2.2</t>
  </si>
  <si>
    <t>2021-38.1</t>
  </si>
  <si>
    <t>3.3.3.4.1</t>
  </si>
  <si>
    <t>2021-39.1</t>
  </si>
  <si>
    <t>3.3.3.5.1</t>
  </si>
  <si>
    <t>2021-40.1</t>
  </si>
  <si>
    <t>3.3.3.6.1</t>
  </si>
  <si>
    <t>2021-41.1</t>
  </si>
  <si>
    <t>3.3.3.6.2</t>
  </si>
  <si>
    <t>2021-42.1</t>
  </si>
  <si>
    <t>3.3.3.7.1</t>
  </si>
  <si>
    <t>2021-43.1</t>
  </si>
  <si>
    <t>3.3.3.9.1</t>
  </si>
  <si>
    <t>2021-44.1</t>
  </si>
  <si>
    <t xml:space="preserve">Versión 2 </t>
  </si>
  <si>
    <t>Plan Mejoramiento Institucional  suscrito con Contraloria de Bogota,  originado en  Auditoria Contraloria Pad 2021 (vig 2020) 21hallazgos</t>
  </si>
  <si>
    <t xml:space="preserve">Modificar la forma de pago en la minuta de los contratos de prestación de servicios profesionales y de apoyo a la gestión a suscribir.  (H) ACCION PLAN DE MEJORAMIENTO CONTRALORIA </t>
  </si>
  <si>
    <t xml:space="preserve">Minuta modificada de los contratos de prestación de servicios </t>
  </si>
  <si>
    <t>1 Minuta modificada de contratos de prestación de servicios Si___ No___</t>
  </si>
  <si>
    <t xml:space="preserve">Oficina Asesora Juridica </t>
  </si>
  <si>
    <t>Gestión Juridica</t>
  </si>
  <si>
    <t>Porque no se tiene claridad si la SHD contempla la validez de este documento como orden de pago (Causa Raiz)</t>
  </si>
  <si>
    <t>Por que no existe un lineamiento o instructivo institucional donde se evidencie la manera como se deben calcular los pagos para los contratos de prestación de servicios profesionales y apoyo a la gestión (CAUSA RAÍZ)</t>
  </si>
  <si>
    <t xml:space="preserve">Solicitar a la SHD concepto sobre la validez del reporte que genera SAP como orden de pago. </t>
  </si>
  <si>
    <t>Tesorería</t>
  </si>
  <si>
    <t>Concepto orden de pago</t>
  </si>
  <si>
    <t>1 Concepto solicitado Si___ No___</t>
  </si>
  <si>
    <t xml:space="preserve">Orfeo 2-2021-28542 Inf Final Aud Reg Contraloria PAd 2020 16nov21
3.1.1.1 Hallazgo administrativo por errores e inconsistencias al calcular y adelantar el pago para el mes de febrero, en el marco del Contrato No. FUGA-34-2020. </t>
  </si>
  <si>
    <t>Orfeo 2-2021-28542 Inf Final Aud Reg Contraloria PAd 2020 16nov21
3.1.1.2 Hallazgo administrativo con presunta incidencia disciplinaria, por cuanto la información contractual en el desarrollo de la gestión documental presenta debilidades y falencias según el proceso adelantado tanto en el sistema ORFEO como en SECOP II, respecto de los Contratos Nos. 019, 020, 23, 99, 110, 113, 121, 158, 165 y 178 de 2020, así como el Convenio de Asociación N° 141 de 2019.</t>
  </si>
  <si>
    <t xml:space="preserve">3.1.1.2 </t>
  </si>
  <si>
    <t>Orfeo 2-2021-28542 Inf Final Aud Reg Contraloria PAd 2020 16nov21
3.1.1.4 Hallazgo administrativo con presunta incidencia disciplinaria, por inefectividad en la acción No. 1 del Plan de Mejoramiento, sobre el Hallazgo Administrativo 3.1.1.2 de la Auditoría de Regularidad, Cód. 05, PAD 2020</t>
  </si>
  <si>
    <t>Cuando se creó el instructivo no se consideró necesario generar controles  para validar que la información de pagos se cargará en secop oportunamente. Causa Raíz</t>
  </si>
  <si>
    <t>Actualizar la guía de pagos, incluyendo un punto de control en gestión documental que verifique, a través de "pantallazos" que contratista y supervisor cargaron la información de pagos en secop y en el respectivo expediente contractual</t>
  </si>
  <si>
    <t>Guía de pagos actualizada</t>
  </si>
  <si>
    <t>1 Guía actualizada
Si___ No___</t>
  </si>
  <si>
    <t xml:space="preserve">Subdirección de Gestión Corporativa </t>
  </si>
  <si>
    <t xml:space="preserve">Orfeo 2-2021-28542 Inf Final Aud Reg Contraloria PAd 2020 16nov21
3.1.3.1. Observación administrativa con presunta incidencia fiscal y disciplinaria en cuantía de $8.170.934,22, por pago indebido de IVA sobre la utilidad en el contrato No. PADC BDC No. 01 de 2020, al considerar que, con el mismo, se obró en contravía de lo establecido en el artículo 100 de la ley 21 de 1992 lo que generó un mayor valor pagado por este concepto.  </t>
  </si>
  <si>
    <t>Subdirectora para la Gestión del Centro de Bogotá</t>
  </si>
  <si>
    <t xml:space="preserve">Transformación Cultural para la revitalización del centro </t>
  </si>
  <si>
    <t>Por  Ausencia de claridad por parte de la FUGA, ERU y la fiducia sobre el concepto sobre el IVA a la utilidad del contrato, teniendo en cuenta la Entidad que contrata. Causa Raíz</t>
  </si>
  <si>
    <t xml:space="preserve">Realizar mesa de trabajo con la ERU y la FIDUCIA para revisar los conceptos y normatividad relacionada, para definir acción sobre el IVA pagado </t>
  </si>
  <si>
    <t>Acción IVA</t>
  </si>
  <si>
    <t>Una mesa de trabajo con la ERU y la FIDUCIA con acción definida
SI__NO__</t>
  </si>
  <si>
    <t>Subdirección para la Gestión del Centro de Bogotá</t>
  </si>
  <si>
    <t>María del Pilar Maya 
Subdirectora Gestión Centro</t>
  </si>
  <si>
    <t>Orfeo 2-2021-28542 Inf Final Aud Reg Contraloria PAd 2020 16nov21
3.1.3.2 Hallazgo administrativo por hallar diferencias en la información solicitada y suministrada por la Fundación Gilberto Álzate Avendaño, respecto a los pagos efectuados a los contratos Nos. PADC BDC No. 01 de 2020 (Obra) y al contrato No. 02 de 2020 (interventoría), respecto a los pagos reportados en el último informe de interventoría suministrado al ente de control</t>
  </si>
  <si>
    <t>Las fechas establecidas para la entrega de informes no son acordes con las fechas de entrega de información primaria  que alimenta dichos informes. Causa Raíz</t>
  </si>
  <si>
    <t>Rediseñar el plan de trabajo conjunto con la ERU para establecer fechas adecuadas para la entrega de información teniendo en cuenta las dificultades.</t>
  </si>
  <si>
    <t>Plan de trabajo</t>
  </si>
  <si>
    <t>Plan de trabajo  rediseñado 
Si___ No___</t>
  </si>
  <si>
    <t xml:space="preserve">Orfeo 2-2021-28542 Inf Final Aud Reg Contraloria PAd 2020 16nov21
3.1.3.3 Hallazgo administrativo por la inobservancia de un debido y/o adecuado seguimiento a los recursos de la Fundación Gilberto Álzate Avendaño (FUGA) entregados o suministrados a la Empresa de Renovación y Desarrollo Urbano de Bogotá D.C., en desarrollo del convenio interadministrativo derivado No. 164 de 2019, para la construcción del proyecto Bronx Distrito Creativo y en contravía de la normatividad vigente en la materia. </t>
  </si>
  <si>
    <t>No se tiene una comunicación previa al comité fiduciario con el fideicomitente. Causa raiz</t>
  </si>
  <si>
    <t xml:space="preserve">Orfeo 2-2021-28542 Inf Final Aud Reg Contraloria PAd 2020 16nov21
3.1.3.4 Hallazgo administrativo con presunta incidencia disciplinaria y fiscal por cuantía de $3.985.956, correspondiente al pago realizado por la transmisión de streaming el cual no se realizó de acuerdo con las especificaciones técnicas. </t>
  </si>
  <si>
    <t>Porque no hay una debida articulación de los apoyos y supervisor en la verificación de bienes y/o servicios derivados de la ponderación de calidad. Causa Raiz</t>
  </si>
  <si>
    <t xml:space="preserve">Subdirección Artistica y Cultural </t>
  </si>
  <si>
    <t>Transformación cultural para la revitalización del centro</t>
  </si>
  <si>
    <t xml:space="preserve">Realizar una reunión con el equipo de trabajo (supervisor, apoyos de supervisión, apoyos administrativos, técnicos, jurídicos y financieros) para verificar el detalle de los bienes y/o servicios derivados de la ponderación de calidad de los procesos de contratación vigente  de la subdirección artística y cultural. </t>
  </si>
  <si>
    <t xml:space="preserve">César Parra
</t>
  </si>
  <si>
    <t xml:space="preserve">Reunión equipo de trabajo </t>
  </si>
  <si>
    <t>(# de procesos de contratación con ponderación de calidad verificados por el quipo de trabajo en el periodo /# de procesos de contratación con ponderación de calidad realizados en el periodo) x 100</t>
  </si>
  <si>
    <t xml:space="preserve">Orfeo 2-2021-28542 Inf Final Aud Reg Contraloria PAd 2020 16nov21
3.1.3.5 Hallazgo administrativo con presunta incidencia disciplinaria por deficiencias en la planeación, formulación y destinación de recursos para la actividad de demoliciones enmarcada en el Aporte B del Convenio Derivado 072 de 2019. </t>
  </si>
  <si>
    <t>Imprecisión en el método que permite cuantificar el valor de demolición. Causa raiz</t>
  </si>
  <si>
    <t xml:space="preserve">Incluir en  el manual de contratación como una buena practica para la gestión contractual, en la fase de planeación, la descripción de las formulas a aplicar  para la determinación de valores para demoliciones para convenios cuando su alcance, obligaciones u objeto contemplen dicha actividad  </t>
  </si>
  <si>
    <t xml:space="preserve">Manual de contratación actualizado </t>
  </si>
  <si>
    <t>Manual de contratación actualizado  
SI__ NO__</t>
  </si>
  <si>
    <t>Oficina Asesora y Subdirectora Gestión Centro</t>
  </si>
  <si>
    <t>Orfeo 2-2021-28542 Inf Final Aud Reg Contraloria PAd 2020 16nov21
3.1.3.6 Hallazgo administrativo con presunta incidencia disciplinaria, por irregularidades en la fase precontractual. Artería</t>
  </si>
  <si>
    <t xml:space="preserve">Actualizar el procedimiento de contratación incluyendo la metodología a utilizar para elaborar el análisis de mercado en los convenios de asociación (sondeo). (H)  </t>
  </si>
  <si>
    <t xml:space="preserve">Jefe Oficina Asesora Jurídica
</t>
  </si>
  <si>
    <t xml:space="preserve">Análisis de mercado </t>
  </si>
  <si>
    <t xml:space="preserve">Un procedimiento actualizado 
SI___ NO___ </t>
  </si>
  <si>
    <t xml:space="preserve">Orfeo 2-2021-28542 Inf Final Aud Reg Contraloria PAd 2020 16nov21
3.2.1.1.1.1 Hallazgo Administrativo por cuanto la Fundación Gilberto Alzate Avendaño - FUGA, no ejecutó para la vigencia 2020, la totalidad de la magnitud física y el presupuesto programados para la meta 1 del proyecto de inversión 1162 en la vigencia 2020. </t>
  </si>
  <si>
    <t>El procedimiento o lineamiento interno para estructurar los convenios de asociación en la entidad es confuso y no especifica la metodología a utilizar para elaborar el análisis del mercado.(sondeo del mercado). (CAUSA RAÍZ)</t>
  </si>
  <si>
    <t xml:space="preserve"> Falta de conocimiento de los equipos ejecutores de los proyectos de inversión sobre el alcance del cumplimiento de la meta del proyecto de inversión. Causa raíz</t>
  </si>
  <si>
    <t>Desarrollar mesas de trabajo al interior de la Subdirección Artística y Cultural, con el acompañamiento de la Oficina Asesora de Planeación, para definir programaciones y evidencias que dan cumplimiento de las metas</t>
  </si>
  <si>
    <t>Programaciones y evidencias de metas</t>
  </si>
  <si>
    <t xml:space="preserve">(Número de mesas de trabajo realizadas / número de mesas de trabajo programadas ) x 100
Programación: 2 </t>
  </si>
  <si>
    <t>Orfeo 2-2021-28542 Inf Final Aud Reg Contraloria PAd 2020 16nov21
3.2.1.1.2.1 Hallazgo Administrativo por incumplimiento de lo programado para la Meta No. 1 “Adquirir 46 Predios en donde se construirá́ el Proyecto Bronx Distrito Creativo” en el periodo 2020 para el Proyecto 7537 “Fortalecimiento de la Infraestructura Cultural del Bronx Distrito Creativo”. Y por no presentar reformulación de la cantidad programada en la meta para el año 2020.</t>
  </si>
  <si>
    <t>Planeación</t>
  </si>
  <si>
    <t xml:space="preserve">Por falta de conocimiento de los equipos ejecutores de los proyectos de inversión sobre el alcance del cumplimiento de las metas de inversión. Causa Raíz. </t>
  </si>
  <si>
    <t xml:space="preserve">Desarrollar mesas de trabajo con los equipos ejecutores de los proyectos de inversión, para definir programaciones y evidencias que dan cumplimiento de las metas
</t>
  </si>
  <si>
    <t>Luis Fernando Mejía
Jefe Oficina Asesora de Planeación</t>
  </si>
  <si>
    <t>(Número de mesas de trabajo realizadas / número de mesas de trabajo programadas ) x 100
Programación: 6 (1 por proyecto)</t>
  </si>
  <si>
    <t xml:space="preserve">Orfeo 2-2021-28542 Inf Final Aud Reg Contraloria PAd 2020 16nov21
3.3.1.2.1.1 Hallazgo Administrativo con presunta incidencia disciplinaria porque los rendimientos financieros obtenidos con recursos del Distrito, solo se consignaron once meses después en la Dirección Distrital de Tesorería, no se están consignando oportunamente dentro de los tres (3) días hábiles siguientes a la fecha de su liquidación. </t>
  </si>
  <si>
    <t>retrasos en el acceso a la información financiera generada por terceros. Causa raíz</t>
  </si>
  <si>
    <t xml:space="preserve">Desarrollar una mesa de trabajo entre la Fiducia-ERU y tesorería FUGA para acordar los  tiempos de entrega de información. </t>
  </si>
  <si>
    <t>Mesa de trabajo ERU</t>
  </si>
  <si>
    <t>Una mesa de trabajo con definición de tiempos de entrega 
SI__ NO__</t>
  </si>
  <si>
    <t xml:space="preserve">Orfeo 2-2021-28542 Inf Final Aud Reg Contraloria PAd 2020 16nov21
3.3.1.2.4.1 Hallazgo administrativo con presunta incidencia disciplinaria porque después de un año, la FUGA no ha legalizado el trámite de escrituración de diez predios del proyecto Bronx Distrito Creativo. </t>
  </si>
  <si>
    <t>Situaciones externas y ajenas relacionadas con el estado de cuenta de predios por concepto de impuestos prediales que impiden adelantar el trámite de escrituración. Causa Raíz</t>
  </si>
  <si>
    <t xml:space="preserve">Incluir en la matriz de riesgos de los convenios que genere la subdirección para el centro de Bogotá, las situaciones externas que puedan afectar su ejecución </t>
  </si>
  <si>
    <t>Matriz de riesgos convenios</t>
  </si>
  <si>
    <t>(Número de convenios con inclusión de situaciones externas en la matriz de riesgos realizados en el periodo / Número de convenios realizados en el periodo) x 100</t>
  </si>
  <si>
    <t>Orfeo 2-2021-28542 Inf Final Aud Reg Contraloria PAd 2020 16nov21
3.3.1.2.6.1 Hallazgo Administrativo con presunta incidencia disciplinaria, por las diferencias en saldos reportados con operaciones recíprocas por valor de $564.751.738 entre la Fundación Gilberto Alzate Avendaño-FUGA y las entidades relacionadas.
En las operaciones recíprocas no se ha efectuado permanentemente procesos de conciliación entre la Fundación Gilberto Alzate Avendaño - FUGA con las entidades distritales y nacionales, de manera oportuna, de tal forma que los Estados Financieros revelen información cierta y precisa, en los cortes trimestrales intermedios y a final de año, presentando diferencias por valor de $564.751.738</t>
  </si>
  <si>
    <t>Porque no se ha impartido una obligación de los convenios y/o contratos con otras entidades acerca del reporte de información completa  y oportuna a contabilidad</t>
  </si>
  <si>
    <t>Incluir en el manual de supervisión dentro del ítem ''Aspecto Contable y financiero de los supervisores''. Una obligación en la cual se establezca  que ''El supervisor deberá reportar al área de contabilidad  dentro de los primeros 5 días hábiles de cada mes el informe de ejecución mensual de los convenios en el formato GF-FT-08''</t>
  </si>
  <si>
    <t xml:space="preserve">Manual de supervisor </t>
  </si>
  <si>
    <t>Manual de supervisor actualizado  
SI__ NO__</t>
  </si>
  <si>
    <t>Oficina Asesora Juridica</t>
  </si>
  <si>
    <t xml:space="preserve">Oficina Asesora Juridica
y Subdirección de Gestión Corporativa
</t>
  </si>
  <si>
    <t xml:space="preserve">Jefe Oficina Asesora Jurídica  y 
María del Pilar Maya </t>
  </si>
  <si>
    <t>Jefe Oficina Asesora Jurídica
y Profesional Especializado de Contabilidad</t>
  </si>
  <si>
    <t>Orfeo 2-2021-28542 Inf Final Aud Reg Contraloria PAd 2020 16nov21
3.3.3.2.1 Hallazgo Administrativo por la falta de monitoreo, seguimiento, control efectivo al recaudo de ingresos apropiados durante la vigencia 2020.</t>
  </si>
  <si>
    <t>Se consideraba suficiente relacionar los cuadros con todos los movimientos sin detallar el  seguimiento a  la información de ingresos (CR)</t>
  </si>
  <si>
    <t xml:space="preserve">Realizar seguimiento y  monitoreo mensual  a los ingresos  en el marco del comité de seguimiento y control financiero (CSyCF), detallando el comportamiento de los mismos, para la toma de decisiones relacionadas con la estimación de ingresos </t>
  </si>
  <si>
    <t>Subdirección de Gestión Corporativa|</t>
  </si>
  <si>
    <t xml:space="preserve">Martha Lucía Cardona Visbal </t>
  </si>
  <si>
    <t xml:space="preserve">Seguimientos y monitoreo a los ingresos </t>
  </si>
  <si>
    <t>(# de Seguimientos y monitores detallados efectuados a los ingresos en el marco del (CSyCF)/# de comités de (CSyCF)  programados  en el periodo) x 100</t>
  </si>
  <si>
    <t>Orfeo 2-2021-28542 Inf Final Aud Reg Contraloria PAd 2020 16nov21
3.3.3.2.2 Hallazgo Administrativo, por la falta de inclusión de los rendimientos financieros y baja estimación en el recaudo de Ingresos No Tributarios en la proyección de recursos para la vigencia 2020.</t>
  </si>
  <si>
    <t xml:space="preserve">Orfeo 2-2021-28542 Inf Final Aud Reg Contraloria PAd 2020 16nov21
3.3.3.4.1 Hallazgo Administrativo, con presunta incidencia Disciplinaria, por el bajo giro presupuestal, en los proyectos de inversión No. 1162 del PD – BMPT y proyectos No. 7724, 7674, 7713, 7760, contenidos en el PD – UNCSAB XXI. </t>
  </si>
  <si>
    <t xml:space="preserve"> Existe un ejercicio global de programación periódica de compromisos pero no detallado por proyecto. Causa raíz.  </t>
  </si>
  <si>
    <t>Realizar seguimiento a la programación de compromisos presupuestales de forma mensual en un espacio que convoque el comité directivo.</t>
  </si>
  <si>
    <t>Seguimiento a programación de compromisos</t>
  </si>
  <si>
    <t>(Número de seguimientos ejecutados a la programación de compromisos presupuestales / Número de seguimientos planificados a la programación de compromisos presupuestales ) x 100%</t>
  </si>
  <si>
    <t>Orfeo 2-2021-28542 Inf Final Aud Reg Contraloria PAd 2020 16nov21
3.3.3.5.1 Hallazgo Administrativo, por no rendir el informe CBN – 1093 relacionado con “Informe de modificaciones al presupuesto de Ingresos, Gastos e Inversiones”, mediante el aplicativo de SIVICOF durante la vigencia 2020.</t>
  </si>
  <si>
    <t xml:space="preserve"> El control actual lo está aplicando el mismo profesional que elabora el informe , lo que ocasiona que se pierda la esencia del control. (CR)</t>
  </si>
  <si>
    <t>Ajustar el control existente dentro del procedimiento de Ejecución Presupuestal  de manera que el auxiliar administrativo del área financiera valide la existencia de los soportes al informe CBN 1093, antes de ser cargado y validado en el sistema SIVICOF</t>
  </si>
  <si>
    <t>Procedimiento de ejecución presupuestal</t>
  </si>
  <si>
    <t>Procedimiento de ejecución presupuestal actualizado 
SI__ NO___</t>
  </si>
  <si>
    <t>Orfeo 2-2021-28542 Inf Final Aud Reg Contraloria PAd 2020 16nov21
3.3.3.6.1 Hallazgo Administrativo con presunta incidencia disciplinaria, por la constitución de reservas presupuestales superior a los límites establecidos en la normatividad presupuestal.</t>
  </si>
  <si>
    <t xml:space="preserve"> No se tuvo previsto que esta situación generaría que se sobre pasara el tope permitido para la constitución de reservas  en los rubros funcionamiento (CR)</t>
  </si>
  <si>
    <t xml:space="preserve">Realizar una proyección de los compromisos de la vigencia que no se alcanzan a girar al 31 de diciembre de 2021, con el fin de establecer las acciones para no superar los topes establecidos de reservas de funcionamiento. </t>
  </si>
  <si>
    <t>Proyección de los compromisos</t>
  </si>
  <si>
    <t>Proyección de los compromisos realizada 
SI___NO___</t>
  </si>
  <si>
    <t>Orfeo 2-2021-28542 Inf Final Aud Reg Contraloria PAd 2020 16nov21
3.3.3.6.2 Hallazgo Administrativo, con presunta incidencia disciplinaria, por la gestión ineficaz en el pago de las reservas presupuestales durante el 2020, constituidas en la vigencia de 2019</t>
  </si>
  <si>
    <t>Porque no se hace seguimiento a las acciones para la liquidación de contratos con resevas. Causa Raiz</t>
  </si>
  <si>
    <t>Elaborar y ejecutar un plan de trabajo para liquidar los contratos en los cuales se constituyeron reservas presupuestales en 2020 y no se liquidaron en  2021.</t>
  </si>
  <si>
    <t>Plan de trabajo para liquidar los contratos</t>
  </si>
  <si>
    <t>Plan de trabajo elaborado y ejecutado
SI__NO__</t>
  </si>
  <si>
    <t>Orfeo 2-2021-28542 Inf Final Aud Reg Contraloria PAd 2020 16nov21
3.3.3.7.1 Hallazgo Administrativo por el aumento significativo de las cuentas por pagar y la falta de correctivos adecuados para su eficiente manejo.</t>
  </si>
  <si>
    <t>Se desconoce que exista un tope o porcentaje para la generación  de cuentas por pagar (CR)</t>
  </si>
  <si>
    <t>Realizar consulta a la Secretaría Distrital de Hacienda sobre la existencia de topes o porcentajes sobre la constitución de cuentas por pagar, para la toma de decisiones sobre la constitución de cuentas por pagar en la entidad.</t>
  </si>
  <si>
    <t>Concepto topes de cuentas por pagar</t>
  </si>
  <si>
    <t>Un concepto solicitado 
SI__NO__</t>
  </si>
  <si>
    <t>No se hace seguimiento a las acciones para la liquidación de contratos con pasivos exigibles. Causa Raiz</t>
  </si>
  <si>
    <t>Elaborar y ejecutar un plan de trabajo para liquidar los contratos con pasivos exigibles.</t>
  </si>
  <si>
    <t>Orfeo 2-2021-28542 Inf Final Aud Reg Contraloria PAd 2020 16nov21
3.3.3.9.1 Hallazgo Administrativo por ineficiencia en el pago o fenecimiento de saldos de pasivos exigibles no cancelados y/o fenecidos durante el 202</t>
  </si>
  <si>
    <t>Plan de trabajo pasivos exigibles.</t>
  </si>
  <si>
    <t>Cumplida - Inefectiva
REFORMULADA  CON HALLAZGO 3.1.1.4 Nro ACM  2021-24</t>
  </si>
  <si>
    <t>Realizar mesas de trabajo bimensuales con el fideicomitente con el fin de realizar verificación previa a la información presentada en el comité fiduciario, previa aprobación del beneficiario y que serán aprobadas en el marco del comité operativo del convenio.</t>
  </si>
  <si>
    <t xml:space="preserve">Mesas de trabajo fideicomitente </t>
  </si>
  <si>
    <t>(Número de mesas de trabajo realizadas / número de mesas de trabajo programadas ) x 100
Programación: 5</t>
  </si>
  <si>
    <t>2021-23 PMI</t>
  </si>
  <si>
    <t>2021-24 PMI</t>
  </si>
  <si>
    <t>2021-25 PMI</t>
  </si>
  <si>
    <t>2021-26 PMI</t>
  </si>
  <si>
    <t>2021-27 PMI</t>
  </si>
  <si>
    <t>2021-28 PMI</t>
  </si>
  <si>
    <t>2021-29 PMI</t>
  </si>
  <si>
    <t>2021-30 PMI</t>
  </si>
  <si>
    <t>2021-31 PMI</t>
  </si>
  <si>
    <t>2021-32 PMI</t>
  </si>
  <si>
    <t>2021-33 PMI</t>
  </si>
  <si>
    <t>2021-34 PMI</t>
  </si>
  <si>
    <t>2021-35 PMI</t>
  </si>
  <si>
    <t>2021-36 PMI</t>
  </si>
  <si>
    <t>2021-37 PMI</t>
  </si>
  <si>
    <t>2021-38 PMI</t>
  </si>
  <si>
    <t>2021-39 PMI</t>
  </si>
  <si>
    <t>2021-40 PMI</t>
  </si>
  <si>
    <t>2021-41 PMI</t>
  </si>
  <si>
    <t>2021-42 PMI</t>
  </si>
  <si>
    <t>2021-43 PMI</t>
  </si>
  <si>
    <t>2021-44 PMI</t>
  </si>
  <si>
    <t>\\192.168.0.34\plan operativo integral\OFICINA ASESORA DE PLANEACIÓN\Plan de Mejoramiento Institucional\ACM\2021-23 H 3.1.1.1 PMI-P\Evidencias</t>
  </si>
  <si>
    <t>Sin revisar CB</t>
  </si>
  <si>
    <t>\\192.168.0.34\plan operativo integral\SUB. GESTIÓN CORPORATIVA\2022\PMI\ACM 2021-40.1,
Orfeo 20212000109003 del 06-12-2021</t>
  </si>
  <si>
    <t>\\192.168.0.34\plan operativo integral\OFICINA ASESORA DE PLANEACIÓN\Plan de Mejoramiento Institucional\ACM\2021-25 H 3.1.1.4 PMI\Evidencias</t>
  </si>
  <si>
    <t xml:space="preserve">Medición Indicador </t>
  </si>
  <si>
    <t>SOSTENER LA GESTION EN EL PROCESO O LINEAMIENTO  SIG</t>
  </si>
  <si>
    <t>Acción Cumplida
(Seguimiento junio 2021)</t>
  </si>
  <si>
    <t>Durante el año 2021, luego de que se consolidaran todas las acciones concertadas con los diferentes grupos poblacionales, etarios y sociales , se realizaron modificaciones en los proyectos de inversión en donde se estaban incluyendo estas acciones concertadas.
Los proyectos a los cuales se les realizaron modificaciones relacionadas con la atención a grupos poblacionales son:
7674 - Desarrollo del Bronx Distrito Creativo
7664 - Transformación cultural de imaginarios.
7682 - Desarrollo y Fomento a Las Prácticas Artísticas y Culturales Para Dinamizar el Centro de Bogotá
7713 - Fortalecimiento del ecosistema de la economía cultural y creativa del centro de Bogotá.
Indicador
La información sobre estas acciones, en cada proyecto de inversión, se encuentra en el numeral 6. POBLACIÓN AFECTADA Y POBLACIÓN OBJETIVO.
Indicador :
(Cantidad de proyectos de inversión reformulados 4/ Total de proyectos de inversión con enfoque poblacional y territorial 4)</t>
  </si>
  <si>
    <t>\\192.168.0.34\plan operativo integral\OFICINA ASESORA DE PLANEACIÓN\Plan de Mejoramiento Institucional\ACM\2020-14 3.3.3.1.1.1\Evidencias</t>
  </si>
  <si>
    <t>Se verifica el Formato GS-FT-19 entrenamiento en puesto de trabajo  radicado 20212000041743 con la descripción de las actividades de entrenamiento en el puesto de trabajo  para el cargo profesional especializado responsable de la contabilidad realizadas en el mes de febrero de 2021.</t>
  </si>
  <si>
    <t>Se verifica en intranet  la publicación de la versión 1 de la guía  SECOP II – Publicación Cuentas de cobro e Informes de Supervisión, aprobada el 10 de noviembre de 2020</t>
  </si>
  <si>
    <t>declarada como inefectiva, reformulada para el hallazgo 3.1.1.4</t>
  </si>
  <si>
    <t>Se validan las evidencias presentadas y se verifica que en el formato de estudios previos se modificó la forma de pago para incluirla en la minuta de los contratos de prestación de servicios profesionales y de apoyo a la gestión.</t>
  </si>
  <si>
    <t xml:space="preserve">Acción Cumplida
</t>
  </si>
  <si>
    <t>Se encuentra en ejecución dentro de los tiempos establecidos</t>
  </si>
  <si>
    <t>Se verifica en intranet la publicación de la  guía de apoyo para la radicación y trámite de pagos sgda-orfeo v3 actualizada el 20 de enero de 2022, incluyendo la validación del cargue de información en SECOP II, a través de pantallazos.</t>
  </si>
  <si>
    <t>Se verifican los documentos ajustados de los  4 proyectos, numeral 6. POBLACIÓN AFECTADA Y POBLACIÓN OBJETIVO, actualizados en septiembre 2021 y  cuadro resumen (Resumen Concertación Poblaciones y Grupos FUGA 2021 V5 (26-10-2021)) de las  acciones concertadas con los diferentes grupos poblacionales, etarios y sociales: 
20211200081953_7674 Desarrollo del Bronx - V6 firmado (27-09-2021)
20211200081963_7664 Transformación cultural - V5 firmada (27-09-2021)
20211200082003_7713 Fortalecimiento ecosistema - V6 firmada (27-09-2021)
20211200085813_7682 Desarrollo y fomento a las prácticas artísticas -V6 firmada 27-09-21
Soportes en servidor OAP</t>
  </si>
  <si>
    <t>\\192.168.0.34\plan operativo integral\OFICINA ASESORA DE PLANEACIÓN\Plan de Mejoramiento Institucional\ACM\2020-15 3.3.3.1.2.1.1\Evidencias</t>
  </si>
  <si>
    <t>\\192.168.0.34\plan operativo integral\OFICINA ASESORA DE PLANEACIÓN\Plan de Mejoramiento Institucional\ACM\2020-12 3.2.2.1\Evidencias</t>
  </si>
  <si>
    <t>Se realizó la actualización del GF-PD-04 procedimiento Gestión de Ingresos con versión 3 del 31aago2021, en la Política de operación10 ‘Para la proyección de ingresos propios insumo del anteproyecto de la siguiente vigencia, las áreas generadoras de ingreso deben tener en cuenta los lineamientos y formatos establecidos en el procedimiento GF-PD-10 - Formulación del anteproyecto de presupuesto de la entidad , en el cual se encuentran definidos parámetros para dicha proyección.’
A través de la  implementación de la mencionada política de operación se buscó el fortalecimiento de la proyección de ingresos propios de la entidad, y se articuló la gestión con el gf-pd-10_procedimiento _formulacion_del_anteproyecto de presupuesto con v2 del 31082021; el cual contempla la ruta para realizar proyecciones basadas en datos y comportamientos históricos, apoyado en formatos debidamente formalizados y  a su vez permiten documentar información sólida  y  complementaria para el  procedimiento de Gestión de ingresos , el cual materializa las acciones para el manejo de los recursos financieros de la FUGA
La socialización del Procedimiento, políticas y directrices del proceso de gestión financiera, incluido el Procedimiento de Ingresos y  Procedimiento de Anteproyecto de Presupuesto,  se realizo en el marco de reuniones virtuales del equipo de financiera, con la participación de la tesorera, como consta en acta Orfeo 20212400081243 Acta de Socialización de Documentos del Proceso Gestión Financiera 10sep21 y listado de asistencia; igualmente se realizó la divulgación el Boletín institucional adjunto.
De otro lado para el ejercicio de construcción y consolidación del anteproyecto de presupuesto 2022  se implementó el formato creado para la proyección de los ingresos, dicho formato fue socializado en este contexto con los actores de las unidades de gestión generadoras de ingreso. Ver correo adjunto</t>
  </si>
  <si>
    <t>Se verifica  gf-pd-04_gestion_de_ingresos_v3_31082021 (1).pdf  Política de Operación No. 10 y su articulación con el gf-pd-10_proced_formulacion_del_antep_ppto_fuga_v2_31082021, mas el formato_de_proyeccion_de_ingresos_v1_29072021
Sobre la socialización se verifica Orfeo 20212400081243_Acta socializac Doc Proceso financiero 10sep21  más  listado de asistencia, observando contenidos sobre los procesos ajustados , así como la  divulgación de los cambios realizados al Proceso de Gestión Financiera, mediante boletín institucional del 8oct21
Soportes en servidor OAP</t>
  </si>
  <si>
    <t xml:space="preserve">Adicional a las actas de comités primarios presentadas  en junio 2021, se envían las actas de julio, agosto y adicionalmente las de octubre y diciembre  de comités primarios  de  la Subdirección de Gestión Corporativa,  donde se da continuidad al control  y se analizan   los saldos disponibles no comprometidos  en los rubros de adquisición de bienes y gastos de funcionamiento , para determinar la pertinencia de efectuar ajustes presupuestales. 
</t>
  </si>
  <si>
    <t>Se verificaron las actas de comités primarios  posteriores a las entregadas por el proceso en junio, y se verifican contenidos en las siguientes; 
- 20212000068133 Acta Com Primario SGC 22jul21
20212000082393 Acta  Com Primario SGC 27ag21
Si bien la actividad finalizada en septiembre, el proceso presenta la continuidad en la gestión con las siguientes actas
20212000098483 Acta Com Primario SGC 28oct21
20212000109003 Acta Com Primario SGC 3dic21</t>
  </si>
  <si>
    <t>Se verifica la actualización los proyectos 7674 - Desarrollo del Bronx Distrito Creativo,  7664 - Transformación cultural de imaginarios.
7682 - Desarrollo y Fomento a Las Prácticas Artísticas y Culturales Para Dinamizar el Centro de Bogotá y 7713 - Fortalecimiento del ecosistema de la economía cultural y creativa del centro de Bogotá proyectando las ofertas dirigidas a grupos poblacionales y territorios.</t>
  </si>
  <si>
    <t>Se verifica el procedimiento GF-PD-04 gestión de ingresos V3 actualizada el 31 de agosto de 2021 que incluye la política de operación relacionada con ingresos propios en el anteproyecto de presupuesto</t>
  </si>
  <si>
    <t>Se verificaron las actas de comités primarios de febrero, marzo, mayo, julio, agosto, octubre y diciembre  de la Subdirección de Gestión Corporativa donde se analizan  los saldos disponibles no comprometidos.</t>
  </si>
  <si>
    <t>Se publicó la versión 14 del Manual de Contratación actualizando la sección 5.3 Etapa Precontractual (Planeación Contractual), incluyendo Notas 1 y 2 señalando la buena practica que cuándo el objeto de la contratación contemple la gestión de predios, relacionada con compra, venta o demolición, se deberá presentar como anexo al estudio previo, un listado claro en cuanto al número de inmuebles, que delimite acciones, cantidades costos.</t>
  </si>
  <si>
    <t>https://intranet.fuga.gov.co/sites/default/files/gj-mn-01_manual_de_contratacion_v14_30032022.pdf</t>
  </si>
  <si>
    <t>https://intranet.fuga.gov.co/sites/default/files/gj-pd-01_procedimiento_contractual_v10_14032022.pdf</t>
  </si>
  <si>
    <t>Acta de reunión Planeación estratégica SAC 08 de febrero de 2022 Radicado ORFEO 20223000027423 
Acta Reunión de Socialización de Seguimiento a Proyectos de Inversión 2022 - OAP Radicado ORFEO 20221200032813
DRIVE https://docs.google.com/spreadsheets/d/1ogNWThuflIDd23xpzJFUay7xpiybg1Vc/edit#gid=1677384680</t>
  </si>
  <si>
    <t>Se elaboró un instrumento de plan de trabajo para la liquidación de los contratos en los cuales se constituyeron reservas presupuestales en 2020 y no se liquidaron en 2021, así como los contratos pendientes de liquidar con pasivos exigibles, en la misma se incluyeron responsables, demoras, avances, necesidades de otras áreas y fecha límite para envió a la Oficina Asesora Jurídica, así como el seguimiento mensual al cronograma propuesto. Este fue alojado en el DRIVE de "Planeación Estratégica SAC"  para actualización y consulta.</t>
  </si>
  <si>
    <t>DRIVE https://docs.google.com/spreadsheets/d/1ogNWThuflIDd23xpzJFUay7xpiybg1Vc/edit#gid=1677384680</t>
  </si>
  <si>
    <t>Se verifica gj-mn-01_manual_de_contratacion_v14_30032022, Numeral  5.3 Etapa Precontractual (Planeación Contractual), inclusión Notas 1 y 2,  relacionadas con la  descripción de las formulas a aplicar  para la determinación de valores para demoliciones para convenios cuando su alcance, obligaciones u objeto contemplen dicha actividad  
Soportes en servidor OAp (\\192.168.0.34\plan operativo integral\OFICINA ASESORA DE PLANEACIÓN\Plan de Mejoramiento Institucional\ACM\2021-30 H 3.1.3.5 PMI\Evidencias)</t>
  </si>
  <si>
    <t xml:space="preserve">El 28 de marzo se llevó a cabo la reunión, en la cual se recordaron los bienes y/o servicios derivados de la ponderación de calidad del contrato FUGA-148 -2021, se aclararon dudas y se decidió implementar 2 puntos de control: el primero es incluir en el DRIVE de "Planeación Estratégica SAC" la ficha técnica de los ítems del contrato resaltando los que incluyen ofrecimientos y al lado cuales son y el segundo, incluir en la orden de servicio una casilla q indique si el ítem solicitado tiene o no ofrecimientos y el tercero.
</t>
  </si>
  <si>
    <t xml:space="preserve">Se valida en intranet el procedimiento  GJ-PD-01   Gestión Contractual  v6 en el que si evidencia la inclusión de la actividad 3  relacionada con el aval financiera en la versión 5 </t>
  </si>
  <si>
    <t xml:space="preserve">Se valida en intranet el procedimiento  GJ-PD-01   Gestión Contractual  v6 en el que si evidencia la inclusión de la nota  en la actividad 2  relacionada con el avalúos comerciales  en la versión 5 </t>
  </si>
  <si>
    <t xml:space="preserve">Se v verifican las versiones actualizadas de la documentación:
GJ-MN-01 Manual de Contratación  V 12 25/03/2021
GJ-MN-02 Manual supervisión e interventoría V 1 25/03/2021 
El 11 de junio se realizó socialización de los cambios en los documentos. </t>
  </si>
  <si>
    <t xml:space="preserve">Se verificó el formato de estudios previos actualizado el 13 de noviembre de 2020 en intranet, se observa la inclusión en la clausula de forma de pago aclaraciones sobre el pago en el último mes de la vigencia. </t>
  </si>
  <si>
    <t>Se valida el  procedimiento GF-PD-V5 del 25 de febrero de 2021  Ejecución presupuestal, se incluye en la actividad  6  punto control 2  que relaciona  la presentación de  las notas explicativas de las modificaciones presupuestales que se realicen y anexar los actos administrativos que modifiquen el presupuesto de la entidad.</t>
  </si>
  <si>
    <t xml:space="preserve">Con el fin de ajustar las formas de pago en las minutas de los contratos de prestación de servicios profesionales y de apoyo a la gestión a suscribir,  se realizo reunión el  24nov2021, donde se concertaron los cambios en los formatos del sistema de gestión, relacionados a continuación:
- gj-ft-10_informe_de_actividades_del_contratista_v7_13122021  ( Se agrega una nota donde se evidencie el valor a cobrar por el periodo correspondiente)
- GJ-FT-13 Estudios previos tipo presta. Ser y-o apoyo a la gestión V17,13122021, se agregaron los cambios en el numeral 2.9. FORMA DE PAGO
Se presentan minutas elaboradas con los  cambios en la forma de pago (FUGA-106-2022 ANDRÉS GACHA V2 ; FUGA-108-2022 MINUTA CONTRATO - JOHAN ANDRES CORTES.  
</t>
  </si>
  <si>
    <t>Se verifican los formatos ajustados en el SIG (GJ-FT-13 Estudios previos tipo presta. Ser y-o apoyo a la gestión V17,13122021), y la muestra de correos sobre las minutas suscritas en ene2022
Soportes en servidor OAP (\\192.168.0.34\plan operativo integral\OFICINA ASESORA DE PLANEACIÓN\Plan de Mejoramiento Institucional\ACM\2021-23 H 3.1.1.1 PMI-P\Evidencias)</t>
  </si>
  <si>
    <t>Se realizó la actualización de la guía de apoyo para la radicación y trámite de pagos sgda-orfeo v3 28012022, incluyendo en el numeral 5.1.15  el lineamiento de inclusión de 'pantallazos' en donde evidencie que el contratista cargó en el SECOP II su informe, planilla de Seguridad social y evidencias de la gestión realizada en el periodo, de la misma manera se incluye el mismo lineamiento en el numeral 5.2.15  para el caso de los documentos de supervisión, de otro lado en la ETAPA 2 'REVISIÓN DE DOCUMENTACIÓN ' de la guía se incluye la validación que ejerce el proceso de gestión documental al respecto (Ver también numeral 5,3,1), la guía fue actualizada en el SIG el 28 de enero de2022, Ver intranet en https://intranet.fuga.gov.co/sites/default/files/gd-gu-01_guia_de_apoyo_para_la_radicacion_y_tramite_de_pagos_en_el_sgdea-orfeo_v3_28012022_compressed.pdf</t>
  </si>
  <si>
    <t>Se verifican los formatos ajustados en el SIG (gd-gu -01_guia_de_apoyo_para_la_radicacion_y_tramite_de_pagos_en_el_sgdea-orfeo_v3_28012022_compressed (1)) y los cambios en los numerales  5.1.15, 5.2.15, 5.3.1 sobre los  cargues del contratista en Orfeo y secop sobre, los controles del supervisor, y gestión documental en el cargue de los pagos y el expediente contractual
Soportes en servidor OAP (\\192.168.0.34\plan operativo integral\OFICINA ASESORA DE PLANEACIÓN\Plan de Mejoramiento Institucional\ACM\2021-25 H 3.1.1.4 PMI\Evidencias)</t>
  </si>
  <si>
    <t xml:space="preserve">Acta de reunión Radicado ORFEO 20223000036783 donde esta incluida la presentación realizada
DRIVE https://docs.google.com/spreadsheets/d/1ogNWThuflIDd23xpzJFUay7xpiybg1Vc/edit#gid=1677384680
</t>
  </si>
  <si>
    <t>Integrantes Comité Directivo.  Suscrito  con firma del Representante Legal, y presentado en plataforma SIVICOF Contraloria de Bogotá</t>
  </si>
  <si>
    <t>El 28 de febrero de 2022 se elevó consulta a la Secretaría Distrital de Hacienda sobre la existencia de topes o porcentajes sobre la constitución de cuentas por pagar, sobre ello se recibió respuesta por parte de este ente, se anexan solicitud y respuesta con anexo</t>
  </si>
  <si>
    <t>https://drive.google.com/drive/u/1/folders/1WjNao40hpWsqsS1oTbMRfuoQyzcjSaSg</t>
  </si>
  <si>
    <t>Se publicó el día 14-03-2022 la versión No. 10 del Procedimiento de Contratación incluyendo la política de operación No. 25 señalando que para los procesos competitivos adelantados bajo lo establecido en el Decreto 092-2017 (Convenios de Asociación- Contratos de Colaboración) el área solicitante deberá adelantar un sondeo (estudio de mercado / análisis del sector) teniendo en cuenta los aspectos allí indicados</t>
  </si>
  <si>
    <t>https://drive.google.com/drive/u/1/folders/1R70mfAXCtydW8IoSKraR3Ohtc76HHkC8
https://intranet.fuga.gov.co/sites/default/files/gj-mn-02_manual_de_supervision_e_interventoria_v322122021.pdf</t>
  </si>
  <si>
    <t>Se actualizó el Manual de supervisión así: Se incluyó en el ítem 4.2.4 Aspecto Contable y financiero de los supervisores. La obligación de Reportar al área de Contabilidad dentro de los primeros 5 días hábiles de cada mes el informe de ejecución mensual de los convenios en el formato GF-FT-08., dicha actualización se realizó el 22/12/2021, se anexa manual</t>
  </si>
  <si>
    <t>Se verifica Orfeo 20222000004051 Solicitud de concepto a SHD 28feb22 y respuesta de la SDH del 10mar2022 en donde indica que la Oficina Gestión de Pagos de la Dirección Distrital de Tesorería  ,  no tiene establecido un tope o porcentaje máximo para la constitución y radicación de las cuentas por pagar en poder del Tesorero al cierre del año. Adjuntan circular de 2021
Soportes en servidor OAP (\\192.168.0.34\plan operativo integral\OFICINA ASESORA DE PLANEACIÓN\Plan de Mejoramiento Institucional\ACM\2021-43 H 3.3.3.7.1 PMI-P\Evidencias)</t>
  </si>
  <si>
    <t xml:space="preserve">Revisión Oap 
</t>
  </si>
  <si>
    <t>Seguimiento a  junio 2022</t>
  </si>
  <si>
    <t>Seguimiento a junio 2022</t>
  </si>
  <si>
    <t xml:space="preserve">El 08 de febrero se llevó a cabo la reunión de Planeación estratégica SAC donde se explicó las Metas Plan de Desarrollo a cargo de la SAC y las magnitudes de las metas Proyecto de Inversión para la actual vigencia, la presentación se realizó con base en el DRIVE de "Planeación Estratégica SAC" donde se aloja la información de las actividades proyectadas con el equipo de la Subdirección para el cumplimiento de dichas metas y las evidencias que soportan dicha ejecución.
Así mismo, el 03 de marzo la Oficina Asesora de Planeación llevó a cabo la reunión  de socialización de lineamientos para los informes de gestión, donde se retroalimentaron las recomendaciones para los reportes de metas y las indicaciones de diligenciamiento y evidencias de estos.
</t>
  </si>
  <si>
    <t xml:space="preserve">Se verifica (20223000036783_ACTA DE REUNION -PMejoramientoSAC 28mar2022 ); (presentación operador logístico); y (Punto Control - Planeación Estratégica SAC 2022) Hoja" Ficha técnica licitación" , el último resultado de los compromisos suscritos en el marco de la reunión con el equipo de trabajo (supervisor, apoyos de supervisión, apoyos administrativos, técnicos, jurídicos y financieros)  que permite registrar la  verificación de los bienes y/o servicios derivados de la ponderación de calidad de los procesos de contratación vigente  de la subdirección artística y cultural .  A la fecha no reporta medición del indicador asociado a la acción correctiva
Soportes en servidor OAP (\\192.168.0.34\plan operativo integral\OFICINA ASESORA DE PLANEACIÓN\Plan de Mejoramiento Institucional\ACM\2021-29 H 3.1.3.4 PMI\Evidencias) </t>
  </si>
  <si>
    <t>Se verifican 2 reuniones: 
- (acta reunión planeación estratégica SAC 8feb22)con  la Presentación del presupuesto por metas de la Subdirección y la  Presentación y ajuste de las actividades para el cumplimiento de cada una de las metas de la Subdirección en la vigencia 2022 y se genera el compromiso para programar reunión con OAP sobre la  socialización de los formatos de reporte de metas, así como para aclarar dudas respecto a las evidencias que soporten la ejecución de cada una de las metas.
- (acta reunión Lineamientos Inf gestión OAP 3mar22) donde la OAP emitió lineamientos sobre el proceso de seguimiento a proyectos de inversión para la vigencia 2022 para la Subdirección artística y Cultural y la Subdirección centro 
Soportes en servidor OAp (\\192.168.0.34\plan operativo integral\OFICINA ASESORA DE PLANEACIÓN\Plan de Mejoramiento Institucional\ACM\2021-32 H 3.2.1.1.1.1 PMI\Evidencias)</t>
  </si>
  <si>
    <t>Se verifica:
-Instrumento seguimiento liquidaciones Reservas y Pasivos SAC  
Soportes en servidor OAP a abr2022 (\\192.168.0.34\plan operativo integral\OFICINA ASESORA DE PLANEACIÓN\Plan de Mejoramiento Institucional\ACM\2021-42 H 3.3.3.6.2 PMI\Evidencias)</t>
  </si>
  <si>
    <t xml:space="preserve">Se elaboró un instrumento de plan de trabajo para la liquidación de los contratos en los cuales se constituyeron reservas presupuestales en 2020 y no se liquidaron en 2021, así como los contratos pendientes de liquidar con pasivos exigibles, en la misma se incluyeron responsables, demoras, avances, necesidades de otras áreas y fecha límite para envió a la Oficina Asesora Jurídica, así como el seguimiento mensual al cronograma propuesto. Este fue alojado en el DRIVE de "Planeación Estratégica SAC"  para actualización y consulta.
</t>
  </si>
  <si>
    <t xml:space="preserve">Se verifica Instrumento seguimiento liquidaciones Reservas y Pasivos SAC (2).
Soportes en servidor OAP a abr2022 (\\192.168.0.34\plan operativo integral\OFICINA ASESORA DE PLANEACIÓN\Plan de Mejoramiento Institucional\ACM\2021-44 H 3.3.3.9.1 PMI\Evidencias)
</t>
  </si>
  <si>
    <t xml:space="preserve">Se verifica: 
- Citación y Acta de reunión Mesa  de trabajo 8 feb 2022 (SGDP) , se observa que no esta formalizada ya que  no registra radicado ni firmas
- Acta de reunión de RENDIMIENTOS_FINANCIEROS_6dic2021_Firmada por FFR.IRQ,  el documento refiere un  cronograma de trabajo, adicionalmente se observa que el acta  no esta formalizada "totalmente" ya que  no registra radicado ni  todas las firmas.
Soportes en servidor OAp (\\192.168.0.34\plan operativo integral\OFICINA ASESORA DE PLANEACIÓN\Plan de Mejoramiento Institucional\ACM\2021-27 H 3.1.3.2 PMI\Evidencias) </t>
  </si>
  <si>
    <t>Avances parciales, se validaran los productos terminados  posteriores a la fecha de vencimiento
Se recomienda gestionar con oportunidad las acciones y  formalizar oportunamente las actas suscritas   con las firmas correspondientes, para que el soporte cuenta con plena validez y respalde integramente la gestión realizada</t>
  </si>
  <si>
    <t>Avances parciales, se validaran los productos terminados  en próximo periodo
Se recomienda soportar y organizar adecuadamente las mesas de trabajo realizadas, con soportes  formales y/o claros que den cuenta de  la cantidad de mesas de trabajo, los asistentes  y temas tratados,  ya que  si bien programaron mesas de trabajo "bimensuales"  el area refiere cualitativamente (1) mesa de trabajo del 4may2022; sin embargo, remiten soportes de  informacion cruzada en  correos de febrero a mayo; por lo tanto , no  fue posible concluir cuantas  mesas de trabajo se realizaron con el fideicomitente a la fecha.</t>
  </si>
  <si>
    <t>Se verifica  Acta de reunión de RENDIMIENTOS_FINANCIEROS_6dic2021_Firmada por FFR.IRQ,  el documento refiere un  cronograma de trabajo, adicionalmente se observa que el acta  no esta formalizada "totalmente" ya que  no registra radicado ni  todas las firmas.
Soportes en servidor OAp (\\192.168.0.34\plan operativo integral\OFICINA ASESORA DE PLANEACIÓN\Plan de Mejoramiento Institucional\ACM\2021-34 H 3.3.1.2.1.1 PMI\Evidencias)</t>
  </si>
  <si>
    <t>Si bien ya finalziaron los términos de la actividad, se recomienda formalizar oportunamente las actas suscritas   con las firmas correspondientes, para que el soporte cuenta con plena validez y respalde integramente la gestión realizada</t>
  </si>
  <si>
    <t xml:space="preserve">Al corte del 07 de junio no se han suscrito convenios por parte de la Subdirección para la gestión del Centro. </t>
  </si>
  <si>
    <t>Ver radicado de Orfeo , Radicado:20222000004101;  20222000007361  
https://drive.google.com/drive/u/1/folders/15t28PnxqRw7KfUx4NjMktx9atMhbjoHd</t>
  </si>
  <si>
    <t xml:space="preserve">En el marco del comité de seguimiento y control financiero se realiza el seguimiento a los ingresos, el comité del mes de enero se celebró el 26/01/2022, el comité del mes de febrero se realizó el23 de febrero, marzo 29, Abril 27, mayo 25
Ver Actas en  drive https://drive.google.com/drive/u/1/folders/1MLj1LbO22MOXSXfZFzjtOrANJjSQhcg2
</t>
  </si>
  <si>
    <t>https://drive.google.com/drive/u/1/folders/1TrG6gMqXJ_QYzKmrWQ-gmudxy7ITDH__</t>
  </si>
  <si>
    <t xml:space="preserve">Avances parciales, se validaran los productos terminados  posterior a fecha de vencimiento
</t>
  </si>
  <si>
    <t>Se verifican avances periódicos de la gestión con actas de comité financiero de enero2022000034253, febrero 2022000034253, marzo 20222600041643 , abril 20222600044993 , mayo 20222600046553 con anexos, soporte del seguimiento y  monitoreo mensual  a los ingresos  
Soportes en servidor OAP ( \\192.168.0.34\plan operativo integral\OFICINA ASESORA DE PLANEACIÓN\Plan de Mejoramiento Institucional\ACM\2021-37 H 3.3.3.2.1 PMI\Evidencias)</t>
  </si>
  <si>
    <t xml:space="preserve">En el marco del comité de seguimiento y control financiero se realiza el seguimiento a los ingresos, el comité del mes de enero se celebró el 26/01/2022,el comité del mes de febrero se realizó el23 de febrero, marzo 29, Abril 27, mayo 25
Ver Actas enero febrero y sus anexos en el drive https://drive.google.com/drive/u/1/folders/1MLj1LbO22MOXSXfZFzjtOrANJjSQhcg2
</t>
  </si>
  <si>
    <t>Se verifican avances periódicos de la gestión con actas de comité financiero de enero2022000034253, febrero 2022000034253, marzo 20222600041643 , abril 20222600044993 , mayo 20222600046553 con anexos, soporte del seguimiento y  monitoreo mensual  a los ingresos  
Soportes en servidor OAP (\\192.168.0.34\plan operativo integral\OFICINA ASESORA DE PLANEACIÓN\Plan de Mejoramiento Institucional\ACM\2021-38 H 3.3.3.2.2 PMI\Evidencias)</t>
  </si>
  <si>
    <t xml:space="preserve">Se realizó ajuste al procedimiento de Gestión presupuestal se incluyó punto de control en la actividad 6 del procedimiento 'PC1: El auxiliar administrativo del área financiera encargado de enviar la información mensual de SIVICOF a la Contraloría de Bogotá revisará que el informe CBN_1093
cuente con los anexos anteriormente descritos, sí aplica, sí el auxiliar administrativo no recibe los anexos deberá indicar por correo electrónico al profesional especializado,
responsable del presupuesto para su envío y poder realizar el cargue completo de la información.'
</t>
  </si>
  <si>
    <t>https://intranet.fuga.gov.co/sites/default/files/gf-pd-03_procedimiento_ejecucion_presupuestal_v8_18042022.pdf</t>
  </si>
  <si>
    <t>Se verifica /gf-pd-03_procedimiento_ejecucion_presupuestal_v8_18042022.pdf  con el ajuste del punto de control de la actividad 6
PC1: El auxiliar administrativo del área financiera encargado de enviar la información mensual de SIVICOF a la Contraloría de Bogotá revisará que el informe CBN_1093 cuente con los anexos anteriormente descritos, sí aplica, sí el auxiliar administrativo no recibe los anexos deberá indicar por correo electrónico al profesional especializado, responsable del presupuesto para su envío y poder realizar el cargue completo de la información.
Soporte en servidor OAP (\\192.168.0.34\plan operativo integral\OFICINA ASESORA DE PLANEACIÓN\Plan de Mejoramiento Institucional\ACM\2021-40 H 3.3.3.5.1 PMI\Evidencias)</t>
  </si>
  <si>
    <t xml:space="preserve">NA
</t>
  </si>
  <si>
    <t>Se verifica gj-pd-01_procedimiento_contractual_v10_14032022, con la política de operación No. 25 relacionada con la metodología a utilizar para elaborar el análisis de mercado en los convenios de asociación, entre otros .
Soportes  en servidor OAP ( \\192.168.0.34\plan operativo integral\OFICINA ASESORA DE PLANEACIÓN\Plan de Mejoramiento Institucional\ACM\2021-31 H 3.1.3.6 PMI-P\Evidencias)</t>
  </si>
  <si>
    <t>Se verifica gj-mn-02_manual_de_supervision_e_interventoria_v322122021, numeral  4.2.4 Aspecto Contable y financiero de los supervisores con la  obligación de Reportar al área de Contabilidad dentro de los primeros 5 días hábiles de cada mes el informe de ejecución mensual de los convenios en el formato GF-FT-08'
Soporte en servidor OAP ( \\192.168.0.34\plan operativo integral\OFICINA ASESORA DE PLANEACIÓN\Plan de Mejoramiento Institucional\ACM\2021-36 H 3.3.1.2.6.1 PMI\Evidencias)</t>
  </si>
  <si>
    <t xml:space="preserve">Si bien la OAP refiere avances en la gestión realizada  con corte a junio   presentando el reporte de 3 seguimientos mensuales, se recomienda verificar la meta definida, ya que plantearon 7 seguimientos mensuales. Lo anterior con el fin de  evitar posibles incumplimientos, dado que restan 4 seguimientos mensuales con fecha de finalización a julio 2022
</t>
  </si>
  <si>
    <t xml:space="preserve">Se realizó solicitud de concepto a la SHD sobre la validez del reporte que genera SAP como orden de pago y se solicitó aclaración sobre cuál sería el documento válido como orden de pago o si los documentos mencionados no cuentan con validez para tal efecto, se solicitó indicar si SAP cuenta con la funcionalidad para poder generar dicho documento.  
El 30 de marzo se recibió respuesta por parte de la SHD, se adjuntan las dos comunicaciones al Drive 
Teniendo en cuenta las respuesta emitida por la SHD se elevó la misma consulta a la Secretaría Jurídica Distrital (Orfeo 20222000007361 ), sobre el cual se recibe respuesta de dicha entidad </t>
  </si>
  <si>
    <t xml:space="preserve">Se verifica Orfeo 20222000004101 enviado a SDH el 28feb22  y rta recibida de la SDH del 28mar22  sobre la validez del reporte que genera SAP como orden de pago, confirmaron gestión dentro de tiempos programados; no obstante la gestión continua su curso con diferentes direccionamientos de las entidades distritales, como se observa en Orfeo 20222000007361  enviado a la Secretaria Jurídica Distrital el 6abr , y rta sobre el concepto del  22abr22 el cual traslada la consulta a la Secretaria jurídica de la Secretaria de Hacienda Distrital 
soportes en servidor (\\192.168.0.34\plan operativo integral\OFICINA ASESORA DE PLANEACIÓN\Plan de Mejoramiento Institucional\ACM\2021-24 H 3.1.1.2 PMI-P\Evidencias)
</t>
  </si>
  <si>
    <t>Se verifican los siguientes documentos:
-  Citación y ACTA reunión SEGUIM MANEJO  IVA CONTRATOS DE OBRA 24feb22 (sin formalización , no registra radicado ni firmas); 
- Orfeo 20224000000831 Oficio ERU sobre IVA 23may22
- Soportes Citación Comité Operativo 44  (Agendamiento, PPT, y grabación reunión)
Soportes en servidor OAP ( \\192.168.0.34\plan operativo integral\OFICINA ASESORA DE PLANEACIÓN\Plan de Mejoramiento Institucional\ACM\2021-26 H 3.1.3.1 PMI\Evidencias)</t>
  </si>
  <si>
    <t>Se verifican algunas citaciones y correos electrónicos con  información cruzada entre 21,22,23 feb ; 22mar, y 4may2022; sin embargo, con la información enviada, no es posible inferir cuantas mesas de trabajo se han realizado con el fideicomitente, ya que no se soportan en documentos formales y/o claros que den cuenta de los asistentes  y temas tratados.
Soportes en servidor OAp (\\192.168.0.34\plan operativo integral\OFICINA ASESORA DE PLANEACIÓN\Plan de Mejoramiento Institucional\ACM\2021-28 H 3.1.3.3 PMI\Evidencias)</t>
  </si>
  <si>
    <t>Se verifican agendamientos a reuniones de trabajo realizadas  así:
la 1a. el 9dic21 con la Sub Centro , soporte de la revisión de las  metas de 3 proyectos de inversión a cargo de esta área: 7664, 7674 y 7713. 
la 2a. del 14mar21, con SubCorporativa soporte de la revisión del  proyecto 7760, 
la 3a. del 3mar22 con las  tres subdirecciones donde se emitieron lineamientos sobre informes de gestión  de los proyectos de inversión. 
la 4a. del 15feb22 en Orfeo: 20221200026303 Memoria Taller Planeación Retos FUGA 2022 - Febrero 15 de 2022 realizado  con los Subdirectores y Subdirectoras y sus equipos, donde se realizó un ejercicio de Planeación Táctica, para  establecer los hitos más importantes de la vigencia, su relación con las metas de los proyectos de inversión y también para listar las actividades que cada área debe realizar para cumplirlos. 
Lo anterior soporta los avances a abril sobre las mesas de trabajo con los equipos ejecutores de los proyectos de inversión, para definir programaciones y evidencias que dan cumplimiento de las metas de 4 proyectos sobre un total de 6 programados 
Soportes servidor OAP (\\192.168.0.34\plan operativo integral\OFICINA ASESORA DE PLANEACIÓN\Plan de Mejoramiento Institucional\ACM\2021-33 H 3.2.1.1.2.1 PMI\Evidencias)</t>
  </si>
  <si>
    <t xml:space="preserve">El proceso refiere que no se han suscrito convenios a la fecha </t>
  </si>
  <si>
    <t>Se verifican  soportes de seguimiento a la  programación de compromisos presupuestales  presentados en comité de dirección.:
-  Orfeo 20221200039513 Acta Comité Dirección 28feb22 (Núm.  5. Ejecución presupuestal ) ;
-  Orfeo 20221000052893 Acta Comité Directivo 27abr22 (Núm. 8. Ejecución presupuestal ); 
- Agendamiento y PPT Comité Dirección 17may22 (Núm. 4. Ejecución presupuestal);
Así mismo el área presenta soportes de programación de inversión mensualizado realizados en ene y feb 2022
Soportes ubicados en servidor OAP   (\\\192.168.0.34\plan operativo integral\OFICINA ASESORA DE PLANEACIÓN\Plan de Mejoramiento Institucional\ACM\2021-39 H 3.3.3.4.1 PMI\Evidencias)</t>
  </si>
  <si>
    <t>Con corte al 31 de diciembre de 2021 se constituyeron reservas presupuestales en los rubros de funcionamiento , respetando el porcentaje tope establecido para la constitución de reservas (4%)sobre el total de presupuesto asignado para tal efecto y en cumplimiento con el principio de anualidad y lo consagrado en el estatuto orgánico de presupuesto y demás disposiciones, la entidad constituyó reservas en lo referido a funcionamiento por valor de $147.880.825,  equivalente al 3% del presupuesto de funcionamiento en la vigencia 2021 ($ 5.181.213.000), resultado obtenido a través del seguimiento presupuestal que se realiza en el marco del comité primario de la subdirección seguimiento dirigido por la ordenadora de gasto (Subdirectora de Gestión corporativa), como de  los supervisores de los contratos para determinar qué se podía llegar a constituir como reservas presupuestales, y se adelantó el trámite bien fuera pagando los recursos en los tiempos establecidos o modificando los contratos, para evitar llegar al porcentaje tope de reservas que estableció la Secretaría de Hacienda, en reunión del 03 de diciembre se realizó el análisis de esta información conforme con las cifras presupuestales presentadas por el área financiera, basado en esta última información se llegó a la proyección y constitución por el mencionado valor, se anexa la proyección de y constitución de reservas en formato Excel, generado del sistema SAP-BOGDATA (Ver columnas 'Y'-y 'AK')así como el radicado de Orfeo en donde se puede consultar el soporte del mencionado comité 6 los respectivos anexos. 
En cuanto al comentario realizado por la OCI en reunión de seguimiento con el enlace de la subdirección, se informa que en los comités primarios de análisis de datos se monitoreo este ítem a fin de evitar incumplir con los topes de constitución de reservas y tomar decisiones antes de finalizar la vigencia.</t>
  </si>
  <si>
    <t>Se verifica:
-Documento:  Información presupuestal FUGA enero 2022rESERVAS, con la proyección de los compromisos de la vigencia que no se giraron a 31 de diciembre de 2021, para no superar los topes establecidos de reservas de funcionamiento. 
- 20212000109003_ACTA DE COMITE PRIMARIO SGC 3dic2021
Soportes en servidor OAp (\\192.168.0.34\plan operativo integral\OFICINA ASESORA DE PLANEACIÓN\Plan de Mejoramiento Institucional\ACM\2021-41 H 3.3.3.6.1 PMI\Evidencias)</t>
  </si>
  <si>
    <t>Se verifican comunicados de solicitud de concepto enviado el 28 de febrero de 2022 y respuesta de la SHD del 28 de marzo de 2022.
Se valida solicitud y respuesta de la Dirección Distrital de Doctrina y Asuntos Normativos de la Secretaría Jurídica Distrital.</t>
  </si>
  <si>
    <t xml:space="preserve">Acción Cumplida
Se debe asegurar que se publican oportunamente en  SECOP II, los documentos de los Contratos, de esto depende el cierre y efectividad de la acción.
</t>
  </si>
  <si>
    <t>Se verifica el acta radicada en orfeo 20223000036783 y la respectiva PPT que dan cuenta de la reunión de verificación de los detalles de los bienes y/o servicios derivados de la ponderación de calidad del CTO FUGA-148 -2021 y concluye con recmendaciones para la supervisión del mismo.</t>
  </si>
  <si>
    <t>Se verifica en el Manual de Contratación V 14 del 30 de marzo de 2022 la inclusión en el numeral 5,3 llas notas 1 y 2.</t>
  </si>
  <si>
    <t>Se verifica la política de operación 25 en la versión 10 del procedimiento contractual publicado el 14 de marzo de 2022</t>
  </si>
  <si>
    <t>Se verifican las evidencias de las dos reuniones planeadas entre las Subdirección Artística y Cultural y la Oficina Asesora de Planeación, donde se revisan los proyectos de inversión y se definen las magnitudes de  evidencias to de las metas 2022.</t>
  </si>
  <si>
    <t>No se han suscrito convenios desde Subdirección Centro</t>
  </si>
  <si>
    <t>Se verifica el Manual de supervisión V 3 actualizado el 22 de diciembre de 2021, que incluye la obligación de Reportar al área de Contabilidad dentro de los primeros 5 días hábiles de cada mes el informe de ejecución mensual de los convenios en el formato GF-FT-08</t>
  </si>
  <si>
    <t>Se verifican como evidencias las actas de enero 2022000034253, febrero 2022000034253, marzo 20222600041643 , abril 20222600044993 , mayo 20222600046553</t>
  </si>
  <si>
    <t xml:space="preserve">Se encuentra en ejecución dentro de los tiempos establecidos.
</t>
  </si>
  <si>
    <t xml:space="preserve">Se verifica la inclusión del punto de control en el procedimiento ejecución presupuestal V7 el 16 de diciembre de 2021 </t>
  </si>
  <si>
    <t>Se verifica acta de comité primario de diciembre de 2021 de la Subdirección de Gestión Corporativa, radicado orfeo 20212000109003.
Se indica en seguimiento de primera línea de defensa que se contempló la acción hasta octubre para hacer seguimiento en comités primarios.</t>
  </si>
  <si>
    <t>Se encuentra en ejecución dentro de los tiempos establecidos, se recomienda incluir como evidencias  los números de radicados de las actas donde se evidencien los seguimientos en los comités primarios.</t>
  </si>
  <si>
    <t>Se valida respuesta de de SDH donde se establece que OGP-DDT no tiene establecido un tope o porcentaje
máximo para la constitución y radicación de las cuentas por pagar en poder del Tesorero al cierre del año.</t>
  </si>
  <si>
    <t xml:space="preserve">Se verifica el instrumento plan de trabajo  donde se hace seguimiento a las fechas, responsabilidaddes y responsables para la liquidación de los contratos  2020 con pasivos exigibles. </t>
  </si>
  <si>
    <t>Se encuentra en ejecución dentro de los tiempos establecidos, se recomienda asegurar la liquidación de los contratos cumpliendo la programación del plan.</t>
  </si>
  <si>
    <t>- Mesa de trabajo con la Subdirección para la Gestión del Centro: se anexa correo de invitación a la reunión virtual que se llevó a cabo el 9 de diciembre de 2021.
- Mesa de trabajo con la Subdirección de Gestión Corporativa: se anexa correo de invitación a la reunión virtual que se llevó a cabo el 14 de marzo de 2022.
- Acta de Reunión Revisión de Metas Proyecto 7724, con radicado en Orfeo: 20221200057393.
- Mesa de Trabajo con la Subdirección Artística y Cultural para la revisión de Metas del Proyecto 7682: se anexa correo de invitación a la reunión virtual que se llevó a cabo el 23 de junio de 2022. 
  - Reunión de Socialización de Seguimiento a Proyectos de Inversión 2022 - OAP, y los instrumentos actualizados. Radicados Orfeo: 20221200032813, 20221200032823, 20221200032833.
- Memoria Taller Planeación Retos FUGA 2022 - Febrero 15 de 2022. Radicado Orfeo: 20221200026303</t>
  </si>
  <si>
    <t xml:space="preserve">La OAP realizó mesas de trabajo con las diferentes subdirecciones con el fin de revisar la programación de las metas de cada proyecto de inversión, así como los informes de seguimiento y las evidencias que los soportan.
La primera de ellas se realizó el día 9 de diciembre de 2021, con la Subdirección para la Gestión del Centro, en donde se revisaron las metas de los tres proyectos de inversión a cargo de esta área: 7664, 7674 y 7713. 
La segunda mesa de trabajo se realizó el día 14 de marzo de 2022, con la Subdirección de Gestión Corporativa, que tiene a su cargo el proyecto 7760, para revisar específicamente las metas relacionadas con los procesos de comunicación de la entidad. 
Posterior a la entrega del Informe Preliminar de la Auditoría al Proceso de Planeación por parte de la Oficina de Control Interno, se realizó una mesa de trabajo con la Subdirección Artística y Cultural, para revisar las metas, los reportes y evidencias del Proyecto de Inversión 7724. Esta reunión se realizó de manera presencial en la FUGA, el día 9 de junio de 2022.
Finalmente, el día 23 de junio de 2022, se realizó la última mesa de trabajo con la Subdirección Artística y Cultural, relacionada con la programación, informes y evidencias correspondientes a las metas del Proyecto de Inversión 7682.
Adicionalmente, al inicio del año, específicamente el 15 de febrero, se realizó un ejercicio de Planeación Táctica, con los Subdirectores y Subdirectoras, así como con sus equipos de trabajo, con el fin de establecer los hitos más importantes de la vigencia; y el día 3 de marzo de 2022 se realizó la reunión de socialización de los lineamientos de los informes de gestión para la vigencia 2022 con la participación de personas de las tres subdirecciones. </t>
  </si>
  <si>
    <t>Se verifican las evidencias de 4 mesas de trabajo que ha liderado la OAP con los equipos ejecutores de los proyectos de inversión y dos ejercicios para definir programaciones y evidencias de la vigencia 2022.</t>
  </si>
  <si>
    <t>Acción Cumplida.</t>
  </si>
  <si>
    <t>Acción Cumplida.
Se resalta que si bien se evidencia la solicitud y respuesta de conceptos a las entidades rectoras en la materia dando cumplimiento  a la acción propuesta, también desde la Subdirección de gestión corporativa se decidió incluir en los expedientes el documento orden de pago - historial de pagos por proveedor que contiene los campos señalaos por el equipo auditor de la Contraloría faltantes en el documento revisado en la vigencia 2021.</t>
  </si>
  <si>
    <t xml:space="preserve">En los meses correspondientes a  enero 2022 y febrero 2022 se surtió el proceso de programación de inversión mensualizado por proyectos relacionado con compromisos, giros y reservas presupuestales. 
En este sentido, se  solicitó a las unidades ordenadoras del gasto la  identificación de sus compromisos a lo largo de la vigencia para validación respectiva  por la dirección y la OAP para remisión a la SCRD, según el requerimiento. 
Así las cosas, con corte a 07 de julio de 2022, se ha realizado 7 seguimientos a la programación de compromisos pesupuestales e hitos,  con base en el ejercicio que las áreas plantearon, los cuales se presentaron en el marco del comité directivo y reuniones de tráfico directivo, con participación del equipo directivo. 
Como evidencia se relacionan los radicados de ORFEO de cada una de las actas. </t>
  </si>
  <si>
    <t>*Acta Comité Directivo - Sesión 03 de marzo de 2022, ORFEO: 20221200039513
*Acta Comité Directivo - Sesión 27 de abril de 2022, ORFEO: 20221000052893
*Acta Comité Directivo - Sesión 17 de mayo de 2022, ORFEO: 20221200058243
*Acta reunión tráfico directivo - 13 de junio de 2022, ORFEO: 20221200059833
*Acta reunión tráfico directivo - 21 de junio de 2022, ORFEO: 20221200060613
*Acta reunión tráfico directivo - 28 de junio de 2022, ORFEO: 20221200060063
*Acta Comité Directivo - Sesión 29 de junio de 2022, ORFEO: 20221200061203</t>
  </si>
  <si>
    <t>Se verifican en orfeo los radicados relacionados en el seguimiento de primera línea de defensa, correspondientes a siete (7) actas de comité directivo y tráfico directivo donde se evidencia el  seguimiento a la programación de compromisos presupuestales.</t>
  </si>
  <si>
    <t xml:space="preserve">Acción Cumplida
Si bien se realizó la mesa de trabajo tal como se formuló la acción, se debe asegurar que se aplica el concepto de la DIAN solicitado mediante  derecho de petición, en la liquidación del contrato.
</t>
  </si>
  <si>
    <t>Se valida listado de asistencia  de la  Mesa de trabajo hallazgo 3.1.3.1 donde se indica que la ERU hace las consultas y validaciones correspondientes, encaminadas a soportar la pertinencia de incluir el IVA sobre la utilidad dentro de los presupuestos de los contratos
de obra que celebren los patrimonios autónomos y se define que en la liquidación del  CTO PADC BDC No. 01 DE 2020 de primeros auxilios se reflejará la posición jurídica soportada en los conceptos revisados por la ERU.
Se verifican los siguientes  soportes de la acción:
Mesas de trabajo para revisar IVA pagado, 24-feb.
Acta Mesa de trabajo hallazgo3.1.3.1  24 feb.
Oficio 2022400001083.
Actas de comités 42, 43 y 44.
Derecho de Petición - Consulta Aplicación del artículo 100 de la Ley 21 de 1992 – IVA Contratos Obra Pública realizado desde Patrimonios autónomos.</t>
  </si>
  <si>
    <r>
      <t xml:space="preserve">
El 8 de febrero 2022  se adelantó mesa de trabajo para definir el plan de trabajo con los tiempos para remitir los  informes de ejecución por parte de ERU. Adicionalmente el cumplimiento de dichos terminos ha sido objeto de seguimiento en : comité operativo No.40 No.41 y No. 4</t>
    </r>
    <r>
      <rPr>
        <sz val="10"/>
        <color theme="1"/>
        <rFont val="Arial"/>
        <family val="2"/>
      </rPr>
      <t>3. el 18 de mayo se celebra reunión con la ERU donde se establece fecha limite para remitir los informes.</t>
    </r>
  </si>
  <si>
    <t>Pantallazo citación reunión 08 de febrero de 2022. Acta de reunión Mesa de trabajo realizada el 08 de febrero de 2022. Acta de Comité Operativo No. 40 ,41 y 43 que establece controles respecto a la entrega de informes. Acta de reunión  celebrada 18 mayo. Cuadro de seguimiento entrega informes.</t>
  </si>
  <si>
    <t>Se verifica como evidencia el seguimiento al plan de trabajo con corte a 30 de Junio de 2022. 
Como soporte del plan se verifican las actas de las  mesas de trabajo donde se establecen los compromisos de entrega de información.</t>
  </si>
  <si>
    <t xml:space="preserve">Acción Cumplida
</t>
  </si>
  <si>
    <t>El día 24 de febrero FUGA y ERU  adelantaron  mesa de trabajo  para revisar los conceptos y normatividad relacionada, y definir las  acciónes a seguir. El dia 18 de marzo de 2022, FUGA y ERU adelantaron mesa de trabajo para hacer seguimiento a las acciones  a cargo de la ERU en la reunión anterior;  se informa por parte de ERU que continúa adelantado las consultas y validaciones correspondientes. Dado que las acciones definidas se encuentran en cabeza de la ERU, FUGA ha venido efectuando seguimiento al cumplimiento de las mismas, como soporte de dichas gestiones se remite:  oficio 2022400001083 del  23 de mayo. Las actas de comité No. 42 y 43 que estan aprobadas pero en proceso de firma. 
 Comité operativo N° 44 (en proceso de firmas por pate de las entidades conevendio 124 ), desarrollada el 27 de mayo, se reiteró la solicitud de información, quedando como compromiso la remisión por parte de ERU del concepto antes del 30 de junio de 2022.los oficios: a) 20224000010831  Solicitud de información respecto a las actuaciones adelantadas por la ERU frente al pago del IVA sobre la utilidad en el contrato No. PADC BDC No. 01 de 2020 
b) 20224000012131  	Reiteración Petición Radicado Fuga 20224000010831 de fecha 23 de mayo de 2022 - Información actuaciones adelantadas por la ERU frente al pago del IVA sobre la utilidad en el contrato No. PADC BDC No. 01 de 2020. a su ves Derecho de Petición - Consulta Aplicación del artículo 100 de la Ley 21 de 1992 – IVA Contratos Obra Pública realizado desde Patrimonios autónomos, enviado  el  5 de julio de 2022</t>
  </si>
  <si>
    <t>Pantallazo de citación y pantallazo de la reunión del 24 de febrero de 2022.  Acta de reunión mesa de trabajo 24 de febrero. Pantallazo reunión 18 de marzo de 2022 y citacion de la misma.Las actas de comité No. 42 y 43 que estan aprobadas pero en proceso de firma. 
Citación, presentación y pantallazo de la sesión del comité operativo N° 44 del 27 de mayo el cual esta en proceso de aprobación; los oficios :
a)0224000010831  Solicitud de información respecto a las actuaciones adelantadas por la ERU frente al pago del IVA sobre la utilidad en el contrato No. PADC BDC No. 01 de 2020 
b)Reiteración Petición Radicado Fuga 20224000010831 de fecha 23 de mayo de 2022 - Información actuaciones adelantadas por la ERU frente al pago del IVA sobre la utilidad en el contrato No. PADC BDC No. 01 de 2020Oficio 20224000010831 remitido a ERU. A su vez el Derecho de Petición - Consulta Aplicación del artículo 100 de la Ley 21 de 1992 – IVA Contratos Obra Pública realizado desde Patrimonios. autónomos. Derecho de Petición - Consulta Aplicación del artículo 100 de la Ley 21 de 1992 – IVA Contratos Obra Pública realizado desde Patrimonios autónomos, enviado  el  5 de julio de 2022</t>
  </si>
  <si>
    <t xml:space="preserve">Se vienen adelantando mesas de trabajo previas a la realización del Comité Fiduciaria, con el acompañamiento del  Fideicomitente, para que FUGA en calidad de beneficiario del fideicomiso pueda revisar y validar de forma previa, la información que se presenta en el Comité Fiduciarios. 
Al respecto se  realizaron 4 pre-comites en las siguientes fechas: 27 de enero 2022, 24 febe 2022, 22 de marzo 2022 y 4 de mayo 2022.
</t>
  </si>
  <si>
    <t xml:space="preserve">Citación pre-comité 27 de enero 2022, 24 febe 2022, 22 de marzo 2022 y 4 de mayo 2022.
Ayuda memoria de los cuatro precomites con los soportes de los correos que se relacionan. </t>
  </si>
  <si>
    <t>Se verifican las evidencias de citación pre comité, correos de remisión de las presentaciones para COMITÉ FIDUCIARIO BDC y ayudas memoria de pre-comités. ERU- FUGA de enero, febrero, marzo y mayo de 2022, donde se evidencia la revisión de la información que se presenta en los comités fiduciarios, como parte del seguimiento a los recursos de la FUGA entregados a la ERU.</t>
  </si>
  <si>
    <t>Se encuentra en ejecución dentro de los tiempos establecidos. Se recomienda continuar documentando el seguimiento que hace la FUGA previo al comité fiduciario.</t>
  </si>
  <si>
    <t xml:space="preserve">Se realizó mesa de trabajo  con Alianza fiduciaria, el 06 de diciembre de 2021, donde se definieron los tiempos de entrega de información. con el fin de establecer un cronograma de trabajo para el traslado de los rendimientos financieros del convenio 164. Plan de trabajo que fue socializado con tesoreria FUGA y que ha sido cumplido de manera satisfactoria. </t>
  </si>
  <si>
    <t xml:space="preserve">Citación mesa de trabajo 06 de diciembre de 2021. Acta de reunión mesa realizada el día 06 de diciembre.Acta socialización plan de trabajo con. Tesoreria FUGA . </t>
  </si>
  <si>
    <t xml:space="preserve">
Se verifica acta del 6 de diciembre con Alianza fiduciaria, el 06 de diciembre de 2021, donde se definieron los tiempos de entrega de información. Se valida acta con tesorería FUGA donde se socializa el plan de trabajo acordado.</t>
  </si>
  <si>
    <t xml:space="preserve">Acción Cumplida
Se recomienda validar que se han cumplido los puntos de control establecidos en los pagos hechos en 2021 y 2022
</t>
  </si>
  <si>
    <t xml:space="preserve">Acción Cumplida
Se recomienda validar que se cumplen los tiempos establecidos en la vigencia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</si>
</sst>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26" x14ac:knownFonts="1">
    <font>
      <sz val="11"/>
      <color theme="1"/>
      <name val="Calibri"/>
      <family val="2"/>
      <scheme val="minor"/>
    </font>
    <font>
      <sz val="8"/>
      <name val="Calibri"/>
      <family val="2"/>
      <scheme val="minor"/>
    </font>
    <font>
      <sz val="10"/>
      <name val="Calibri"/>
      <family val="2"/>
      <scheme val="minor"/>
    </font>
    <font>
      <b/>
      <sz val="10"/>
      <name val="Calibri"/>
      <family val="2"/>
      <scheme val="minor"/>
    </font>
    <font>
      <b/>
      <sz val="8"/>
      <name val="Calibri"/>
      <family val="2"/>
      <scheme val="minor"/>
    </font>
    <font>
      <sz val="10"/>
      <name val="Arial"/>
      <family val="2"/>
    </font>
    <font>
      <b/>
      <sz val="10"/>
      <name val="Arial"/>
      <family val="2"/>
    </font>
    <font>
      <sz val="10"/>
      <color indexed="8"/>
      <name val="Arial"/>
      <family val="2"/>
    </font>
    <font>
      <b/>
      <sz val="10"/>
      <color indexed="8"/>
      <name val="Arial"/>
      <family val="2"/>
    </font>
    <font>
      <b/>
      <sz val="9"/>
      <color indexed="81"/>
      <name val="Tahoma"/>
      <family val="2"/>
    </font>
    <font>
      <sz val="9"/>
      <color indexed="81"/>
      <name val="Tahoma"/>
      <family val="2"/>
    </font>
    <font>
      <u/>
      <sz val="10"/>
      <color theme="10"/>
      <name val="Arial"/>
      <family val="2"/>
    </font>
    <font>
      <u/>
      <sz val="10"/>
      <name val="Arial"/>
      <family val="2"/>
    </font>
    <font>
      <sz val="11"/>
      <color rgb="FFFF0000"/>
      <name val="Calibri"/>
      <family val="2"/>
      <scheme val="minor"/>
    </font>
    <font>
      <sz val="10"/>
      <color theme="1"/>
      <name val="Arial"/>
      <family val="2"/>
    </font>
    <font>
      <sz val="9"/>
      <name val="Arial"/>
      <family val="2"/>
    </font>
    <font>
      <b/>
      <sz val="10"/>
      <color theme="1"/>
      <name val="Arial"/>
      <family val="2"/>
    </font>
    <font>
      <sz val="11"/>
      <color theme="1"/>
      <name val="Calibri"/>
      <family val="2"/>
      <scheme val="minor"/>
    </font>
    <font>
      <b/>
      <sz val="11"/>
      <color theme="1"/>
      <name val="Calibri"/>
      <family val="2"/>
      <scheme val="minor"/>
    </font>
    <font>
      <b/>
      <sz val="9"/>
      <color theme="1"/>
      <name val="Arial"/>
      <family val="2"/>
    </font>
    <font>
      <sz val="9"/>
      <color theme="1"/>
      <name val="Arial"/>
      <family val="2"/>
    </font>
    <font>
      <b/>
      <sz val="10"/>
      <color rgb="FFFF0000"/>
      <name val="Arial"/>
      <family val="2"/>
    </font>
    <font>
      <b/>
      <sz val="10"/>
      <color theme="0"/>
      <name val="Arial"/>
      <family val="2"/>
    </font>
    <font>
      <sz val="10"/>
      <color rgb="FF0070C0"/>
      <name val="Arial"/>
      <family val="2"/>
    </font>
    <font>
      <sz val="11"/>
      <color theme="1"/>
      <name val="Calibri"/>
      <family val="2"/>
    </font>
    <font>
      <sz val="10"/>
      <color theme="5" tint="-0.249977111117893"/>
      <name val="Arial"/>
      <family val="2"/>
    </font>
  </fonts>
  <fills count="1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rgb="FFFFFF00"/>
        <bgColor indexed="64"/>
      </patternFill>
    </fill>
    <fill>
      <patternFill patternType="solid">
        <fgColor rgb="FFFF0000"/>
        <bgColor indexed="64"/>
      </patternFill>
    </fill>
    <fill>
      <patternFill patternType="solid">
        <fgColor theme="1"/>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theme="7" tint="0.79998168889431442"/>
        <bgColor indexed="64"/>
      </patternFill>
    </fill>
    <fill>
      <patternFill patternType="solid">
        <fgColor rgb="FFFFFFB7"/>
        <bgColor indexed="64"/>
      </patternFill>
    </fill>
    <fill>
      <patternFill patternType="solid">
        <fgColor theme="4" tint="0.39997558519241921"/>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style="hair">
        <color indexed="64"/>
      </top>
      <bottom/>
      <diagonal/>
    </border>
    <border>
      <left style="hair">
        <color indexed="64"/>
      </left>
      <right style="medium">
        <color indexed="64"/>
      </right>
      <top style="hair">
        <color indexed="64"/>
      </top>
      <bottom style="hair">
        <color indexed="64"/>
      </bottom>
      <diagonal/>
    </border>
    <border>
      <left style="medium">
        <color indexed="64"/>
      </left>
      <right style="dotted">
        <color indexed="64"/>
      </right>
      <top style="dotted">
        <color indexed="64"/>
      </top>
      <bottom style="dotted">
        <color indexed="64"/>
      </bottom>
      <diagonal/>
    </border>
    <border>
      <left style="hair">
        <color indexed="64"/>
      </left>
      <right style="hair">
        <color indexed="64"/>
      </right>
      <top style="hair">
        <color indexed="64"/>
      </top>
      <bottom style="hair">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hair">
        <color indexed="64"/>
      </right>
      <top style="hair">
        <color indexed="64"/>
      </top>
      <bottom style="hair">
        <color indexed="64"/>
      </bottom>
      <diagonal/>
    </border>
    <border>
      <left/>
      <right style="dotted">
        <color indexed="64"/>
      </right>
      <top style="dotted">
        <color indexed="64"/>
      </top>
      <bottom style="dotted">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medium">
        <color indexed="64"/>
      </top>
      <bottom/>
      <diagonal/>
    </border>
    <border>
      <left style="hair">
        <color indexed="64"/>
      </left>
      <right style="hair">
        <color indexed="64"/>
      </right>
      <top/>
      <bottom style="dotted">
        <color indexed="64"/>
      </bottom>
      <diagonal/>
    </border>
    <border>
      <left/>
      <right style="medium">
        <color indexed="64"/>
      </right>
      <top style="thin">
        <color indexed="64"/>
      </top>
      <bottom/>
      <diagonal/>
    </border>
    <border>
      <left style="hair">
        <color indexed="64"/>
      </left>
      <right style="dotted">
        <color indexed="64"/>
      </right>
      <top style="hair">
        <color indexed="64"/>
      </top>
      <bottom/>
      <diagonal/>
    </border>
    <border>
      <left/>
      <right style="hair">
        <color indexed="64"/>
      </right>
      <top style="thin">
        <color indexed="64"/>
      </top>
      <bottom style="thin">
        <color indexed="64"/>
      </bottom>
      <diagonal/>
    </border>
    <border>
      <left/>
      <right style="dotted">
        <color indexed="64"/>
      </right>
      <top style="hair">
        <color indexed="64"/>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dotted">
        <color indexed="64"/>
      </left>
      <right style="hair">
        <color indexed="64"/>
      </right>
      <top style="hair">
        <color indexed="64"/>
      </top>
      <bottom/>
      <diagonal/>
    </border>
    <border>
      <left style="dotted">
        <color indexed="64"/>
      </left>
      <right style="hair">
        <color indexed="64"/>
      </right>
      <top/>
      <bottom style="hair">
        <color indexed="64"/>
      </bottom>
      <diagonal/>
    </border>
    <border>
      <left style="medium">
        <color indexed="64"/>
      </left>
      <right style="hair">
        <color indexed="64"/>
      </right>
      <top/>
      <bottom style="dotted">
        <color indexed="64"/>
      </bottom>
      <diagonal/>
    </border>
    <border>
      <left style="hair">
        <color indexed="64"/>
      </left>
      <right style="medium">
        <color indexed="64"/>
      </right>
      <top/>
      <bottom style="dotted">
        <color indexed="64"/>
      </bottom>
      <diagonal/>
    </border>
    <border>
      <left/>
      <right/>
      <top style="medium">
        <color indexed="64"/>
      </top>
      <bottom/>
      <diagonal/>
    </border>
    <border>
      <left/>
      <right/>
      <top/>
      <bottom style="dotted">
        <color indexed="64"/>
      </bottom>
      <diagonal/>
    </border>
    <border>
      <left/>
      <right/>
      <top style="dotted">
        <color indexed="64"/>
      </top>
      <bottom style="dotted">
        <color indexed="64"/>
      </bottom>
      <diagonal/>
    </border>
  </borders>
  <cellStyleXfs count="5">
    <xf numFmtId="0" fontId="0" fillId="0" borderId="0"/>
    <xf numFmtId="0" fontId="11" fillId="0" borderId="0" applyNumberFormat="0" applyFill="0" applyBorder="0" applyAlignment="0" applyProtection="0"/>
    <xf numFmtId="9" fontId="17" fillId="0" borderId="0" applyFont="0" applyFill="0" applyBorder="0" applyAlignment="0" applyProtection="0"/>
    <xf numFmtId="0" fontId="24" fillId="0" borderId="0"/>
    <xf numFmtId="43" fontId="17" fillId="0" borderId="0" applyFont="0" applyFill="0" applyBorder="0" applyAlignment="0" applyProtection="0"/>
  </cellStyleXfs>
  <cellXfs count="249">
    <xf numFmtId="0" fontId="0" fillId="0" borderId="0" xfId="0"/>
    <xf numFmtId="0" fontId="1" fillId="2" borderId="0" xfId="0" applyFont="1" applyFill="1" applyAlignment="1">
      <alignment horizontal="left" vertical="top" wrapText="1"/>
    </xf>
    <xf numFmtId="0" fontId="4" fillId="2" borderId="0" xfId="0" applyFont="1" applyFill="1" applyAlignment="1">
      <alignment horizontal="center" vertical="center" wrapText="1"/>
    </xf>
    <xf numFmtId="0" fontId="4" fillId="2" borderId="0" xfId="0" applyFont="1" applyFill="1" applyAlignment="1">
      <alignment horizontal="center" vertical="top" wrapText="1"/>
    </xf>
    <xf numFmtId="0" fontId="2" fillId="2" borderId="0" xfId="0" applyFont="1" applyFill="1" applyAlignment="1">
      <alignment horizontal="left" vertical="top" wrapText="1"/>
    </xf>
    <xf numFmtId="0" fontId="2" fillId="2" borderId="1" xfId="0" applyFont="1" applyFill="1" applyBorder="1" applyAlignment="1">
      <alignment horizontal="left" vertical="top" wrapText="1"/>
    </xf>
    <xf numFmtId="0" fontId="3" fillId="2" borderId="0" xfId="0" applyFont="1" applyFill="1" applyAlignment="1">
      <alignment horizontal="left" vertical="top" wrapText="1"/>
    </xf>
    <xf numFmtId="0" fontId="5" fillId="0" borderId="1" xfId="0" applyFont="1" applyFill="1" applyBorder="1" applyAlignment="1">
      <alignment horizontal="left" vertical="top"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5" fillId="0" borderId="1" xfId="0" applyFont="1" applyFill="1" applyBorder="1" applyAlignment="1">
      <alignment horizontal="center" vertical="center" wrapText="1"/>
    </xf>
    <xf numFmtId="0" fontId="6" fillId="3" borderId="23" xfId="0" applyFont="1" applyFill="1" applyBorder="1" applyAlignment="1">
      <alignment horizontal="center" vertical="top" wrapText="1"/>
    </xf>
    <xf numFmtId="0" fontId="5" fillId="2" borderId="37" xfId="0" applyFont="1" applyFill="1" applyBorder="1" applyAlignment="1">
      <alignment horizontal="left" vertical="top" wrapText="1"/>
    </xf>
    <xf numFmtId="0" fontId="7" fillId="2" borderId="37" xfId="0" applyFont="1" applyFill="1" applyBorder="1" applyAlignment="1">
      <alignment horizontal="left" vertical="top" wrapText="1"/>
    </xf>
    <xf numFmtId="0" fontId="8" fillId="2" borderId="37" xfId="0" applyFont="1" applyFill="1" applyBorder="1" applyAlignment="1">
      <alignment horizontal="left" vertical="top"/>
    </xf>
    <xf numFmtId="14" fontId="5" fillId="2" borderId="37" xfId="0" applyNumberFormat="1" applyFont="1" applyFill="1" applyBorder="1" applyAlignment="1">
      <alignment horizontal="left" vertical="top" wrapText="1"/>
    </xf>
    <xf numFmtId="0" fontId="8" fillId="2" borderId="37" xfId="0" applyFont="1" applyFill="1" applyBorder="1" applyAlignment="1">
      <alignment horizontal="left" vertical="top" wrapText="1"/>
    </xf>
    <xf numFmtId="0" fontId="5" fillId="2" borderId="36" xfId="0" applyFont="1" applyFill="1" applyBorder="1" applyAlignment="1">
      <alignment horizontal="center" vertical="top" wrapText="1"/>
    </xf>
    <xf numFmtId="0" fontId="5" fillId="2" borderId="38" xfId="0" applyFont="1" applyFill="1" applyBorder="1" applyAlignment="1">
      <alignment horizontal="center" vertical="top" wrapText="1"/>
    </xf>
    <xf numFmtId="0" fontId="5" fillId="2" borderId="39" xfId="0" applyFont="1" applyFill="1" applyBorder="1" applyAlignment="1">
      <alignment horizontal="center" vertical="top" wrapText="1"/>
    </xf>
    <xf numFmtId="0" fontId="5" fillId="6" borderId="40" xfId="0" applyFont="1" applyFill="1" applyBorder="1" applyAlignment="1">
      <alignment horizontal="left" vertical="top" wrapText="1"/>
    </xf>
    <xf numFmtId="0" fontId="5" fillId="2" borderId="39" xfId="0" applyFont="1" applyFill="1" applyBorder="1" applyAlignment="1">
      <alignment horizontal="left" vertical="top" wrapText="1"/>
    </xf>
    <xf numFmtId="0" fontId="5" fillId="2" borderId="35" xfId="0" applyFont="1" applyFill="1" applyBorder="1" applyAlignment="1">
      <alignment vertical="top" wrapText="1"/>
    </xf>
    <xf numFmtId="0" fontId="6" fillId="2" borderId="39" xfId="0" applyFont="1" applyFill="1" applyBorder="1" applyAlignment="1">
      <alignment horizontal="left" vertical="top" wrapText="1"/>
    </xf>
    <xf numFmtId="0" fontId="5" fillId="2" borderId="36" xfId="0" applyFont="1" applyFill="1" applyBorder="1" applyAlignment="1">
      <alignment horizontal="justify" vertical="top" wrapText="1"/>
    </xf>
    <xf numFmtId="0" fontId="5" fillId="2" borderId="38" xfId="0" applyFont="1" applyFill="1" applyBorder="1" applyAlignment="1">
      <alignment horizontal="justify" vertical="top" wrapText="1"/>
    </xf>
    <xf numFmtId="0" fontId="5" fillId="2" borderId="41" xfId="0" applyFont="1" applyFill="1" applyBorder="1" applyAlignment="1">
      <alignment horizontal="center" vertical="top" wrapText="1"/>
    </xf>
    <xf numFmtId="0" fontId="5" fillId="2" borderId="0" xfId="0" applyFont="1" applyFill="1" applyAlignment="1">
      <alignment horizontal="left" vertical="top" wrapText="1"/>
    </xf>
    <xf numFmtId="0" fontId="6" fillId="2" borderId="0" xfId="0" applyFont="1" applyFill="1" applyAlignment="1">
      <alignment horizontal="left" vertical="top" wrapText="1"/>
    </xf>
    <xf numFmtId="0" fontId="6" fillId="7" borderId="1" xfId="0" applyFont="1" applyFill="1" applyBorder="1" applyAlignment="1">
      <alignment horizontal="center" vertical="top" wrapText="1"/>
    </xf>
    <xf numFmtId="0" fontId="6" fillId="7" borderId="1" xfId="0" applyFont="1" applyFill="1" applyBorder="1" applyAlignment="1">
      <alignment vertical="top" wrapText="1"/>
    </xf>
    <xf numFmtId="0" fontId="5" fillId="2" borderId="1"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2" xfId="0" applyFont="1" applyFill="1" applyBorder="1" applyAlignment="1">
      <alignment vertical="top" wrapText="1"/>
    </xf>
    <xf numFmtId="14" fontId="5" fillId="2" borderId="39" xfId="0" applyNumberFormat="1" applyFont="1" applyFill="1" applyBorder="1" applyAlignment="1">
      <alignment horizontal="left" vertical="top" wrapText="1"/>
    </xf>
    <xf numFmtId="0" fontId="11" fillId="2" borderId="38" xfId="1" applyFont="1" applyFill="1" applyBorder="1" applyAlignment="1">
      <alignment horizontal="justify" vertical="top" wrapText="1"/>
    </xf>
    <xf numFmtId="0" fontId="6" fillId="3" borderId="23" xfId="0" applyFont="1" applyFill="1" applyBorder="1" applyAlignment="1">
      <alignment horizontal="center" vertical="top" wrapText="1"/>
    </xf>
    <xf numFmtId="0" fontId="6" fillId="7" borderId="1" xfId="0" applyFont="1" applyFill="1" applyBorder="1" applyAlignment="1">
      <alignment horizontal="center" vertical="top" wrapText="1"/>
    </xf>
    <xf numFmtId="0" fontId="1" fillId="2" borderId="0" xfId="0" applyFont="1" applyFill="1" applyAlignment="1">
      <alignment horizontal="left" vertical="top" wrapText="1"/>
    </xf>
    <xf numFmtId="0" fontId="2" fillId="2" borderId="1" xfId="0" applyFont="1" applyFill="1" applyBorder="1" applyAlignment="1">
      <alignment vertical="top" wrapText="1"/>
    </xf>
    <xf numFmtId="15" fontId="5" fillId="2" borderId="2" xfId="0" applyNumberFormat="1" applyFont="1" applyFill="1" applyBorder="1" applyAlignment="1">
      <alignment horizontal="left" vertical="top" wrapText="1"/>
    </xf>
    <xf numFmtId="0" fontId="5" fillId="6" borderId="25" xfId="0" applyFont="1" applyFill="1" applyBorder="1" applyAlignment="1">
      <alignment horizontal="left" vertical="top" wrapText="1"/>
    </xf>
    <xf numFmtId="0" fontId="6" fillId="3" borderId="49" xfId="0" applyFont="1" applyFill="1" applyBorder="1" applyAlignment="1">
      <alignment horizontal="center" vertical="top" wrapText="1"/>
    </xf>
    <xf numFmtId="49" fontId="7" fillId="2" borderId="37" xfId="0" applyNumberFormat="1" applyFont="1" applyFill="1" applyBorder="1" applyAlignment="1">
      <alignment horizontal="left" vertical="top"/>
    </xf>
    <xf numFmtId="1" fontId="5" fillId="2" borderId="37" xfId="0" applyNumberFormat="1" applyFont="1" applyFill="1" applyBorder="1" applyAlignment="1">
      <alignment horizontal="left" vertical="top" wrapText="1"/>
    </xf>
    <xf numFmtId="0" fontId="5" fillId="0" borderId="39" xfId="0" applyFont="1" applyFill="1" applyBorder="1" applyAlignment="1">
      <alignment horizontal="left" vertical="top" wrapText="1"/>
    </xf>
    <xf numFmtId="0" fontId="14" fillId="2" borderId="39" xfId="0" applyFont="1" applyFill="1" applyBorder="1" applyAlignment="1">
      <alignment horizontal="left" vertical="top" wrapText="1"/>
    </xf>
    <xf numFmtId="14" fontId="5" fillId="0" borderId="39" xfId="0" applyNumberFormat="1" applyFont="1" applyFill="1" applyBorder="1" applyAlignment="1">
      <alignment horizontal="left" vertical="top" wrapText="1"/>
    </xf>
    <xf numFmtId="0" fontId="14" fillId="0" borderId="39" xfId="0" applyFont="1" applyFill="1" applyBorder="1" applyAlignment="1">
      <alignment horizontal="left" vertical="top" wrapText="1"/>
    </xf>
    <xf numFmtId="49" fontId="7" fillId="0" borderId="37" xfId="0" applyNumberFormat="1" applyFont="1" applyFill="1" applyBorder="1" applyAlignment="1">
      <alignment horizontal="left" vertical="top"/>
    </xf>
    <xf numFmtId="9" fontId="5" fillId="2" borderId="39" xfId="0" applyNumberFormat="1" applyFont="1" applyFill="1" applyBorder="1" applyAlignment="1">
      <alignment horizontal="left" vertical="top" wrapText="1"/>
    </xf>
    <xf numFmtId="49" fontId="5" fillId="2" borderId="37" xfId="0" applyNumberFormat="1" applyFont="1" applyFill="1" applyBorder="1" applyAlignment="1">
      <alignment horizontal="left" vertical="top"/>
    </xf>
    <xf numFmtId="3" fontId="6" fillId="2" borderId="39" xfId="0" applyNumberFormat="1" applyFont="1" applyFill="1" applyBorder="1" applyAlignment="1">
      <alignment horizontal="left" vertical="top" wrapText="1"/>
    </xf>
    <xf numFmtId="0" fontId="6" fillId="0" borderId="39" xfId="0" applyFont="1" applyFill="1" applyBorder="1" applyAlignment="1">
      <alignment horizontal="left" vertical="top" wrapText="1"/>
    </xf>
    <xf numFmtId="0" fontId="5" fillId="2" borderId="37" xfId="0" applyFont="1" applyFill="1" applyBorder="1" applyAlignment="1">
      <alignment horizontal="left" vertical="top" wrapText="1"/>
    </xf>
    <xf numFmtId="0" fontId="7" fillId="2" borderId="37" xfId="0" applyFont="1" applyFill="1" applyBorder="1" applyAlignment="1">
      <alignment horizontal="left" vertical="top" wrapText="1"/>
    </xf>
    <xf numFmtId="14" fontId="5" fillId="10" borderId="39" xfId="0" applyNumberFormat="1" applyFont="1" applyFill="1" applyBorder="1" applyAlignment="1">
      <alignment horizontal="left" vertical="top" wrapText="1"/>
    </xf>
    <xf numFmtId="0" fontId="5" fillId="2" borderId="36" xfId="0" applyFont="1" applyFill="1" applyBorder="1" applyAlignment="1">
      <alignment horizontal="center" vertical="top" wrapText="1"/>
    </xf>
    <xf numFmtId="0" fontId="5" fillId="2" borderId="38" xfId="0" applyFont="1" applyFill="1" applyBorder="1" applyAlignment="1">
      <alignment horizontal="center" vertical="top" wrapText="1"/>
    </xf>
    <xf numFmtId="0" fontId="5" fillId="2" borderId="39" xfId="0" applyFont="1" applyFill="1" applyBorder="1" applyAlignment="1">
      <alignment horizontal="center" vertical="top" wrapText="1"/>
    </xf>
    <xf numFmtId="0" fontId="5" fillId="6" borderId="40" xfId="0" applyFont="1" applyFill="1" applyBorder="1" applyAlignment="1">
      <alignment horizontal="left" vertical="top" wrapText="1"/>
    </xf>
    <xf numFmtId="0" fontId="5" fillId="2" borderId="35" xfId="0" applyFont="1" applyFill="1" applyBorder="1" applyAlignment="1">
      <alignment vertical="top" wrapText="1"/>
    </xf>
    <xf numFmtId="0" fontId="5" fillId="2" borderId="27" xfId="0" applyFont="1" applyFill="1" applyBorder="1" applyAlignment="1">
      <alignment vertical="top" wrapText="1"/>
    </xf>
    <xf numFmtId="0" fontId="5" fillId="2" borderId="41" xfId="0" applyFont="1" applyFill="1" applyBorder="1" applyAlignment="1">
      <alignment horizontal="center" vertical="top" wrapText="1"/>
    </xf>
    <xf numFmtId="0" fontId="15" fillId="2" borderId="36" xfId="0" applyFont="1" applyFill="1" applyBorder="1" applyAlignment="1">
      <alignment horizontal="center" vertical="top" wrapText="1"/>
    </xf>
    <xf numFmtId="0" fontId="11" fillId="2" borderId="38" xfId="1" applyFill="1" applyBorder="1" applyAlignment="1">
      <alignment horizontal="center" vertical="top" wrapText="1"/>
    </xf>
    <xf numFmtId="0" fontId="11" fillId="2" borderId="27" xfId="1" applyFill="1" applyBorder="1" applyAlignment="1">
      <alignment vertical="top" wrapText="1"/>
    </xf>
    <xf numFmtId="0" fontId="5" fillId="2" borderId="10" xfId="0" applyFont="1" applyFill="1" applyBorder="1" applyAlignment="1">
      <alignment horizontal="left" vertical="top" wrapText="1"/>
    </xf>
    <xf numFmtId="0" fontId="11" fillId="2" borderId="11" xfId="1" applyFill="1" applyBorder="1" applyAlignment="1">
      <alignment horizontal="center" vertical="center" wrapText="1"/>
    </xf>
    <xf numFmtId="14" fontId="0" fillId="0" borderId="0" xfId="0" applyNumberFormat="1"/>
    <xf numFmtId="0" fontId="0" fillId="0" borderId="0" xfId="0" pivotButton="1"/>
    <xf numFmtId="0" fontId="0" fillId="0" borderId="0" xfId="0" applyAlignment="1">
      <alignment horizontal="left"/>
    </xf>
    <xf numFmtId="0" fontId="0" fillId="0" borderId="0" xfId="0" applyNumberFormat="1"/>
    <xf numFmtId="0" fontId="0" fillId="0" borderId="1" xfId="0" applyBorder="1" applyAlignment="1">
      <alignment horizontal="left"/>
    </xf>
    <xf numFmtId="0" fontId="18" fillId="13" borderId="1" xfId="0" applyFont="1" applyFill="1" applyBorder="1" applyAlignment="1">
      <alignment horizontal="left"/>
    </xf>
    <xf numFmtId="0" fontId="18" fillId="13" borderId="1" xfId="0" applyFont="1" applyFill="1" applyBorder="1" applyAlignment="1">
      <alignment horizontal="center" vertical="center" wrapText="1"/>
    </xf>
    <xf numFmtId="0" fontId="19" fillId="13" borderId="1" xfId="0" applyFont="1" applyFill="1" applyBorder="1" applyAlignment="1">
      <alignment horizontal="center" vertical="center"/>
    </xf>
    <xf numFmtId="0" fontId="19" fillId="13" borderId="1" xfId="0" applyFont="1" applyFill="1" applyBorder="1" applyAlignment="1">
      <alignment horizontal="center" vertical="center" wrapText="1"/>
    </xf>
    <xf numFmtId="0" fontId="20" fillId="0" borderId="1" xfId="0" applyFont="1" applyBorder="1" applyAlignment="1">
      <alignment horizontal="left"/>
    </xf>
    <xf numFmtId="0" fontId="19" fillId="13" borderId="1" xfId="0" applyFont="1" applyFill="1" applyBorder="1" applyAlignment="1">
      <alignment horizontal="left"/>
    </xf>
    <xf numFmtId="0" fontId="20" fillId="0" borderId="1" xfId="0" applyNumberFormat="1" applyFont="1" applyBorder="1" applyAlignment="1">
      <alignment horizontal="center"/>
    </xf>
    <xf numFmtId="0" fontId="20" fillId="0" borderId="1" xfId="0" applyFont="1" applyBorder="1" applyAlignment="1">
      <alignment horizontal="center"/>
    </xf>
    <xf numFmtId="9" fontId="20" fillId="0" borderId="1" xfId="2" applyFont="1" applyBorder="1" applyAlignment="1">
      <alignment horizontal="center"/>
    </xf>
    <xf numFmtId="0" fontId="19" fillId="13" borderId="1" xfId="0" applyNumberFormat="1" applyFont="1" applyFill="1" applyBorder="1" applyAlignment="1">
      <alignment horizontal="center"/>
    </xf>
    <xf numFmtId="9" fontId="19" fillId="13" borderId="1" xfId="0" applyNumberFormat="1" applyFont="1" applyFill="1" applyBorder="1" applyAlignment="1">
      <alignment horizontal="center"/>
    </xf>
    <xf numFmtId="0" fontId="0" fillId="0" borderId="1" xfId="0" applyNumberFormat="1" applyBorder="1" applyAlignment="1">
      <alignment horizontal="center" vertical="center"/>
    </xf>
    <xf numFmtId="0" fontId="18" fillId="13" borderId="1" xfId="0" applyNumberFormat="1" applyFont="1" applyFill="1" applyBorder="1" applyAlignment="1">
      <alignment horizontal="center" vertical="center"/>
    </xf>
    <xf numFmtId="9" fontId="18" fillId="13" borderId="1" xfId="0" applyNumberFormat="1" applyFont="1" applyFill="1" applyBorder="1" applyAlignment="1">
      <alignment horizontal="center" vertical="center"/>
    </xf>
    <xf numFmtId="164" fontId="20" fillId="0" borderId="1" xfId="2" applyNumberFormat="1" applyFont="1" applyBorder="1" applyAlignment="1">
      <alignment horizontal="center"/>
    </xf>
    <xf numFmtId="0" fontId="5" fillId="2" borderId="0" xfId="0" applyFont="1" applyFill="1" applyAlignment="1">
      <alignment horizontal="center" vertical="top" wrapText="1"/>
    </xf>
    <xf numFmtId="0" fontId="6" fillId="6" borderId="25" xfId="0" applyFont="1" applyFill="1" applyBorder="1" applyAlignment="1">
      <alignment horizontal="center" vertical="top" wrapText="1"/>
    </xf>
    <xf numFmtId="0" fontId="16" fillId="11" borderId="25" xfId="0" applyFont="1" applyFill="1" applyBorder="1" applyAlignment="1">
      <alignment horizontal="center" vertical="top" wrapText="1"/>
    </xf>
    <xf numFmtId="0" fontId="6" fillId="14" borderId="25" xfId="0" applyFont="1" applyFill="1" applyBorder="1" applyAlignment="1">
      <alignment horizontal="center" vertical="top" wrapText="1"/>
    </xf>
    <xf numFmtId="0" fontId="5" fillId="0" borderId="1" xfId="0" applyFont="1" applyBorder="1" applyAlignment="1">
      <alignment horizontal="left" vertical="top" wrapText="1"/>
    </xf>
    <xf numFmtId="0" fontId="5" fillId="0" borderId="1" xfId="0" applyFont="1" applyBorder="1" applyAlignment="1">
      <alignment horizontal="center" vertical="center" wrapText="1"/>
    </xf>
    <xf numFmtId="0" fontId="5" fillId="15" borderId="39" xfId="0" applyFont="1" applyFill="1" applyBorder="1" applyAlignment="1">
      <alignment horizontal="left" vertical="top" wrapText="1"/>
    </xf>
    <xf numFmtId="14" fontId="5" fillId="15" borderId="39" xfId="0" applyNumberFormat="1" applyFont="1" applyFill="1" applyBorder="1" applyAlignment="1">
      <alignment horizontal="left" vertical="top" wrapText="1"/>
    </xf>
    <xf numFmtId="14" fontId="5" fillId="15" borderId="37" xfId="0" applyNumberFormat="1" applyFont="1" applyFill="1" applyBorder="1" applyAlignment="1">
      <alignment horizontal="left" vertical="top" wrapText="1"/>
    </xf>
    <xf numFmtId="0" fontId="6" fillId="15" borderId="39" xfId="0" applyFont="1" applyFill="1" applyBorder="1" applyAlignment="1">
      <alignment horizontal="left" vertical="top" wrapText="1"/>
    </xf>
    <xf numFmtId="0" fontId="14" fillId="15" borderId="39" xfId="0" applyFont="1" applyFill="1" applyBorder="1" applyAlignment="1">
      <alignment horizontal="left" vertical="top" wrapText="1"/>
    </xf>
    <xf numFmtId="49" fontId="7" fillId="15" borderId="37" xfId="0" applyNumberFormat="1" applyFont="1" applyFill="1" applyBorder="1" applyAlignment="1">
      <alignment horizontal="left" vertical="top"/>
    </xf>
    <xf numFmtId="0" fontId="6" fillId="2" borderId="36" xfId="0" applyFont="1" applyFill="1" applyBorder="1" applyAlignment="1">
      <alignment horizontal="center" vertical="top" wrapText="1"/>
    </xf>
    <xf numFmtId="0" fontId="5" fillId="15" borderId="37" xfId="0" applyFont="1" applyFill="1" applyBorder="1" applyAlignment="1">
      <alignment horizontal="left" vertical="top" wrapText="1"/>
    </xf>
    <xf numFmtId="0" fontId="7" fillId="15" borderId="37" xfId="0" applyFont="1" applyFill="1" applyBorder="1" applyAlignment="1">
      <alignment horizontal="left" vertical="top" wrapText="1"/>
    </xf>
    <xf numFmtId="0" fontId="8" fillId="15" borderId="37" xfId="0" applyFont="1" applyFill="1" applyBorder="1" applyAlignment="1">
      <alignment horizontal="left" vertical="top" wrapText="1"/>
    </xf>
    <xf numFmtId="15" fontId="5" fillId="2" borderId="39" xfId="0" applyNumberFormat="1" applyFont="1" applyFill="1" applyBorder="1" applyAlignment="1">
      <alignment horizontal="left" vertical="top" wrapText="1"/>
    </xf>
    <xf numFmtId="0" fontId="7" fillId="2" borderId="0" xfId="0" applyFont="1" applyFill="1" applyAlignment="1">
      <alignment horizontal="left" vertical="top" wrapText="1"/>
    </xf>
    <xf numFmtId="0" fontId="5" fillId="6" borderId="0" xfId="0" applyFont="1" applyFill="1" applyAlignment="1">
      <alignment horizontal="left" vertical="top" wrapText="1"/>
    </xf>
    <xf numFmtId="0" fontId="5" fillId="2" borderId="0" xfId="0" applyFont="1" applyFill="1" applyAlignment="1">
      <alignment vertical="top" wrapText="1"/>
    </xf>
    <xf numFmtId="0" fontId="6" fillId="8" borderId="25" xfId="0" applyFont="1" applyFill="1" applyBorder="1" applyAlignment="1">
      <alignment horizontal="center" vertical="top" wrapText="1"/>
    </xf>
    <xf numFmtId="0" fontId="22" fillId="12" borderId="25" xfId="0" applyFont="1" applyFill="1" applyBorder="1" applyAlignment="1">
      <alignment horizontal="center" vertical="top" wrapText="1"/>
    </xf>
    <xf numFmtId="0" fontId="22" fillId="12" borderId="39" xfId="0" applyFont="1" applyFill="1" applyBorder="1" applyAlignment="1">
      <alignment horizontal="left" vertical="top" wrapText="1"/>
    </xf>
    <xf numFmtId="0" fontId="21" fillId="3" borderId="23" xfId="0" applyFont="1" applyFill="1" applyBorder="1" applyAlignment="1">
      <alignment horizontal="center" vertical="top" wrapText="1"/>
    </xf>
    <xf numFmtId="14" fontId="5" fillId="6" borderId="39" xfId="0" applyNumberFormat="1" applyFont="1" applyFill="1" applyBorder="1" applyAlignment="1">
      <alignment horizontal="left" vertical="top" wrapText="1"/>
    </xf>
    <xf numFmtId="0" fontId="7" fillId="15" borderId="37" xfId="0" applyFont="1" applyFill="1" applyBorder="1" applyAlignment="1">
      <alignment horizontal="left" vertical="top"/>
    </xf>
    <xf numFmtId="0" fontId="6" fillId="2" borderId="39" xfId="0" applyFont="1" applyFill="1" applyBorder="1" applyAlignment="1">
      <alignment horizontal="center" vertical="top" wrapText="1"/>
    </xf>
    <xf numFmtId="0" fontId="5" fillId="0" borderId="40" xfId="0" applyFont="1" applyBorder="1" applyAlignment="1">
      <alignment horizontal="left" vertical="top" wrapText="1"/>
    </xf>
    <xf numFmtId="0" fontId="5" fillId="0" borderId="35" xfId="0" applyFont="1" applyBorder="1" applyAlignment="1">
      <alignment horizontal="center" vertical="center" wrapText="1"/>
    </xf>
    <xf numFmtId="0" fontId="6" fillId="3" borderId="23" xfId="0" applyFont="1" applyFill="1" applyBorder="1" applyAlignment="1">
      <alignment horizontal="center" vertical="top" wrapText="1"/>
    </xf>
    <xf numFmtId="0" fontId="6" fillId="7" borderId="1" xfId="0" applyFont="1" applyFill="1" applyBorder="1" applyAlignment="1">
      <alignment horizontal="center" vertical="top" wrapText="1"/>
    </xf>
    <xf numFmtId="0" fontId="5" fillId="2" borderId="2" xfId="0" applyFont="1" applyFill="1" applyBorder="1" applyAlignment="1">
      <alignment horizontal="left" vertical="top" wrapText="1"/>
    </xf>
    <xf numFmtId="9" fontId="5" fillId="15" borderId="39" xfId="0" applyNumberFormat="1" applyFont="1" applyFill="1" applyBorder="1" applyAlignment="1">
      <alignment horizontal="left" vertical="top" wrapText="1"/>
    </xf>
    <xf numFmtId="0" fontId="5" fillId="16" borderId="36" xfId="0" applyFont="1" applyFill="1" applyBorder="1" applyAlignment="1">
      <alignment horizontal="center" vertical="top" wrapText="1"/>
    </xf>
    <xf numFmtId="0" fontId="12" fillId="16" borderId="38" xfId="1" applyFont="1" applyFill="1" applyBorder="1" applyAlignment="1">
      <alignment horizontal="center" vertical="top" wrapText="1"/>
    </xf>
    <xf numFmtId="0" fontId="5" fillId="16" borderId="39" xfId="0" applyFont="1" applyFill="1" applyBorder="1" applyAlignment="1">
      <alignment horizontal="center" vertical="top" wrapText="1"/>
    </xf>
    <xf numFmtId="0" fontId="23" fillId="16" borderId="39" xfId="0" applyFont="1" applyFill="1" applyBorder="1" applyAlignment="1">
      <alignment horizontal="center" vertical="top" wrapText="1"/>
    </xf>
    <xf numFmtId="0" fontId="5" fillId="0" borderId="0" xfId="0" applyFont="1" applyAlignment="1">
      <alignment horizontal="left" vertical="top" wrapText="1"/>
    </xf>
    <xf numFmtId="0" fontId="2" fillId="0" borderId="0" xfId="0" applyFont="1" applyAlignment="1">
      <alignment horizontal="left" vertical="top" wrapText="1"/>
    </xf>
    <xf numFmtId="14" fontId="14" fillId="2" borderId="39" xfId="0" applyNumberFormat="1" applyFont="1" applyFill="1" applyBorder="1" applyAlignment="1">
      <alignment horizontal="left" vertical="top" wrapText="1"/>
    </xf>
    <xf numFmtId="0" fontId="5" fillId="8" borderId="35" xfId="0" applyFont="1" applyFill="1" applyBorder="1" applyAlignment="1">
      <alignment horizontal="center" vertical="center" wrapText="1"/>
    </xf>
    <xf numFmtId="0" fontId="5" fillId="2" borderId="39" xfId="0" applyFont="1" applyFill="1" applyBorder="1" applyAlignment="1">
      <alignment horizontal="center" vertical="top" wrapText="1"/>
    </xf>
    <xf numFmtId="0" fontId="5" fillId="2" borderId="35" xfId="0" applyFont="1" applyFill="1" applyBorder="1" applyAlignment="1">
      <alignment vertical="top" wrapText="1"/>
    </xf>
    <xf numFmtId="0" fontId="5" fillId="2" borderId="41" xfId="0" applyFont="1" applyFill="1" applyBorder="1" applyAlignment="1">
      <alignment horizontal="center" vertical="top" wrapText="1"/>
    </xf>
    <xf numFmtId="0" fontId="5" fillId="6" borderId="25" xfId="0" applyFont="1" applyFill="1" applyBorder="1" applyAlignment="1">
      <alignment horizontal="left" vertical="top" wrapText="1"/>
    </xf>
    <xf numFmtId="0" fontId="5" fillId="2" borderId="0" xfId="0" applyFont="1" applyFill="1" applyAlignment="1">
      <alignment horizontal="center" vertical="top" wrapText="1"/>
    </xf>
    <xf numFmtId="14" fontId="5" fillId="6" borderId="39" xfId="0" applyNumberFormat="1" applyFont="1" applyFill="1" applyBorder="1" applyAlignment="1">
      <alignment horizontal="left" vertical="top" wrapText="1"/>
    </xf>
    <xf numFmtId="0" fontId="5" fillId="2" borderId="61" xfId="0" applyFont="1" applyFill="1" applyBorder="1" applyAlignment="1">
      <alignment horizontal="center" vertical="top" wrapText="1"/>
    </xf>
    <xf numFmtId="9" fontId="5" fillId="16" borderId="61" xfId="2" applyFont="1" applyFill="1" applyBorder="1" applyAlignment="1">
      <alignment horizontal="center" vertical="top" wrapText="1"/>
    </xf>
    <xf numFmtId="0" fontId="5" fillId="4" borderId="59" xfId="0" applyFont="1" applyFill="1" applyBorder="1" applyAlignment="1">
      <alignment horizontal="center" vertical="top" wrapText="1"/>
    </xf>
    <xf numFmtId="0" fontId="5" fillId="4" borderId="60" xfId="0" applyFont="1" applyFill="1" applyBorder="1" applyAlignment="1">
      <alignment horizontal="center" vertical="top" wrapText="1"/>
    </xf>
    <xf numFmtId="0" fontId="2" fillId="2" borderId="0" xfId="0" applyFont="1" applyFill="1" applyAlignment="1">
      <alignment horizontal="center" vertical="top" wrapText="1"/>
    </xf>
    <xf numFmtId="0" fontId="5" fillId="3" borderId="2" xfId="0" applyFont="1" applyFill="1" applyBorder="1" applyAlignment="1">
      <alignment horizontal="center" vertical="top" wrapText="1"/>
    </xf>
    <xf numFmtId="0" fontId="11" fillId="2" borderId="38" xfId="1" applyFont="1" applyFill="1" applyBorder="1" applyAlignment="1">
      <alignment horizontal="center" vertical="top" wrapText="1"/>
    </xf>
    <xf numFmtId="9" fontId="5" fillId="2" borderId="61" xfId="2" applyFont="1" applyFill="1" applyBorder="1" applyAlignment="1">
      <alignment horizontal="center" vertical="top" wrapText="1"/>
    </xf>
    <xf numFmtId="15" fontId="5" fillId="2" borderId="1" xfId="0" applyNumberFormat="1" applyFont="1" applyFill="1" applyBorder="1" applyAlignment="1">
      <alignment horizontal="left" vertical="top" wrapText="1"/>
    </xf>
    <xf numFmtId="0" fontId="6" fillId="17" borderId="39" xfId="0" applyFont="1" applyFill="1" applyBorder="1" applyAlignment="1">
      <alignment horizontal="left" vertical="top" wrapText="1"/>
    </xf>
    <xf numFmtId="0" fontId="5" fillId="0" borderId="40" xfId="0" applyFont="1" applyBorder="1" applyAlignment="1">
      <alignment horizontal="left" vertical="top" wrapText="1"/>
    </xf>
    <xf numFmtId="0" fontId="5" fillId="2" borderId="36" xfId="0" applyFont="1" applyFill="1" applyBorder="1" applyAlignment="1">
      <alignment horizontal="center" vertical="center" wrapText="1"/>
    </xf>
    <xf numFmtId="0" fontId="5" fillId="2" borderId="38" xfId="0" applyFont="1" applyFill="1" applyBorder="1" applyAlignment="1">
      <alignment horizontal="center" vertical="center" wrapText="1"/>
    </xf>
    <xf numFmtId="14" fontId="5" fillId="3" borderId="39" xfId="0" applyNumberFormat="1" applyFont="1" applyFill="1" applyBorder="1" applyAlignment="1">
      <alignment horizontal="left" vertical="top" wrapText="1"/>
    </xf>
    <xf numFmtId="0" fontId="5" fillId="0" borderId="36" xfId="0" applyFont="1" applyBorder="1" applyAlignment="1">
      <alignment horizontal="center" vertical="center" wrapText="1"/>
    </xf>
    <xf numFmtId="0" fontId="5" fillId="0" borderId="38" xfId="0" applyFont="1" applyBorder="1" applyAlignment="1">
      <alignment horizontal="center" vertical="center" wrapText="1"/>
    </xf>
    <xf numFmtId="43" fontId="5" fillId="2" borderId="61" xfId="4" applyFont="1" applyFill="1" applyBorder="1" applyAlignment="1">
      <alignment horizontal="center" vertical="center" wrapText="1"/>
    </xf>
    <xf numFmtId="0" fontId="25" fillId="2" borderId="39" xfId="0" applyFont="1" applyFill="1" applyBorder="1" applyAlignment="1">
      <alignment horizontal="center" vertical="top" wrapText="1"/>
    </xf>
    <xf numFmtId="9" fontId="5" fillId="2" borderId="61" xfId="2" applyFont="1" applyFill="1" applyBorder="1" applyAlignment="1">
      <alignment horizontal="center" vertical="center" wrapText="1"/>
    </xf>
    <xf numFmtId="164" fontId="5" fillId="2" borderId="61" xfId="2" applyNumberFormat="1" applyFont="1" applyFill="1" applyBorder="1" applyAlignment="1">
      <alignment horizontal="center" vertical="top" wrapText="1"/>
    </xf>
    <xf numFmtId="165" fontId="5" fillId="2" borderId="61" xfId="4" applyNumberFormat="1" applyFont="1" applyFill="1" applyBorder="1" applyAlignment="1">
      <alignment vertical="center" wrapText="1"/>
    </xf>
    <xf numFmtId="165" fontId="5" fillId="2" borderId="61" xfId="4" applyNumberFormat="1" applyFont="1" applyFill="1" applyBorder="1" applyAlignment="1">
      <alignment horizontal="center" vertical="center" wrapText="1"/>
    </xf>
    <xf numFmtId="0" fontId="15" fillId="2" borderId="61" xfId="0" applyFont="1" applyFill="1" applyBorder="1" applyAlignment="1">
      <alignment horizontal="center" vertical="top" wrapText="1"/>
    </xf>
    <xf numFmtId="0" fontId="5" fillId="0" borderId="35" xfId="0" applyFont="1" applyBorder="1" applyAlignment="1">
      <alignment vertical="top" wrapText="1"/>
    </xf>
    <xf numFmtId="0" fontId="5" fillId="0" borderId="36" xfId="0" applyFont="1" applyFill="1" applyBorder="1" applyAlignment="1">
      <alignment horizontal="center" vertical="top" wrapText="1"/>
    </xf>
    <xf numFmtId="0" fontId="5" fillId="0" borderId="35" xfId="0" applyFont="1" applyFill="1" applyBorder="1" applyAlignment="1">
      <alignment vertical="top" wrapText="1"/>
    </xf>
    <xf numFmtId="164" fontId="5" fillId="0" borderId="61" xfId="2" applyNumberFormat="1" applyFont="1" applyFill="1" applyBorder="1" applyAlignment="1">
      <alignment horizontal="center" vertical="top" wrapText="1"/>
    </xf>
    <xf numFmtId="49" fontId="5" fillId="0" borderId="38" xfId="1" quotePrefix="1" applyNumberFormat="1" applyFont="1" applyFill="1" applyBorder="1" applyAlignment="1">
      <alignment horizontal="center" vertical="top" wrapText="1"/>
    </xf>
    <xf numFmtId="0" fontId="5" fillId="2" borderId="2" xfId="0" applyFont="1" applyFill="1" applyBorder="1" applyAlignment="1">
      <alignment horizontal="left" vertical="top" wrapText="1"/>
    </xf>
    <xf numFmtId="0" fontId="5" fillId="2" borderId="4" xfId="0" applyFont="1" applyFill="1" applyBorder="1" applyAlignment="1">
      <alignment horizontal="left" vertical="top" wrapText="1"/>
    </xf>
    <xf numFmtId="0" fontId="6" fillId="4" borderId="54" xfId="0" applyFont="1" applyFill="1" applyBorder="1" applyAlignment="1">
      <alignment horizontal="center" vertical="top" wrapText="1"/>
    </xf>
    <xf numFmtId="0" fontId="6" fillId="4" borderId="6" xfId="0" applyFont="1" applyFill="1" applyBorder="1" applyAlignment="1">
      <alignment horizontal="center" vertical="top" wrapText="1"/>
    </xf>
    <xf numFmtId="0" fontId="6" fillId="4" borderId="48" xfId="0" applyFont="1" applyFill="1" applyBorder="1" applyAlignment="1">
      <alignment horizontal="center" vertical="top" wrapText="1"/>
    </xf>
    <xf numFmtId="0" fontId="6" fillId="4" borderId="20" xfId="0" applyFont="1" applyFill="1" applyBorder="1" applyAlignment="1">
      <alignment horizontal="center" vertical="top" wrapText="1"/>
    </xf>
    <xf numFmtId="0" fontId="6" fillId="4" borderId="21" xfId="0" applyFont="1" applyFill="1" applyBorder="1" applyAlignment="1">
      <alignment horizontal="center" vertical="top" wrapText="1"/>
    </xf>
    <xf numFmtId="0" fontId="6" fillId="4" borderId="22" xfId="0" applyFont="1" applyFill="1" applyBorder="1" applyAlignment="1">
      <alignment horizontal="center" vertical="top" wrapText="1"/>
    </xf>
    <xf numFmtId="0" fontId="6" fillId="4" borderId="46" xfId="0" applyFont="1" applyFill="1" applyBorder="1" applyAlignment="1">
      <alignment horizontal="center" vertical="top" wrapText="1"/>
    </xf>
    <xf numFmtId="0" fontId="6" fillId="4" borderId="47" xfId="0" applyFont="1" applyFill="1" applyBorder="1" applyAlignment="1">
      <alignment horizontal="center" vertical="top" wrapText="1"/>
    </xf>
    <xf numFmtId="0" fontId="6" fillId="4" borderId="43" xfId="0" applyFont="1" applyFill="1" applyBorder="1" applyAlignment="1">
      <alignment horizontal="center" vertical="top" wrapText="1"/>
    </xf>
    <xf numFmtId="0" fontId="6" fillId="4" borderId="58" xfId="0" applyFont="1" applyFill="1" applyBorder="1" applyAlignment="1">
      <alignment horizontal="center" vertical="top" wrapText="1"/>
    </xf>
    <xf numFmtId="0" fontId="6" fillId="5" borderId="42" xfId="0" applyFont="1" applyFill="1" applyBorder="1" applyAlignment="1">
      <alignment horizontal="center" vertical="top" wrapText="1"/>
    </xf>
    <xf numFmtId="0" fontId="6" fillId="5" borderId="26" xfId="0" applyFont="1" applyFill="1" applyBorder="1" applyAlignment="1">
      <alignment horizontal="center" vertical="top" wrapText="1"/>
    </xf>
    <xf numFmtId="0" fontId="6" fillId="5" borderId="43" xfId="0" applyFont="1" applyFill="1" applyBorder="1" applyAlignment="1">
      <alignment horizontal="center" vertical="top" wrapText="1"/>
    </xf>
    <xf numFmtId="0" fontId="6" fillId="5" borderId="27" xfId="0" applyFont="1" applyFill="1" applyBorder="1" applyAlignment="1">
      <alignment horizontal="center" vertical="top" wrapText="1"/>
    </xf>
    <xf numFmtId="0" fontId="6" fillId="7" borderId="2" xfId="0" applyFont="1" applyFill="1" applyBorder="1" applyAlignment="1">
      <alignment horizontal="center" vertical="top" wrapText="1"/>
    </xf>
    <xf numFmtId="0" fontId="6" fillId="7" borderId="3" xfId="0" applyFont="1" applyFill="1" applyBorder="1" applyAlignment="1">
      <alignment horizontal="center" vertical="top" wrapText="1"/>
    </xf>
    <xf numFmtId="0" fontId="6" fillId="7" borderId="4" xfId="0" applyFont="1" applyFill="1" applyBorder="1" applyAlignment="1">
      <alignment horizontal="center" vertical="top" wrapText="1"/>
    </xf>
    <xf numFmtId="0" fontId="6" fillId="3" borderId="24" xfId="0" applyFont="1" applyFill="1" applyBorder="1" applyAlignment="1">
      <alignment horizontal="center" vertical="top" wrapText="1"/>
    </xf>
    <xf numFmtId="0" fontId="6" fillId="3" borderId="51" xfId="0" applyFont="1" applyFill="1" applyBorder="1" applyAlignment="1">
      <alignment horizontal="center" vertical="top" wrapText="1"/>
    </xf>
    <xf numFmtId="0" fontId="6" fillId="9" borderId="55" xfId="0" applyFont="1" applyFill="1" applyBorder="1" applyAlignment="1">
      <alignment horizontal="center" vertical="top" wrapText="1"/>
    </xf>
    <xf numFmtId="0" fontId="6" fillId="9" borderId="56" xfId="0" applyFont="1" applyFill="1" applyBorder="1" applyAlignment="1">
      <alignment horizontal="center" vertical="top" wrapText="1"/>
    </xf>
    <xf numFmtId="0" fontId="6" fillId="9" borderId="33" xfId="0" applyFont="1" applyFill="1" applyBorder="1" applyAlignment="1">
      <alignment horizontal="center" vertical="top" wrapText="1"/>
    </xf>
    <xf numFmtId="0" fontId="6" fillId="9" borderId="27" xfId="0" applyFont="1" applyFill="1" applyBorder="1" applyAlignment="1">
      <alignment horizontal="center" vertical="top" wrapText="1"/>
    </xf>
    <xf numFmtId="0" fontId="6" fillId="4" borderId="42" xfId="0" applyFont="1" applyFill="1" applyBorder="1" applyAlignment="1">
      <alignment horizontal="center" vertical="top" wrapText="1"/>
    </xf>
    <xf numFmtId="0" fontId="6" fillId="4" borderId="57" xfId="0" applyFont="1" applyFill="1" applyBorder="1" applyAlignment="1">
      <alignment horizontal="center" vertical="top" wrapText="1"/>
    </xf>
    <xf numFmtId="0" fontId="6" fillId="3" borderId="23" xfId="0" applyFont="1" applyFill="1" applyBorder="1" applyAlignment="1">
      <alignment horizontal="center" vertical="top" wrapText="1"/>
    </xf>
    <xf numFmtId="0" fontId="6" fillId="3" borderId="29" xfId="0" applyFont="1" applyFill="1" applyBorder="1" applyAlignment="1">
      <alignment horizontal="center" vertical="top" wrapText="1"/>
    </xf>
    <xf numFmtId="0" fontId="6" fillId="3" borderId="47" xfId="0" applyFont="1" applyFill="1" applyBorder="1" applyAlignment="1">
      <alignment horizontal="center" vertical="top" wrapText="1"/>
    </xf>
    <xf numFmtId="0" fontId="21" fillId="3" borderId="24" xfId="0" applyFont="1" applyFill="1" applyBorder="1" applyAlignment="1">
      <alignment horizontal="center" vertical="top" wrapText="1"/>
    </xf>
    <xf numFmtId="0" fontId="21" fillId="3" borderId="25" xfId="0" applyFont="1" applyFill="1" applyBorder="1" applyAlignment="1">
      <alignment horizontal="center" vertical="top" wrapText="1"/>
    </xf>
    <xf numFmtId="0" fontId="1" fillId="2" borderId="5"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44" xfId="0" applyFont="1" applyFill="1" applyBorder="1" applyAlignment="1">
      <alignment horizontal="center" vertical="top" wrapText="1"/>
    </xf>
    <xf numFmtId="0" fontId="1" fillId="2" borderId="45" xfId="0" applyFont="1" applyFill="1" applyBorder="1" applyAlignment="1">
      <alignment horizontal="center" vertical="top" wrapText="1"/>
    </xf>
    <xf numFmtId="0" fontId="5" fillId="2" borderId="2"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2" borderId="4" xfId="0" applyFont="1" applyFill="1" applyBorder="1" applyAlignment="1">
      <alignment horizontal="center" vertical="top"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48"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8"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4" borderId="52" xfId="0" applyFont="1" applyFill="1" applyBorder="1" applyAlignment="1">
      <alignment horizontal="center" vertical="top" wrapText="1"/>
    </xf>
    <xf numFmtId="0" fontId="6" fillId="4" borderId="3" xfId="0" applyFont="1" applyFill="1" applyBorder="1" applyAlignment="1">
      <alignment horizontal="center" vertical="top" wrapText="1"/>
    </xf>
    <xf numFmtId="0" fontId="6" fillId="4" borderId="53" xfId="0" applyFont="1" applyFill="1" applyBorder="1" applyAlignment="1">
      <alignment horizontal="center" vertical="top" wrapText="1"/>
    </xf>
    <xf numFmtId="0" fontId="6" fillId="4" borderId="4" xfId="0" applyFont="1" applyFill="1" applyBorder="1" applyAlignment="1">
      <alignment horizontal="center" vertical="top" wrapText="1"/>
    </xf>
    <xf numFmtId="0" fontId="6" fillId="4" borderId="2" xfId="0" applyFont="1" applyFill="1" applyBorder="1" applyAlignment="1">
      <alignment horizontal="center" vertical="top" wrapText="1"/>
    </xf>
    <xf numFmtId="0" fontId="5" fillId="2" borderId="50" xfId="0" applyFont="1" applyFill="1" applyBorder="1" applyAlignment="1">
      <alignment horizontal="left" vertical="top" wrapText="1"/>
    </xf>
    <xf numFmtId="0" fontId="6" fillId="4" borderId="26" xfId="0" applyFont="1" applyFill="1" applyBorder="1" applyAlignment="1">
      <alignment horizontal="center" vertical="top" wrapText="1"/>
    </xf>
    <xf numFmtId="0" fontId="6" fillId="4" borderId="32" xfId="0" applyFont="1" applyFill="1" applyBorder="1" applyAlignment="1">
      <alignment horizontal="center" vertical="top" wrapText="1"/>
    </xf>
    <xf numFmtId="0" fontId="6" fillId="4" borderId="27" xfId="0" applyFont="1" applyFill="1" applyBorder="1" applyAlignment="1">
      <alignment horizontal="center" vertical="top" wrapText="1"/>
    </xf>
    <xf numFmtId="0" fontId="6" fillId="4" borderId="33" xfId="0" applyFont="1" applyFill="1" applyBorder="1" applyAlignment="1">
      <alignment horizontal="center" vertical="top" wrapText="1"/>
    </xf>
    <xf numFmtId="0" fontId="6" fillId="4" borderId="30" xfId="0" applyFont="1" applyFill="1" applyBorder="1" applyAlignment="1">
      <alignment horizontal="center" vertical="top" wrapText="1"/>
    </xf>
    <xf numFmtId="0" fontId="6" fillId="4" borderId="31" xfId="0" applyFont="1" applyFill="1" applyBorder="1" applyAlignment="1">
      <alignment horizontal="center" vertical="top" wrapText="1"/>
    </xf>
    <xf numFmtId="0" fontId="6" fillId="4" borderId="28" xfId="0" applyFont="1" applyFill="1" applyBorder="1" applyAlignment="1">
      <alignment horizontal="center" vertical="top" wrapText="1"/>
    </xf>
    <xf numFmtId="0" fontId="6" fillId="4" borderId="34" xfId="0" applyFont="1" applyFill="1" applyBorder="1" applyAlignment="1">
      <alignment horizontal="center" vertical="top" wrapText="1"/>
    </xf>
    <xf numFmtId="0" fontId="6" fillId="4" borderId="29" xfId="0" applyFont="1" applyFill="1" applyBorder="1" applyAlignment="1">
      <alignment horizontal="center" vertical="top" wrapText="1"/>
    </xf>
    <xf numFmtId="0" fontId="6" fillId="4" borderId="23" xfId="0" applyFont="1" applyFill="1" applyBorder="1" applyAlignment="1">
      <alignment horizontal="center" vertical="top" wrapText="1"/>
    </xf>
    <xf numFmtId="0" fontId="5" fillId="2" borderId="1" xfId="0" applyFont="1" applyFill="1" applyBorder="1" applyAlignment="1">
      <alignment horizontal="center" vertical="center" wrapText="1"/>
    </xf>
    <xf numFmtId="0" fontId="6" fillId="4" borderId="9" xfId="0" applyFont="1" applyFill="1" applyBorder="1" applyAlignment="1">
      <alignment horizontal="center" vertical="top" wrapText="1"/>
    </xf>
    <xf numFmtId="0" fontId="6" fillId="4" borderId="0" xfId="0" applyFont="1" applyFill="1" applyBorder="1" applyAlignment="1">
      <alignment horizontal="center" vertical="top" wrapText="1"/>
    </xf>
    <xf numFmtId="0" fontId="6" fillId="4" borderId="8" xfId="0" applyFont="1" applyFill="1" applyBorder="1" applyAlignment="1">
      <alignment horizontal="center" vertical="top" wrapText="1"/>
    </xf>
    <xf numFmtId="0" fontId="6" fillId="4" borderId="10" xfId="0" applyFont="1" applyFill="1" applyBorder="1" applyAlignment="1">
      <alignment horizontal="center" vertical="top" wrapText="1"/>
    </xf>
    <xf numFmtId="0" fontId="6" fillId="4" borderId="11" xfId="0" applyFont="1" applyFill="1" applyBorder="1" applyAlignment="1">
      <alignment horizontal="center" vertical="top" wrapText="1"/>
    </xf>
    <xf numFmtId="0" fontId="6" fillId="4" borderId="1" xfId="0" applyFont="1" applyFill="1" applyBorder="1" applyAlignment="1">
      <alignment horizontal="center" vertical="top" wrapText="1"/>
    </xf>
    <xf numFmtId="0" fontId="6" fillId="4" borderId="12" xfId="0" applyFont="1" applyFill="1" applyBorder="1" applyAlignment="1">
      <alignment horizontal="center" vertical="top" wrapText="1"/>
    </xf>
    <xf numFmtId="0" fontId="6" fillId="4" borderId="13" xfId="0" applyFont="1" applyFill="1" applyBorder="1" applyAlignment="1">
      <alignment horizontal="center" vertical="top" wrapText="1"/>
    </xf>
    <xf numFmtId="0" fontId="6" fillId="7" borderId="1" xfId="0" applyFont="1" applyFill="1" applyBorder="1" applyAlignment="1">
      <alignment horizontal="center" vertical="top" wrapText="1"/>
    </xf>
    <xf numFmtId="0" fontId="5" fillId="2" borderId="3" xfId="0" applyFont="1" applyFill="1" applyBorder="1" applyAlignment="1">
      <alignment horizontal="left" vertical="top" wrapText="1"/>
    </xf>
    <xf numFmtId="0" fontId="6" fillId="9" borderId="34" xfId="0" applyFont="1" applyFill="1" applyBorder="1" applyAlignment="1">
      <alignment horizontal="center" vertical="top" wrapText="1"/>
    </xf>
    <xf numFmtId="0" fontId="6" fillId="9" borderId="28" xfId="0" applyFont="1" applyFill="1" applyBorder="1" applyAlignment="1">
      <alignment horizontal="center" vertical="top" wrapText="1"/>
    </xf>
    <xf numFmtId="0" fontId="6" fillId="3" borderId="0" xfId="0" applyFont="1" applyFill="1" applyBorder="1" applyAlignment="1">
      <alignment horizontal="center" vertical="center" wrapText="1"/>
    </xf>
    <xf numFmtId="0" fontId="6" fillId="3" borderId="25" xfId="0" applyFont="1" applyFill="1" applyBorder="1" applyAlignment="1">
      <alignment horizontal="center" vertical="top" wrapText="1"/>
    </xf>
    <xf numFmtId="0" fontId="6" fillId="4" borderId="16" xfId="0" applyFont="1" applyFill="1" applyBorder="1" applyAlignment="1">
      <alignment horizontal="center" vertical="top" wrapText="1"/>
    </xf>
    <xf numFmtId="0" fontId="6" fillId="4" borderId="17" xfId="0" applyFont="1" applyFill="1" applyBorder="1" applyAlignment="1">
      <alignment horizontal="center" vertical="top" wrapText="1"/>
    </xf>
    <xf numFmtId="0" fontId="6" fillId="4" borderId="18" xfId="0" applyFont="1" applyFill="1" applyBorder="1" applyAlignment="1">
      <alignment horizontal="center" vertical="top" wrapText="1"/>
    </xf>
    <xf numFmtId="0" fontId="6" fillId="4" borderId="19" xfId="0" applyFont="1" applyFill="1" applyBorder="1" applyAlignment="1">
      <alignment horizontal="center" vertical="top" wrapText="1"/>
    </xf>
    <xf numFmtId="2" fontId="5" fillId="0" borderId="61" xfId="0" applyNumberFormat="1" applyFont="1" applyFill="1" applyBorder="1" applyAlignment="1">
      <alignment horizontal="center" vertical="top" wrapText="1"/>
    </xf>
    <xf numFmtId="0" fontId="11" fillId="0" borderId="38" xfId="1" applyFill="1" applyBorder="1" applyAlignment="1">
      <alignment horizontal="center" vertical="top" wrapText="1"/>
    </xf>
  </cellXfs>
  <cellStyles count="5">
    <cellStyle name="Hipervínculo" xfId="1" builtinId="8"/>
    <cellStyle name="Millares" xfId="4" builtinId="3"/>
    <cellStyle name="Normal" xfId="0" builtinId="0"/>
    <cellStyle name="Normal 2" xfId="3" xr:uid="{AF137FBC-949D-4F11-AD61-36BEADC9E4EB}"/>
    <cellStyle name="Porcentaje" xfId="2" builtinId="5"/>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n-US"/>
              <a:t>ACCIONES</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0902-4717-9353-D66516C795D4}"/>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0902-4717-9353-D66516C795D4}"/>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0902-4717-9353-D66516C795D4}"/>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0902-4717-9353-D66516C795D4}"/>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9291-47B6-B073-2397D2F328E5}"/>
              </c:ext>
            </c:extLst>
          </c:dPt>
          <c:dLbls>
            <c:dLbl>
              <c:idx val="0"/>
              <c:layout>
                <c:manualLayout>
                  <c:x val="0.15277777777777787"/>
                  <c:y val="-8.333333333333341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902-4717-9353-D66516C795D4}"/>
                </c:ext>
              </c:extLst>
            </c:dLbl>
            <c:dLbl>
              <c:idx val="1"/>
              <c:layout>
                <c:manualLayout>
                  <c:x val="-6.3888888888888898E-2"/>
                  <c:y val="-2.314814814814819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902-4717-9353-D66516C795D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5-0902-4717-9353-D66516C795D4}"/>
                </c:ext>
              </c:extLst>
            </c:dLbl>
            <c:dLbl>
              <c:idx val="3"/>
              <c:layout>
                <c:manualLayout>
                  <c:x val="0.2722222222222222"/>
                  <c:y val="9.2592592592592587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902-4717-9353-D66516C795D4}"/>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9-9291-47B6-B073-2397D2F328E5}"/>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'Dinamicas y graficos'!$H$23:$H$27</c:f>
              <c:strCache>
                <c:ptCount val="5"/>
                <c:pt idx="0">
                  <c:v>Abierta en proceso</c:v>
                </c:pt>
                <c:pt idx="1">
                  <c:v>Abierta Incumplida</c:v>
                </c:pt>
                <c:pt idx="2">
                  <c:v>Cerrada</c:v>
                </c:pt>
                <c:pt idx="3">
                  <c:v>Cerrada con Baja Efectividad</c:v>
                </c:pt>
                <c:pt idx="4">
                  <c:v>Abierta Inefectiva</c:v>
                </c:pt>
              </c:strCache>
            </c:strRef>
          </c:cat>
          <c:val>
            <c:numRef>
              <c:f>'Dinamicas y graficos'!$I$23:$I$27</c:f>
              <c:numCache>
                <c:formatCode>General</c:formatCode>
                <c:ptCount val="5"/>
                <c:pt idx="0">
                  <c:v>28</c:v>
                </c:pt>
                <c:pt idx="1">
                  <c:v>1</c:v>
                </c:pt>
                <c:pt idx="2">
                  <c:v>5</c:v>
                </c:pt>
                <c:pt idx="3">
                  <c:v>1</c:v>
                </c:pt>
                <c:pt idx="4">
                  <c:v>8</c:v>
                </c:pt>
              </c:numCache>
            </c:numRef>
          </c:val>
          <c:extLst>
            <c:ext xmlns:c16="http://schemas.microsoft.com/office/drawing/2014/chart" uri="{C3380CC4-5D6E-409C-BE32-E72D297353CC}">
              <c16:uniqueId val="{00000000-0902-4717-9353-D66516C795D4}"/>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ACM</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B057-473E-B794-8F6D4A17B17B}"/>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B057-473E-B794-8F6D4A17B17B}"/>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B057-473E-B794-8F6D4A17B17B}"/>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2-B057-473E-B794-8F6D4A17B17B}"/>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B057-473E-B794-8F6D4A17B17B}"/>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F-B057-473E-B794-8F6D4A17B17B}"/>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0-B057-473E-B794-8F6D4A17B17B}"/>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1-B057-473E-B794-8F6D4A17B17B}"/>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2-B057-473E-B794-8F6D4A17B17B}"/>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3-B057-473E-B794-8F6D4A17B17B}"/>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'Dinamicas y graficos'!$J$48:$J$52</c:f>
              <c:strCache>
                <c:ptCount val="5"/>
                <c:pt idx="0">
                  <c:v>Abierta en proceso</c:v>
                </c:pt>
                <c:pt idx="1">
                  <c:v>Abierta Incumplida</c:v>
                </c:pt>
                <c:pt idx="2">
                  <c:v>Cerrada</c:v>
                </c:pt>
                <c:pt idx="3">
                  <c:v>Cerrada con Baja Efectividad</c:v>
                </c:pt>
                <c:pt idx="4">
                  <c:v>Abierta Inefectiva</c:v>
                </c:pt>
              </c:strCache>
            </c:strRef>
          </c:cat>
          <c:val>
            <c:numRef>
              <c:f>'Dinamicas y graficos'!$K$48:$K$52</c:f>
              <c:numCache>
                <c:formatCode>General</c:formatCode>
                <c:ptCount val="5"/>
                <c:pt idx="0">
                  <c:v>8</c:v>
                </c:pt>
                <c:pt idx="1">
                  <c:v>1</c:v>
                </c:pt>
                <c:pt idx="2">
                  <c:v>2</c:v>
                </c:pt>
                <c:pt idx="3">
                  <c:v>1</c:v>
                </c:pt>
                <c:pt idx="4">
                  <c:v>8</c:v>
                </c:pt>
              </c:numCache>
            </c:numRef>
          </c:val>
          <c:extLst>
            <c:ext xmlns:c16="http://schemas.microsoft.com/office/drawing/2014/chart" uri="{C3380CC4-5D6E-409C-BE32-E72D297353CC}">
              <c16:uniqueId val="{0000000E-B057-473E-B794-8F6D4A17B17B}"/>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alpha val="97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xdr:colOff>
          <xdr:row>0</xdr:row>
          <xdr:rowOff>122093</xdr:rowOff>
        </xdr:from>
        <xdr:to>
          <xdr:col>2</xdr:col>
          <xdr:colOff>1</xdr:colOff>
          <xdr:row>4</xdr:row>
          <xdr:rowOff>96378</xdr:rowOff>
        </xdr:to>
        <xdr:pic>
          <xdr:nvPicPr>
            <xdr:cNvPr id="2" name="Imagen 4">
              <a:extLst>
                <a:ext uri="{FF2B5EF4-FFF2-40B4-BE49-F238E27FC236}">
                  <a16:creationId xmlns:a16="http://schemas.microsoft.com/office/drawing/2014/main" id="{927BF6DF-F225-43B1-BFDF-7EB5701137E7}"/>
                </a:ext>
              </a:extLst>
            </xdr:cNvPr>
            <xdr:cNvPicPr>
              <a:picLocks noChangeAspect="1" noChangeArrowheads="1"/>
              <a:extLst>
                <a:ext uri="{84589F7E-364E-4C9E-8A38-B11213B215E9}">
                  <a14:cameraTool cellRange="[1]Rotulo!$A$1:$AL$2" spid="_x0000_s7442"/>
                </a:ext>
              </a:extLst>
            </xdr:cNvPicPr>
          </xdr:nvPicPr>
          <xdr:blipFill>
            <a:blip xmlns:r="http://schemas.openxmlformats.org/officeDocument/2006/relationships" r:embed="rId1">
              <a:extLst>
                <a:ext uri="{28A0092B-C50C-407E-A947-70E740481C1C}">
                  <a14:useLocalDpi val="0"/>
                </a:ext>
              </a:extLst>
            </a:blip>
            <a:srcRect l="938" t="14481" r="91045" b="7536"/>
            <a:stretch>
              <a:fillRect/>
            </a:stretch>
          </xdr:blipFill>
          <xdr:spPr bwMode="auto">
            <a:xfrm>
              <a:off x="1" y="122093"/>
              <a:ext cx="1241425" cy="60586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283369</xdr:colOff>
      <xdr:row>4</xdr:row>
      <xdr:rowOff>57149</xdr:rowOff>
    </xdr:from>
    <xdr:to>
      <xdr:col>14</xdr:col>
      <xdr:colOff>747713</xdr:colOff>
      <xdr:row>18</xdr:row>
      <xdr:rowOff>133349</xdr:rowOff>
    </xdr:to>
    <xdr:graphicFrame macro="">
      <xdr:nvGraphicFramePr>
        <xdr:cNvPr id="2" name="Gráfico 1">
          <a:extLst>
            <a:ext uri="{FF2B5EF4-FFF2-40B4-BE49-F238E27FC236}">
              <a16:creationId xmlns:a16="http://schemas.microsoft.com/office/drawing/2014/main" id="{F066B6A3-35E8-4BEE-AB73-600E81656E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540544</xdr:colOff>
      <xdr:row>31</xdr:row>
      <xdr:rowOff>154781</xdr:rowOff>
    </xdr:from>
    <xdr:to>
      <xdr:col>17</xdr:col>
      <xdr:colOff>338138</xdr:colOff>
      <xdr:row>46</xdr:row>
      <xdr:rowOff>40481</xdr:rowOff>
    </xdr:to>
    <xdr:graphicFrame macro="">
      <xdr:nvGraphicFramePr>
        <xdr:cNvPr id="3" name="Gráfico 2">
          <a:extLst>
            <a:ext uri="{FF2B5EF4-FFF2-40B4-BE49-F238E27FC236}">
              <a16:creationId xmlns:a16="http://schemas.microsoft.com/office/drawing/2014/main" id="{114B6ED8-BF22-4769-A5B0-D8A073871E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122093</xdr:rowOff>
        </xdr:from>
        <xdr:to>
          <xdr:col>2</xdr:col>
          <xdr:colOff>438727</xdr:colOff>
          <xdr:row>1</xdr:row>
          <xdr:rowOff>467590</xdr:rowOff>
        </xdr:to>
        <xdr:pic>
          <xdr:nvPicPr>
            <xdr:cNvPr id="2" name="Imagen 4">
              <a:extLst>
                <a:ext uri="{FF2B5EF4-FFF2-40B4-BE49-F238E27FC236}">
                  <a16:creationId xmlns:a16="http://schemas.microsoft.com/office/drawing/2014/main" id="{00000000-0008-0000-0100-000002000000}"/>
                </a:ext>
              </a:extLst>
            </xdr:cNvPr>
            <xdr:cNvPicPr>
              <a:picLocks noChangeAspect="1" noChangeArrowheads="1"/>
              <a:extLst>
                <a:ext uri="{84589F7E-364E-4C9E-8A38-B11213B215E9}">
                  <a14:cameraTool cellRange="[2]Rotulo!$A$1:$AL$2" spid="_x0000_s3917"/>
                </a:ext>
              </a:extLst>
            </xdr:cNvPicPr>
          </xdr:nvPicPr>
          <xdr:blipFill>
            <a:blip xmlns:r="http://schemas.openxmlformats.org/officeDocument/2006/relationships" r:embed="rId1">
              <a:extLst>
                <a:ext uri="{28A0092B-C50C-407E-A947-70E740481C1C}">
                  <a14:useLocalDpi val="0"/>
                </a:ext>
              </a:extLst>
            </a:blip>
            <a:srcRect l="938" t="14481" r="91045" b="7536"/>
            <a:stretch>
              <a:fillRect/>
            </a:stretch>
          </xdr:blipFill>
          <xdr:spPr bwMode="auto">
            <a:xfrm>
              <a:off x="0" y="122093"/>
              <a:ext cx="1714500" cy="79577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Documentos\Users\User\Downloads\gm-ftpl-01_plan_mejoramiento_por_procesos_v1_300420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34\plan%20operativo%20integral\Users\User\Downloads\gm-ftpl-01_plan_mejoramiento_por_procesos_v1_3004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mejoramiento por procesos"/>
      <sheetName val="Rotulo"/>
      <sheetName val="Hoja1"/>
    </sheetNames>
    <sheetDataSet>
      <sheetData sheetId="0"/>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mejoramiento por procesos"/>
      <sheetName val="Rotulo"/>
      <sheetName val="Hoja1"/>
    </sheetNames>
    <sheetDataSet>
      <sheetData sheetId="0"/>
      <sheetData sheetId="1"/>
      <sheetData sheetId="2"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ROMERO" refreshedDate="44369.750662847226" createdVersion="7" refreshedVersion="7" minRefreshableVersion="3" recordCount="43" xr:uid="{968D31C1-424C-4FC4-AD39-8166F51501E8}">
  <cacheSource type="worksheet">
    <worksheetSource ref="A1:U44" sheet="Base"/>
  </cacheSource>
  <cacheFields count="21">
    <cacheField name="Nombre de la Dependencia" numFmtId="0">
      <sharedItems count="4">
        <s v="Oficina Asesora de Planeación"/>
        <s v="Subdirección de Gestión Corporativa"/>
        <s v="Sudirección Artistica  y Cultural "/>
        <s v="Sudirección para la Gestión del Centro" u="1"/>
      </sharedItems>
    </cacheField>
    <cacheField name="Área de la Dependencia" numFmtId="0">
      <sharedItems count="10">
        <s v="Oficina Asesora de Planeación"/>
        <s v="Talento Humano "/>
        <s v="Sudirección Artistica  y Cultural "/>
        <s v="Tecnologias"/>
        <s v="Gestión Documental"/>
        <s v="Servicio al Ciudadano"/>
        <s v="Almacén "/>
        <s v="Financiera"/>
        <s v="Talento Humano" u="1"/>
        <s v="Sudirección para la Gestión del Centro" u="1"/>
      </sharedItems>
    </cacheField>
    <cacheField name="Proceso " numFmtId="0">
      <sharedItems/>
    </cacheField>
    <cacheField name="Hallazgo" numFmtId="0">
      <sharedItems containsMixedTypes="1" containsNumber="1" containsInteger="1" minValue="2" maxValue="4" longText="1"/>
    </cacheField>
    <cacheField name="Consecutivo_x000a_ACM" numFmtId="0">
      <sharedItems count="21">
        <s v="2017-10 "/>
        <s v="2018-20"/>
        <s v="2019-28"/>
        <s v="2020-01"/>
        <s v="2020-02"/>
        <s v="2021-01"/>
        <s v="2021-02"/>
        <s v="2021-03"/>
        <s v="2021-04"/>
        <s v="2021-05"/>
        <s v="2021-06"/>
        <s v="2021-07"/>
        <s v="2021-08"/>
        <s v="2021-09"/>
        <s v="2021-10"/>
        <s v="2021-11"/>
        <s v="2021-12"/>
        <s v="2021-13"/>
        <s v="2021-14"/>
        <s v="2021-15"/>
        <s v="2019-29" u="1"/>
      </sharedItems>
    </cacheField>
    <cacheField name="Versión " numFmtId="0">
      <sharedItems containsSemiMixedTypes="0" containsString="0" containsNumber="1" containsInteger="1" minValue="1" maxValue="2"/>
    </cacheField>
    <cacheField name="Fecha del Reporte de la ACM" numFmtId="14">
      <sharedItems containsSemiMixedTypes="0" containsNonDate="0" containsDate="1" containsString="0" minDate="2019-01-21T00:00:00" maxDate="2021-05-14T00:00:00"/>
    </cacheField>
    <cacheField name="Fuente_x000a_(Ver ACM)" numFmtId="0">
      <sharedItems/>
    </cacheField>
    <cacheField name="Descripción del Hallazgo y/o situación detectada" numFmtId="0">
      <sharedItems longText="1"/>
    </cacheField>
    <cacheField name="Tipo de Acción_x000a_AC- AM" numFmtId="0">
      <sharedItems/>
    </cacheField>
    <cacheField name="Causa" numFmtId="0">
      <sharedItems longText="1"/>
    </cacheField>
    <cacheField name="ID" numFmtId="0">
      <sharedItems/>
    </cacheField>
    <cacheField name="Actividades" numFmtId="0">
      <sharedItems longText="1"/>
    </cacheField>
    <cacheField name="responsable " numFmtId="0">
      <sharedItems/>
    </cacheField>
    <cacheField name="rol" numFmtId="0">
      <sharedItems/>
    </cacheField>
    <cacheField name="inicio" numFmtId="14">
      <sharedItems containsSemiMixedTypes="0" containsNonDate="0" containsDate="1" containsString="0" minDate="2019-01-21T00:00:00" maxDate="2021-07-28T00:00:00"/>
    </cacheField>
    <cacheField name="terminacion" numFmtId="14">
      <sharedItems containsSemiMixedTypes="0" containsNonDate="0" containsDate="1" containsString="0" minDate="2019-02-28T00:00:00" maxDate="2023-12-31T00:00:00"/>
    </cacheField>
    <cacheField name="Estado de la Actividad" numFmtId="0">
      <sharedItems count="6">
        <s v="Cerrada"/>
        <s v="Abierta en proceso"/>
        <s v="Abierta incumplida"/>
        <s v="Cerrada con baja efectividad"/>
        <s v="Abierta Inefectiva"/>
        <s v="NA" u="1"/>
      </sharedItems>
    </cacheField>
    <cacheField name="Análisis de Evidencias" numFmtId="0">
      <sharedItems longText="1"/>
    </cacheField>
    <cacheField name="Oportunidad de Mejora " numFmtId="0">
      <sharedItems longText="1"/>
    </cacheField>
    <cacheField name="ESTADO DE LA ACM " numFmtId="0">
      <sharedItems containsBlank="1" count="8">
        <s v="Cerrada"/>
        <m/>
        <s v="Abierta Incumplida"/>
        <s v="Cerrada con baja efectividad"/>
        <s v="Abierta en proceso"/>
        <s v="Abierta Infectiva"/>
        <s v="Abierta Inefectiva"/>
        <s v="NA"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3">
  <r>
    <x v="0"/>
    <x v="0"/>
    <s v="Gestión de Mejora"/>
    <s v="NA"/>
    <x v="0"/>
    <n v="2"/>
    <d v="2019-01-21T00:00:00"/>
    <s v="Auditoría o Seguimiento efectuado por la Oficina de Control Interno "/>
    <s v="La acción fue originada en jun 2017 con la siguiente problemática (Teniendo en cuenta la acción correctiva #9 del 25 de mayo de 2017 relacionada con la agrupación - unificación de las ACPM que presentaron causas comunes, producto de las auditorias por procesos realizadas en el segundo semestre de 2016, es necesario revisar y optimizar la documentación de los 13 procesos de la FUGA en el Sistema integrado de gestión)._x000a_La OCI la evalúa como INFECTIVA en estado ABIERTO identificando un  Hallazgo que dicta:  &quot;  De otra parte, en el 2017 se documentó la acción correctiva No. 2018-10, relacionada con la &quot;revisión y optimización de la documentación de los 13 procesos de la FUGA en el Sistema integrado de gestión&quot;, evaluada como inefectiva, en estado Abierto. Esta situación, y la baja gestión desarrollada, impacto negativamente, el cumplimento de las demás acciones correlacionadas con la actualización documentación y normalización de controles, en los diferentes procesos del Sistema Integrado de Gestión de la Entidad&quot;_x000a_Lo anterior, incumple lo estipulado en Proceso Control Evaluación y Mejora versión CEM-CA versión 3; Procedimiento Acciones Preventivas y Correctivas CEM-PD-05 versión 2;  procedimiento Plan Mejoramiento CEM-PD-03 versión 2. y la Norma Técnica NTC-ISO 9001: 2015 Núm. 10.2 No Conformidad y Acción Correctiva - 10.2.1 "/>
    <s v="AC"/>
    <s v="Alta rotación del personal  encargada de orientar metodológicamente  el SIG"/>
    <s v="2017-10.1 v2"/>
    <s v="Reorganizar el equipo de la Oficina Asesora de Planeación, con la conformación del Equipo MIPG-SIG para toda la vigencia, con un recurso  que apoye la coordinación  y articulación del MIPG y el SIG, un recurso que apoye la documentación de procesos y un recurso que apoye los monitoreos y seguimientos de segunda línea de defensa sobre el MIPG y SIG"/>
    <s v="Sonia  Córdoba Alvarado"/>
    <s v="Sonia Cordoba"/>
    <d v="2019-01-21T00:00:00"/>
    <d v="2019-02-28T00:00:00"/>
    <x v="0"/>
    <s v="Actividad cerrada en el seguimiento realizado por la OCI en noviembre de 2019"/>
    <s v="N/A"/>
    <x v="0"/>
  </r>
  <r>
    <x v="0"/>
    <x v="0"/>
    <s v="Gestión de Mejora"/>
    <s v="NA"/>
    <x v="0"/>
    <n v="2"/>
    <d v="2019-01-21T00:00:00"/>
    <s v="Auditoría o Seguimiento efectuado por la Oficina de Control Interno "/>
    <s v="La acción fue originada en jun 2017 con la siguiente problemática (Teniendo en cuenta la acción correctiva #9 del 25 de mayo de 2017 relacionada con la agrupación - unificación de las ACPM que presentaron causas comunes, producto de las auditorias por procesos realizadas en el segundo semestre de 2016, es necesario revisar y optimizar la documentación de los 13 procesos de la FUGA en el Sistema integrado de gestión)._x000a__x000a_La OCI la evalúa como INFECTIVA en estado ABIERTO identificando un  Hallazgo que dicta:  &quot;  De otra parte, en el 2017 se documentó la acción correctiva No. 2018-10, relacionada con la &quot;revisión y optimización de la documentación de los 13 procesos de la FUGA en el Sistema integrado de gestión&quot;, evaluada como inefectiva, en estado Abierto. Esta situación, y la baja gestión desarrollada, impacto negativamente, el cumplimento de las demás acciones correlacionadas con la actualización documentación y normalización de controles, en los diferentes procesos del Sistema Integrado de Gestión de la Entidad&quot;_x000a_Lo anterior, incumple lo estipulado en Proceso Control Evaluación y Mejora versión CEM-CA versión 3; Procedimiento Acciones Preventivas y Correctivas CEM-PD-05 versión 2;  procedimiento Plan Mejoramiento CEM-PD-03 versión 2. y la Norma Técnica NTC-ISO 9001: 2015 Núm. 10.2 No Conformidad y Acción Correctiva - 10.2.1 "/>
    <s v="AC"/>
    <s v="Alta rotación del personal  encargada de orientar metodológicamente  el SIG"/>
    <s v="2017-10.2 v2"/>
    <s v="Actualizar la documentación de los procesos (caracterizaciones, procedimientos, instructivos, formatos, riesgos e indicadores )  sujeto al cronograma de documetnación del SIG en el  marco del  nuevo mapa de procesos."/>
    <s v="Sonia  Córdoba Alvarado"/>
    <s v="Equipo  MIPG -SIG - _x000a_Deisy Estupiñan_x000a_Alba Cristina Rojas"/>
    <d v="2019-02-15T00:00:00"/>
    <d v="2020-08-30T00:00:00"/>
    <x v="0"/>
    <s v="De conformidad con la evidencia aportada se observa que en el periodo evaluado se gestionó el porcentaje pendiente de ejecutar al cierre de noviembre de 2020; en ese orden de ideas  la acción es ejecutada en el 100% en términos de eficacia y eficiencia, no obstante  se presentan aspectos por mejorar respecto a la oportunidad de su cumplimiento, tal como lo manifiesta la 2a. linea de defensa en su ejercicio de monitoreo"/>
    <s v="Dar cumplimiento integral a lo establecido en el procedimiento Planes de Mejoramiento (Código   Versión 4), en sus politicas de operación; especificamente en lo relacionado con: &quot;El cumplimiento de las acciones correctivas y/o de mejora que conforman el plan de mejoramiento, en las condiciones y tiempos programados ,  es responsabilidad de la primera línea de defensa (Lideres de proceso y sus equipos)&quot;"/>
    <x v="1"/>
  </r>
  <r>
    <x v="0"/>
    <x v="0"/>
    <s v="Gestión de Mejora"/>
    <s v="NA"/>
    <x v="0"/>
    <n v="2"/>
    <d v="2019-01-21T00:00:00"/>
    <s v="Auditoría o Seguimiento efectuado por la Oficina de Control Interno "/>
    <s v="La acción fue originada en jun 2017 con la siguiente problemática (Teniendo en cuenta la acción correctiva #9 del 25 de mayo de 2017 relacionada con la agrupación - unificación de las ACPM que presentaron causas comunes, producto de las auditorias por procesos realizadas en el segundo semestre de 2016, es necesario revisar y optimizar la documentación de los 13 procesos de la FUGA en el Sistema integrado de gestión)._x000a__x000a_La OCI la evalúa como INFECTIVA en estado ABIERTO identificando un  Hallazgo que dicta:  &quot;  De otra parte, en el 2017 se documentó la acción correctiva No. 2018-10, relacionada con la &quot;revisión y optimización de la documentación de los 13 procesos de la FUGA en el Sistema integrado de gestión&quot;, evaluada como inefectiva, en estado Abierto. Esta situación, y la baja gestión desarrollada, impacto negativamente, el cumplimento de las demás acciones correlacionadas con la actualización documentación y normalización de controles, en los diferentes procesos del Sistema Integrado de Gestión de la Entidad&quot;_x000a_Lo anterior, incumple lo estipulado en Proceso Control Evaluación y Mejora versión CEM-CA versión 3; Procedimiento Acciones Preventivas y Correctivas CEM-PD-05 versión 2;  procedimiento Plan Mejoramiento CEM-PD-03 versión 2. y la Norma Técnica NTC-ISO 9001: 2015 Núm. 10.2 No Conformidad y Acción Correctiva - 10.2.1 "/>
    <s v="AC"/>
    <s v="Restructuración del mapa de procesos institucional "/>
    <s v="2017-10.3 v2"/>
    <s v="Documentar en el nuevo mapa de procesos, las  acciones correctivas y de mejora de la entidad con cumplimiento parcial  que no se   gestionaron en las ACPM de las vigencias 2017 a 2018, (2017-2, 4,8, 10, X19, X21, 16,17,18, 20, 2018-2),    con las características descritas en  el plan de mejoramiento por procesos  y sujeto al cronograma de documetnación delSIG en el marco del nuevo mapa de procesos- ver notas"/>
    <s v="Sonia  Córdoba Alvarado"/>
    <s v="Equipo  MIPG -SIG - _x000a_Deisy Estupiñan_x000a_Alba Cristina Rojas"/>
    <d v="2019-02-15T00:00:00"/>
    <d v="2020-08-30T00:00:00"/>
    <x v="0"/>
    <s v="Actividad cerrada en el seguimiento realizado por la OCI en noviembre de 2020"/>
    <s v="N/A"/>
    <x v="1"/>
  </r>
  <r>
    <x v="1"/>
    <x v="1"/>
    <s v="Gestión del Talento Humano"/>
    <s v="NA"/>
    <x v="1"/>
    <n v="2"/>
    <d v="2019-08-28T00:00:00"/>
    <s v="Auditoría o Seguimiento efectuado por la Oficina de Control Interno "/>
    <s v="Informe Auditoria Interna ORFEO de del 6jul2018. Hallazgo No.  8 Incumplimiento  el Acuerdo 565 de 2018 Art. 8 núm. 5 b. . Art. 20, d_x000a_Decreto 1567 de 1998 Art. 12  . Incumplimiento de la Resolución  1401 de 2007, Artículo 4, núm.. 4, 5._x000a_De otra parte, La  Oficina de Control Interno  mediante radicado No.  20191100019613  del 28jun2019, la evaluó  como INCUMPLIDA, por lo tanto se hace necesario reformular y reprogramar la acm (No se documenta la participación de los directivos en las jornadas de capacitación y socialización de los instrumentos de evaluación de los &quot;gerentes públicos&quot;, orientadas por el DAFP.   De otra parte, no se evidencia participación de los funcionarios con rol &quot;Evaluado (de las áreas misionales, en las actividades de capacitación y socialización de los instrumentos de &quot;evaluación de desempeño&quot;, durante el 2017._x000a_Lo anterior, incumple lo normado en el Acuerdo 565 de 2018 Art. 8 núm. 5 b. Art. 20, d. y el Art. 12 decreto 1567 de 1998 &quot;Obligaciones de los Empleados con Respecto a la  Capacitación&quot;) "/>
    <s v="AC"/>
    <s v="METODO: Porqué falta capacitación a los directivos en el proceso que se debe surtir en la evaluación de desempeño  CAUSA RAIZ"/>
    <s v="2018 20.1"/>
    <s v="Incorporar en el Plan Institucional de Capacitación procesos formativos para los directivos, que permita apropiarse de los roles frente a las evaluaciones de desempeño laboral."/>
    <s v="Licette Moros León"/>
    <s v="Beatriz Álvarez Profesional especializado de talento humano"/>
    <d v="2019-09-01T00:00:00"/>
    <d v="2019-12-30T00:00:00"/>
    <x v="0"/>
    <s v="En el plan institucional de capacitación incorporado en el plan estratégico de Talento Humano 2021, se evidencia la inclusión de la actividad EVALUACIÓN DEL DESEMPEÑO inicio 01/03/21 y finalización 30/06/21. En boletín institucional No. 22 de enero de 2021 se invitó a la capacitación virtual sobre Evaluación del desempeño laboral dictada por la Comisión Nacional del Servicio Civil. Constancia asistentes a capacitación dictada el 03/06/2021 y presentación en PPT. _x000a__x000a_Se observa que la acción  se ejecuta extemporaneamente y  en términos de eficacia y eficiencia se cumple al 100%. "/>
    <s v="Esta actividad programada en 2018 solo hasta en el 2021 se cumple en los términos propuestos por lo cual se recomienda al proceso responsable de su implementación, fortalecer los controles establecidos con el fin de garantizar el cumplimiento de lo dispuesto en las politicas de operación del procedimiento Plande Mejoramiento (Código GM-PD-01 Versión 4) &quot;El cumplimiento de las acciones correctivas y/o de mejora que conforman el plan de mejoramiento, en las condiciones y tiempos programados ,  es responsabilidad de la primera línea de defensa (Lideres de proceso y sus equipos)&quot;"/>
    <x v="0"/>
  </r>
  <r>
    <x v="2"/>
    <x v="2"/>
    <s v="Transformación cultural para la Revitalización del centro"/>
    <n v="4"/>
    <x v="2"/>
    <n v="2"/>
    <d v="2019-12-10T00:00:00"/>
    <s v="Auditoria o seguimiento  efectuado por la Oficina de Control Interno"/>
    <s v="Informe de auditoria interna, radicado 20191100033823_x000a_Hallazgo 4: En la carpeta compartida en el servidor institucional se consolidan los soportes de actividades realizadas, relacionadas con el avance de la meta física de los proyectos de inverlión 1164, 1115 y 7529; sin embargo teniendo en cuenta el informe de seguimiehto a las Metas Plan Desarrollo presentado a la Alcaldía Mayor de Bogotá con corte a septiembre de 2019 y en el marco de lo verificado en esta uditoría, las evidencias presentadas para los proyectos de inversión 1164 y 1115 como insumo para este informe, no son coherentes con la programación de la meta física trimestral reportada en los instrumentos internos de seguimiento. _x000a_Lo anterior, incumple lo normado en el Decreto 215 de 2017 &quot;Por el cual se definen criterios para la generación, presentación y seguimiento de reportes del Plan Anual de Auditoríá y se dictan otras  disposiciones&quot; Artículo 30 . - Informe de seguimiento y recomendaciones cargo orientadas al cumplimiento de las metas del Plan de pesarrollo a cargo de la entidad y la metodología definida  por la Secretaria General _x000a_Cabe señalar que el Manual de usuario para la administración y operación del Balco Distrital de Prodramas y Proyectos Versión 2 &quot;establece que  &quot;entre mayor coherencia exista entre la solución que plantea el proyecto con el problema o situación que se pretende resolver se tendrán proyectos que estarán mejor estructurados. De esta forma se facilita la definición de los objetivos, metas, indicadores y productos a alcanzar y permite un mejor sequimiento y monitoreo de los resultados que arroje el proyecto.'' (subrayado fuera de texto) "/>
    <s v="AC"/>
    <s v="Porqué no se ha priorizado la implementación de un sistema de información desde la alta dirección  FINAL  CAUSA RAIZ_x000a_"/>
    <s v="2019-28.1"/>
    <s v="Realizar una prueba piloto para la implementación de un sistema de información para reporte y seguimiento de planes y proyectos. Meta: implementar 1 prueba piloto de un sistema de información. Producto: Un informe de la prueba piloto. "/>
    <s v="Martha Lucia Cardona Visbal - Subdirectora Corporativa "/>
    <s v="Eddwin Diaz- Profesional Apoyo Tecnología"/>
    <d v="2019-12-12T00:00:00"/>
    <d v="2022-12-16T00:00:00"/>
    <x v="1"/>
    <s v="Se evidencian 2 reprogramaciones de la ACM: 20202000009573 hasta el 29/10/21 y 20202000022393 hasta el 16/12/22 argumentando articulación de la ACM con las metas del proyecto 7760. "/>
    <s v="No se evidencia avance de la gestión prevista para la presente vigencia. De las distintas versiones del PAA se observa reprogramación de la contratación para el desarrollo del sistema de información PANDORA y la consecuente reducción de su plazo de ejecución. Se requiere garantizar el cumplimiento de la actividad propuesta. Se recomienda al proceso responsable de su implementación, fortalecer los controles establecidos con el fin de garantizar el cumplimiento de lo dispuesto en las politicas de operación del procedimiento Plande Mejoramiento (Código GM-PD-01 Versión 4) &quot;El cumplimiento de las acciones correctivas y/o de mejora que conforman el plan de mejoramiento, en las condiciones y tiempos programados , es responsabilidad de la primera línea de defensa (Lideres de proceso y sus equipos) ; igualmente, deben garantizar la veracidad de la información y los soportes de su cumplimiento, los cuales estarán bajo su custodia, hasta tanto se realice trasferencia documental.&quot;"/>
    <x v="2"/>
  </r>
  <r>
    <x v="2"/>
    <x v="2"/>
    <s v="Transformación cultural para la Revitalización del centro"/>
    <n v="4"/>
    <x v="2"/>
    <n v="2"/>
    <d v="2019-12-10T00:00:00"/>
    <s v="Auditoria o seguimiento  efectuado por la Oficina de Control Interno"/>
    <s v="Informe de auditoria interna, radicado 20191100033823_x000a_Hallazgo 4: En la carpeta compartida en el servidor institucional se consolidan los soportes de actividades realizadas, relacionadas con el avance de la meta física de los proyectos de inverlión 1164, 1115 y 7529; sin embargo teniendo en cuenta el informe de seguimiehto a las Metas Plan Desarrollo presentado a la Alcaldía Mayor de Bogotá con corte a septiembre de 2019 y en el marco de lo verificado en esta uditoría, las evidencias presentadas para los proyectos de inversión 1164 y 1115 como insumo para este informe, no son coherentes con la programación de la meta física trimestral reportada en los instrumentos internos de seguimiento. _x000a_Lo anterior, incumple lo normado en el Decreto 215 de 2017 &quot;Por el cual se definen criterios para la generación, presentación y seguimiento de reportes del Plan Anual de Auditoríá y se dictan otras  disposiciones&quot; Artículo 30 . - Informe de seguimiento y recomendaciones cargo orientadas al cumplimiento de las metas del Plan de pesarrollo a cargo de la entidad y la metodología definida  por la Secretaria General _x000a_Cabe señalar que el Manual de usuario para la administración y operación del Balco Distrital de Prodramas y Proyectos Versión 2 &quot;establece que  &quot;entre mayor coherencia exista entre la solución que plantea el proyecto con el problema o situación que se pretende resolver se tendrán proyectos que estarán mejor estructurados. De esta forma se facilita la definición de los objetivos, metas, indicadores y productos a alcanzar y permite un mejor sequimiento y monitoreo de los resultados que arroje el proyecto.'' (subrayado fuera de texto) "/>
    <s v="AC"/>
    <s v="Porqué no se tenian lineamientos en la formulación y ejecución de los proyectos de inversión  - CAUSA SECUNDARIA"/>
    <s v="2019-28.2"/>
    <s v="Realizar mesas ampliadas mensuales para la formulación y seguimiento fisico, presupuestal y contractual  de los proyectos de inversión.  Producto:  Actas de reunión"/>
    <s v="Sonia Cordoba - Jefe de la Oficina Asesora de Planeación"/>
    <s v="Aura Gomez - Apoyo OAP Equipo Planes"/>
    <d v="2020-01-01T00:00:00"/>
    <d v="2020-12-30T00:00:00"/>
    <x v="2"/>
    <s v="Si bien se aportan como evidencias  sesiones de comité directivo de agosto a diciembre de 2020 (fecha de cierre de la actividad) y desde enero a marzo de 2021 en las que se hace seguimiento financiero, físico y contractual, no se aportan evidencias de las mesas planeadas tal como se definio en las actividad formulada._x000a__x000a_Se remitio un documento word de relación de reuniones meet, sin embargo no corresponde al producto definido  actas de reuniones._x000a__x000a_La 1a. linea en el seguimiento realizado en mayo de 2020 indicó que: &quot;La entidad debido a la contingencia del COVID-19 entró en modalidad de trabajo en casa, razón por la cual las reuniones con las  áreas se realizaron mediante correos electrónicos y sesiones en meet. En estas sesiones, las áreas se retroalimentaron ,  en cuanto al seguimiento cuantitativo y cualitativos de los proyectos de inversión (meta física, presupuestal y contractual)&quot;"/>
    <s v="Documentar los soportes de ejecución  de manera integral y coherente con la acción formulada._x000a__x000a_Reformular o reprogramar la acción garantizando su efectividad._x000a_"/>
    <x v="1"/>
  </r>
  <r>
    <x v="2"/>
    <x v="2"/>
    <s v="Transformación cultural para la Revitalización del centro"/>
    <n v="4"/>
    <x v="2"/>
    <n v="2"/>
    <d v="2019-12-10T00:00:00"/>
    <s v="Auditoria o seguimiento  efectuado por la Oficina de Control Interno"/>
    <s v="Informe de auditoria interna, radicado 20191100033823_x000a_Hallazgo 4: En la carpeta compartida en el servidor institucional se consolidan los soportes de actividades realizadas, relacionadas con el avance de la meta física de los proyectos de inverlión 1164, 1115 y 7529; sin embargo teniendo en cuenta el informe de seguimiehto a las Metas Plan Desarrollo presentado a la Alcaldía Mayor de Bogotá con corte a septiembre de 2019 y en el marco de lo verificado en esta uditoría, las evidencias presentadas para los proyectos de inversión 1164 y 1115 como insumo para este informe, no son coherentes con la programación de la meta física trimestral reportada en los instrumentos internos de seguimiento. _x000a_Lo anterior, incumple lo normado en el Decreto 215 de 2017 &quot;Por el cual se definen criterios para la generación, presentación y seguimiento de reportes del Plan Anual de Auditoríá y se dictan otras  disposiciones&quot; Artículo 30 . - Informe de seguimiento y recomendaciones cargo orientadas al cumplimiento de las metas del Plan de pesarrollo a cargo de la entidad y la metodología definida  por la Secretaria General _x000a_Cabe señalar que el Manual de usuario para la administración y operación del Balco Distrital de Prodramas y Proyectos Versión 2 &quot;establece que  &quot;entre mayor coherencia exista entre la solución que plantea el proyecto con el problema o situación que se pretende resolver se tendrán proyectos que estarán mejor estructurados. De esta forma se facilita la definición de los objetivos, metas, indicadores y productos a alcanzar y permite un mejor sequimiento y monitoreo de los resultados que arroje el proyecto.'' (subrayado fuera de texto) "/>
    <s v="AC"/>
    <s v="Porqué no se ha contemplado en un nuevo rediseño de la planta de la entidad.  CAUSA SECUNDARIA"/>
    <s v="2019-28.3"/>
    <s v="Presentar al equipo directivo de la nueva administración la recomendación para realizar una reestructuración  de la planta de personal de acuerdo a las necesidades de la entidad. Producto: Acta de comité directivo "/>
    <s v="Martha Lucia Cardona Visbal - Subdirectora Corporativa "/>
    <s v="Martha Lucia Cardona Visbal - Subdirectora Corporativa "/>
    <d v="2019-12-12T00:00:00"/>
    <d v="2022-12-16T00:00:00"/>
    <x v="1"/>
    <s v="Si bien se evidencian 2 reprogramaciones de la ACM: 20202000009573 hasta el 29/10/21 y 20202000022393 hasta el 16/12/22 argumentando articulación de la ACM con las metas del proyecto 7760, la primera línea condiciona el cumplimiento de la ACM a la consecución de recursos. En el proyecto 7760 uno de los ejes es la renovación organizacional."/>
    <s v="Reformular la actividad de conformidad con los cambios y la adecuación de los proyectos vigentes, en el marco del nuevo plan de desarrollo"/>
    <x v="1"/>
  </r>
  <r>
    <x v="1"/>
    <x v="3"/>
    <s v="Gestión de tecnologías "/>
    <s v="1,3,4"/>
    <x v="3"/>
    <n v="2"/>
    <d v="2020-05-19T00:00:00"/>
    <s v="Auditoria o seguimiento  efectuado por la Oficina de Control Interno"/>
    <s v="Radicado: 20201100013513 de 04-05-2020 - Informe de auditoria al proceso de gestión de tecnologías_x000a_Hallazgo 1: Cumplimiento parcial de los lineamientos establecidos en el PETI expuestos en los numerales 1.1, 2.7 y 2.8 del informe de auditoria _x000a__x000a_Hallazgo 3: No se encuentran publicados los siguientes documentos: - Plan de mantenimiento de servicios Tecnológicos vigencia 2020, - Anexo 1 del Plan de Mantenimiento, - Infraestructura Tecnológica (Cronograma de mantenimiento Infraestructura Física) de la vigencia 2019,  - El documento publicado Políticas de Seguridad de la Información se encuentra desactualizado_x000a__x000a_Hallazgo 4: De conformidad con el resultado de la evaluación realizada al nivel de madurez del modelo de seguridad y privacidad de la información (MSPI), se observó que no se implementaron los plazos establecidos por MINTIC y Gobierno en Línea; lo anterior teniendo en cuenta que los siguientes criterios presentan debilidades respecto al cumplimiento de los requisitos establecidos para cada uno de ellos. (Calificación por debajo de 40) - A 10:  criptografía - A 14: Adquisición, desarrollo y mantenimientos de sistemas - A 17: Aspectos de seguridad de la información de  la gestión de continuidad del negocio De igual forma se observaron controles cuyos requisitos se cumplen con una calificación entre 40 y 70 puntos: - A.5: Políticas de Seguridad de la Información - A 6: Organización de la seguridad de la información - A.7: Seguridad de los recursos Humanos - A 8: Gestión de Activos -  9: Control de Acceso - A 11: Seguridad Física y del Entorno - A 12: Seguridad de las operaciones - A 13: Seguridad de las comunicaciones - A 16: Gestión de Incidentes de Seguridad de la Información"/>
    <s v="AC"/>
    <s v="Porqué la entidad se ve obligada a contratar servicios con recursos limitados, que no abarcan todas las directrices de los entes que dan línea en los temas de tecnologías, información y comunicaciones. Causa raíz "/>
    <s v="2020-01.1"/>
    <s v="Planificar en el plan de adquisiciones de la nueva vigencia, la contratación de prestación de servicios que apoye la gestión tecnológica de la entidad. "/>
    <s v="Martha Lucia Cardona Visbal - Subdirectora Corporativa "/>
    <s v="Edwin Diaz- Profesional Apoyo de tecnologías"/>
    <d v="2020-08-21T00:00:00"/>
    <d v="2021-02-25T00:00:00"/>
    <x v="3"/>
    <s v="La evidencia presentada por la 1a. linea se enfoca unicamente en la gestión de implementación  IPV6,  sin embargo la actividad formulada no mitiga la causa raíz identificada por lo tanto no se subsana lo observado en los hallazgos de la auditoria interna_x000a_"/>
    <s v="No se atendio la observación y recomendación hecha en el seguimiento de la OCI de mayo de 2020:_x000a__x000a_&quot;Se observa que la acción establecida no subsana lo evidenciado en la auditoria al proceso de Gestión de Tecnologías. _x000a__x000a_De la verificación realizada al Formato Acción Correctiva y de Mejora, se evidencia que se unificaron los hallazgos 1, 3 y 4; sin embargo la acción formulada corresponde a una situación general pero no ataca la situación particular de cada uno de los hallazgos planteados. Se evidencia adicionalmente que si bien se integran dos metodologías (Lluvia de ideas y Porqués); en el desarrollo de la técnica 2 no se evidencia la secuencia o efecto cascada de la respuesta a los porque, lo que no permite identificar de manera clara cual es punto final del cuestionamiento realizado que facilite la identificación de la causa raíz._x000a__x000a_La causa determinada corresponde a una debilidad de equipo de trabajo, sin embargo la acción propuesta corresponde a una actividad metodológica.&quot;"/>
    <x v="3"/>
  </r>
  <r>
    <x v="1"/>
    <x v="3"/>
    <s v="Gestión de tecnologías "/>
    <s v="1,3,4"/>
    <x v="3"/>
    <n v="2"/>
    <d v="2020-05-19T00:00:00"/>
    <s v="Auditoria o seguimiento  efectuado por la Oficina de Control Interno"/>
    <s v="Radicado: 20201100013513 de 04-05-2020 - Informe de auditoria al proceso de gestión de tecnologías_x000a_Hallazgo 1: Cumplimiento parcial de los lineamientos establecidos en el PETI expuestos en los numerales 1.1, 2.7 y 2.8 del informe de auditoria _x000a__x000a_Hallazgo 3: No se encuentran publicados los siguientes documentos: - Plan de mantenimiento de servicios Tecnológicos vigencia 2020, - Anexo 1 del Plan de Mantenimiento, - Infraestructura Tecnológica (Cronograma de mantenimiento Infraestructura Física) de la vigencia 2019,  - El documento publicado Políticas de Seguridad de la Información se encuentra desactualizado_x000a__x000a_Hallazgo 4: De conformidad con el resultado de la evaluación realizada al nivel de madurez del modelo de seguridad y privacidad de la información (MSPI), se observó que no se implementaron los plazos establecidos por MINTIC y Gobierno en Línea; lo anterior teniendo en cuenta que los siguientes criterios presentan debilidades respecto al cumplimiento de los requisitos establecidos para cada uno de ellos. (Calificación por debajo de 40) - A 10:  criptografía - A 14: Adquisición, desarrollo y mantenimientos de sistemas - A 17: Aspectos de seguridad de la información de  la gestión de continuidad del negocio De igual forma se observaron controles cuyos requisitos se cumplen con una calificación entre 40 y 70 puntos: - A.5: Políticas de Seguridad de la Información - A 6: Organización de la seguridad de la información - A.7: Seguridad de los recursos Humanos - A 8: Gestión de Activos -  9: Control de Acceso - A 11: Seguridad Física y del Entorno - A 12: Seguridad de las operaciones - A 13: Seguridad de las comunicaciones - A 16: Gestión de Incidentes de Seguridad de la Información"/>
    <s v="AC"/>
    <s v="Porqué la entidad se ve obligada a contratar servicios con recursos limitados, que no abarcan todas las directrices de los entes que dan línea en los temas de tecnologías, información y comunicaciones. Causa raíz "/>
    <s v="2020-01.2"/>
    <s v="Realizar una capacitación a la profesional que apoya la subdirección corporativa en la consolidación de los planes a publicar y al profesional de apoyo de tecnologías, con referencia a los controles que tienen implementados el proceso de comunicaciones para certificar la adecuada publicación de los ítems solicitados en la pagina web. Socializar pieza comunicativa informando a toda la entidad con respecto al procedimiento"/>
    <s v="Martha Lucia Cardona Visbal - Subdirectora Corporativa "/>
    <s v="Ingrid Neira - Profesional de apoyo comunicaciones "/>
    <d v="2020-06-01T00:00:00"/>
    <d v="2021-06-30T00:00:00"/>
    <x v="0"/>
    <s v="De conformidad con la evidencia aportada se observa que en el periodo evaluado  la acción se ejecuto  en el 100% en términos de eficacia y eficiencia, asi como tambien  respecto a la oportunidad de su cumplimiento."/>
    <s v="N/A"/>
    <x v="1"/>
  </r>
  <r>
    <x v="1"/>
    <x v="3"/>
    <s v="Gestión de tecnologías "/>
    <n v="2"/>
    <x v="4"/>
    <n v="2"/>
    <d v="2020-05-19T00:00:00"/>
    <s v="Auditoria o seguimiento  efectuado por la Oficina de Control Interno"/>
    <s v="Radicado: 20201100013513 de 04-05-2020- Informe de auditoria al proceso de gestión de tecnologías_x000a_Hallazgo 2: No se identifican en la Política de Administración de Riesgo de la entidad (CEM-PO-01) Versión 2, los criterios establecidos en los numerales 4.1.2, 4.1.4, 4.1.6 y 4.1.7 del anexo 4  lineamientos para la Gestión de Riesgos de Seguridad Digital en entidades Púbicas de MINTIC. _x000a_El Mapa de Riesgos de la entidad no integra en su totalidad los riesgos identificados por el Proceso en el Plan de Tratamiento de Riesgos y no cumple con todos los aspectos identificados para este tipo de riesgos en el Guía para la administración del riesgo y el diseño de controles en entidades públicas del DAFP."/>
    <s v="AC"/>
    <s v="Porqué de acuerdo a la planeación institucional y la metodología, aprobada por la dirección, los riesgos se identificaban después de actualizar los procesos; es decir los riesgos se actualizaron y aprobaron en junio de 2020. Causa Raíz"/>
    <s v="2020-02.1"/>
    <s v="Monitorear trimestralmente los riesgos aprobados, de acuerdo a su diseño y controles programados._x000a_(Matriz de riesgos vigente aprobados en junio 2020 y posteriores)"/>
    <s v="Martha Lucia Cardona Visbal - Subdirectora Corporativa "/>
    <s v="Edwin Diaz- Profesional Apoyo de tecnologías"/>
    <d v="2020-09-01T00:00:00"/>
    <d v="2021-06-30T00:00:00"/>
    <x v="1"/>
    <s v="Se aporta evidencia del avance realizado por el proceso en cumplimiento de la actividad formulada. Teniendo en cuenta que la misma vence en junio y que se establece una periodicidad trimestral al monitoreo; el cumplimiento integral de esta acción se validará en el proximo seguimiento que realizará la OCI."/>
    <s v="N/A"/>
    <x v="4"/>
  </r>
  <r>
    <x v="1"/>
    <x v="3"/>
    <s v="Gestión de tecnologías "/>
    <n v="2"/>
    <x v="4"/>
    <n v="2"/>
    <d v="2020-05-19T00:00:00"/>
    <s v="Auditoria o seguimiento  efectuado por la Oficina de Control Interno"/>
    <s v="Radicado: 20201100013513 de 04-05-2020- Informe de auditoria al proceso de gestión de tecnologías_x000a_Hallazgo 2: No se identifican en la Política de Administración de Riesgo de la entidad (CEM-PO-01) Versión 2, los criterios establecidos en los numerales 4.1.2, 4.1.4, 4.1.6 y 4.1.7 del anexo 4  lineamientos para la Gestión de Riesgos de Seguridad Digital en entidades Púbicas de MINTIC. _x000a_El Mapa de Riesgos de la entidad no integra en su totalidad los riesgos identificados por el Proceso en el Plan de Tratamiento de Riesgos y no cumple con todos los aspectos identificados para este tipo de riesgos en el Guía para la administración del riesgo y el diseño de controles en entidades públicas del DAFP."/>
    <s v="AC"/>
    <s v="Porqué de acuerdo a la planeación institucional y la metodología, aprobada por la dirección, los riesgos se identificaban después de actualizar los procesos; es decir los riesgos se actualizaron y aprobaron en junio de 2020. Causa Raíz"/>
    <s v="2020-02.2"/>
    <s v="Actualizar los riesgos de seguridad de la información, de acuerdo al nuevo mapa de procesos y la politica de administración de riesgos vigente en la entidad."/>
    <s v="Martha Lucia Cardona Visbal - Subdirectora Corporativa "/>
    <s v="Edwin Diaz- Profesional Apoyo de tecnologías_x000a_Deisy Estupiñan - Profesional Apoyo OAP"/>
    <d v="2021-01-15T00:00:00"/>
    <d v="2021-11-30T00:00:00"/>
    <x v="1"/>
    <s v="Se reporta en el monitoreo de la 1a. Linea de defensa que no hay avances a la fecha sobre la ejecución de la actividad y  2a. Línea precisa que esta depende de la programación de la actualización de los procesos, no obstante no se identifica de manera clara cual la programación realizada y si esta esta articulada con el plazo de ejecución de la actividad, la cual vence en noviembre de 2021"/>
    <s v="Si bien la actividad se encuentra dentro de los terminos de ejecución, se recomienda dar cumplimiento integral a lo establecido en el procedimiento Planes de Mejoramiento (Código   Versión 4), en sus politicas de operación, especificamente en lo relacionado con: &quot;El cumplimiento de las acciones correctivas y/o de mejora que conforman el plan de mejoramiento, en las condiciones y tiempos programados , es responsabilidad de la primera línea de defensa (Lideres de proceso y sus equipos)&quot;, por lo cual es importante que el cronograma de actualización de procesos SIG 2021 tenga en cuenta el plazo de ejecución de la actividad."/>
    <x v="1"/>
  </r>
  <r>
    <x v="1"/>
    <x v="4"/>
    <s v="Gestión Documental"/>
    <s v="1 Artículo 8, Ley 1409 de 2010. Artículo   2.8.10.10. Decreto 1080 de 2015. El funcionario responsable operativo de la gestión documental no acredita tarjeta o matrícula profesional de archivista o el certificado de inscripción profesional según el caso, expedido por el Colegio Colombiano de Archivistas tal como lo exige la Ley 1409 de 2010 y el Decreto 1080 de 2015."/>
    <x v="5"/>
    <n v="1"/>
    <d v="2021-03-03T00:00:00"/>
    <s v="Auditoria o seguimiento  efectuado por la Oficina de Control Interno"/>
    <s v="Informe Final Auditoría Interna Proceso de Patrimonio Institucional, radicado 20201100043623 del 27 de noviembre de 2020_x000a_Hallazgo 1"/>
    <s v="AC"/>
    <s v="Porqué: No se ha hecho una reestructuración de la planta de personal, ni solicitado información de los perfiles necesarios para cumplir con la normatividad vigente. (Causa Raíz)  "/>
    <s v="2021-01.1"/>
    <s v="Incluir dentro de la propuesta de la nueva estructura organizacional de la entidad, proyectada en el marco del proyecto de inversión arquitectura institucional, la adecuación del cargo  del profesional archivístico de acuerdo a lo que exige la Ley 1409 de 2010, el Decreto 1080 de 2015 y vigentes en la materia. (Resolución 629 de 2018 de la función Pública)"/>
    <s v="Martha Lucia Cardona Visbal - Subdirectora Corporativa "/>
    <s v="Profesional Gestión Documental y Atención al Ciudadano"/>
    <d v="2021-03-01T00:00:00"/>
    <d v="2023-12-30T00:00:00"/>
    <x v="1"/>
    <s v="N/A"/>
    <s v="Si bien la actividad se encuentra dentro de los terminos de ejecución, se observa que ésta fue formulada con un plazo de 21 meses lo cual supera el termino de 12 meses establecido en las politicas de operación del procedimiento vigente._x000a__x000a_Esta situación puede generar nuevamente observaciones de la Dirección Distrital del Archivo de Bogota, sobre el cumplimiento del Artículo 8, Ley 1409 de 2010. Artículo   2.8.10.10. Decreto 1080 de 2015._x000a__x000a_Se recomienda fortalecer la asesoría y/o revisión de las acciones desde la 2a. línea de defensa."/>
    <x v="4"/>
  </r>
  <r>
    <x v="1"/>
    <x v="4"/>
    <s v="Gestión Documental"/>
    <s v="2  Artículo  2.8.2.1.16 numerales 4 y 17, 2.8.2.2.2, 2.8.2.5.8, 2.8.2.5.6, 2.8.7.2.4, 2.8.7.2.8 del Decreto 1080 de 2015. Cumplimiento parcial de los requisitos normativos del Decreto 1080 de 2015, relacionados con los instrumentos de la gestión documental expuestos en el numeral 1.2 Instrumentos de la Gestión Documental del presente informe. "/>
    <x v="6"/>
    <n v="1"/>
    <d v="2021-03-03T00:00:00"/>
    <s v="Auditoria o seguimiento  efectuado por la Oficina de Control Interno"/>
    <s v="Informe Final Auditoría Interna Proceso de Patrimonio Institucional, radicado 20201100043623 del 27 de noviembre de 2020_x000a_Hallazgo 2"/>
    <s v="AC"/>
    <s v=" Porqué: la entidad no ha dimensionado la necesidad real de planta de cargos necesarios para atender la demanda de las actividades correspondientes del proceso de Gestión Documental (Causa Raíz)"/>
    <s v="2021-02.1"/>
    <s v="Incluir dentro de la propuesta de la nueva estructura organizacional de la entidad, proyectada en el marco del proyecto de inversión arquitectura institucional, la adecuación del cargo  del profesional archivístico de acuerdo a lo que exige la Ley 1409 de 2010, el Decreto 1080 de 2015 y vigentes en la materia. (Resolución 629 de 2018 de la función Pública)"/>
    <s v="Martha Lucia Cardona Visbal - Subdirectora Corporativa "/>
    <s v="Profesional Gestión Documental"/>
    <d v="2021-03-01T00:00:00"/>
    <d v="2021-09-30T00:00:00"/>
    <x v="4"/>
    <s v="N/A"/>
    <s v="Revisar  coherencia entre la actividad formulada y el análisis de causa con el fin de subsanar el incumplimiento normativo identificado en el informe de auditoria_x000a__x000a_No subsanar esta situación puede generar nuevamente observaciones de la Dirección Distrital del Archivo de Bogota, sobre el cumplimiento del Artículo  2.8.2.1.16 numerales 4 y 17, 2.8.2.2.2, 2.8.2.5.8, 2.8.2.5.6, 2.8.7.2.4, 2.8.7.2.8 del Decreto 1080 de 2015_x000a__x000a_Se recomienda fortalecer la asesoría y/o revisión de las acciones desde la 2a. línea de defensa._x000a__x000a_"/>
    <x v="5"/>
  </r>
  <r>
    <x v="1"/>
    <x v="4"/>
    <s v="Gestión Documental"/>
    <s v="2  Artículo  2.8.2.1.16 numerales 4 y 17, 2.8.2.2.2, 2.8.2.5.8, 2.8.2.5.6, 2.8.7.2.4, 2.8.7.2.8 del Decreto 1080 de 2015. Cumplimiento parcial de los requisitos normativos del Decreto 1080 de 2015, relacionados con los instrumentos de la gestión documental expuestos en el numeral 1.2 Instrumentos de la Gestión Documental del presente informe. "/>
    <x v="6"/>
    <n v="1"/>
    <d v="2021-03-03T00:00:00"/>
    <s v="Auditoria o seguimiento  efectuado por la Oficina de Control Interno"/>
    <s v="Informe Final Auditoría Interna Proceso de Patrimonio Institucional, radicado 20201100043623 del 27 de noviembre de 2020_x000a_Hallazgo 2"/>
    <s v="AC"/>
    <s v="Porqué: Se requiere un tiempo de apropiación del sistema por parte de la entidad, siendo este el sistema central de la producción documental institucional y no se contemplo esta carga adicional de trabajo teniendo el mismo personal, lo que hizo que se priorizaran tareas y algunas se dejaron de hacer. (Causa Secundaria)"/>
    <s v="2021-02.2"/>
    <s v="Actualizar la resolución 112 del 2019 especificando la periodicidad semestral de los comités"/>
    <s v="Martha Lucia Cardona Visbal - Subdirectora Corporativa "/>
    <s v="Profesional Gestión Documental"/>
    <d v="2021-03-01T00:00:00"/>
    <d v="2021-12-15T00:00:00"/>
    <x v="1"/>
    <s v="N/A"/>
    <s v="Se recomienda evaluar el tiempo de ejecución y presentar avances periodicos de su ejecución, con el fin de garantizar que se cumpla lo dispuesto en el procedimiento Planes de Mejoramiento (Código   Versión 4), en sus politicas de operación, especificamente en lo relacionado con: &quot;El cumplimiento de las acciones correctivas y/o de mejora que conforman el plan de mejoramiento, en las condiciones y tiempos programados , es responsabilidad de la primera línea de defensa (Lideres de proceso y sus equipos)&quot;_x000a__x000a_Lo anterior teniendo en cuenta que la acción formulada debera subsanar un incumplimiento normativo de caracter legal (Artículo  2.8.2.1.16 numerales 4 y 17, 2.8.2.2.2, 2.8.2.5.8, 2.8.2.5.6, 2.8.7.2.4, 2.8.7.2.8 del Decreto 1080 de 2015.) y si la actualización se lleva a cabo hasta el mes de diciembre, la entidad habra incumplido lo normado durante toda la vigencia."/>
    <x v="1"/>
  </r>
  <r>
    <x v="1"/>
    <x v="4"/>
    <s v="Gestión Documental"/>
    <s v="3.  Artículos 2 y 3 del Acuerdo 50 de 2000 del AGN. Capítulos II y III del Acuerdo 006 de 2014 del AGN. Cumplimiento parcial de los ítems Plan de conservación documental, Plan de Preservación Digital y Plan de emergencia de atención y/o prevención de desastres en áreas de archivos y de documentación incumpliendo lo establecido en el Acuerdo 50 de 2000 y el Acuerdo 006 de 2014."/>
    <x v="7"/>
    <n v="1"/>
    <d v="2021-03-03T00:00:00"/>
    <s v="Auditoria o seguimiento  efectuado por la Oficina de Control Interno"/>
    <s v="Informe Final Auditoría Interna Proceso de Patrimonio Institucional, radicado 20201100043623 del 27 de noviembre de 2020_x000a_Hallazgo 3"/>
    <s v="AC"/>
    <s v=" porqué: Se requiere un tiempo de apropiación del sistema por parte de la entidad, siendo este el sistema central de la producción documental institucional y no se contemplo esta carga adicional de trabajo teniendo el mismo personal, lo que hizo que se priorizaran tareas y algunas se dejaron de hacer. (Causa Raíz)"/>
    <s v="2021-03.1"/>
    <s v="Enviar a Subdirección de Gestión Corporativa un comunicado exponiendo la necesidad de incluir en la planta de personal un profesional que apoye la elaboración y actualización de los instrumentos archivísticos requeridos en la normatividad vigente_x000a_"/>
    <s v="Martha Lucia Cardona Visbal - Subdirectora Corporativa "/>
    <s v="Profesional Gestión Documental"/>
    <d v="2021-03-01T00:00:00"/>
    <d v="2021-09-30T00:00:00"/>
    <x v="4"/>
    <s v="N/A"/>
    <s v="Si bien la actividad se encuentra de los terminos de ejecución, la misma no garantiza que se subsanse lo observado en el desarrollo de la auditoria al Proceso de Patrimonio Institucional, se recomienda revisar el ejercicio realizado de Análisis de Causas y fortalecer las actividades formuladas de tal manera que se garantice la subsanación de la situación que dio origen al hallazgo._x000a__x000a_Se recomienda fortalecer la asesoría y/o revisión de las acciones desde la 2a. línea de defensa."/>
    <x v="6"/>
  </r>
  <r>
    <x v="1"/>
    <x v="4"/>
    <s v="Gestión Documental"/>
    <s v="4. Artículo 74, Ley 1474 de 2011. Artículo 24, Artículo 2.8.2.5.7 del Decreto 1080 de 2015. Decreto 514 de 2006. Debilidades en los componentes evaluados en el numeral 2.2 Planeación que no permiten dar cumplimiento integral a los requisitos establecidos en la Ley 1474 de 2011, el Decreto 1080 de 2015 y el Decreto 514 de 2006."/>
    <x v="8"/>
    <n v="1"/>
    <d v="2021-03-03T00:00:00"/>
    <s v="Auditoria o seguimiento  efectuado por la Oficina de Control Interno"/>
    <s v="Informe Final Auditoría Interna Proceso de Patrimonio Institucional, radicado 20201100043623 del 27 de noviembre de 2020_x000a_Hallazgo 4"/>
    <s v="AC"/>
    <s v="Porqué: Se requiere un tiempo de apropiación del sistema por parte de la entidad, siendo este el sistema central de la producción documental institucional y no se contemplo esta carga adicional de trabajo teniendo el mismo personal, lo que hizo que se priorizaran tareas y algunas se dejaron de hacer. (Causa Raíz)"/>
    <s v="2021-04.1"/>
    <s v="Enviar a Subdirección de Gestión Corporativa un comunicado exponiendo la necesidad de incluir en la planta de personal un profesional que apoye la elaboración y actualización de los instrumentos archivísticos requeridos en la normatividad vigente_x000a__x000a_"/>
    <s v="Martha Lucia Cardona Visbal - Subdirectora Corporativa "/>
    <s v="Profesional Gestión Documental"/>
    <d v="2021-03-01T00:00:00"/>
    <d v="2021-09-30T00:00:00"/>
    <x v="4"/>
    <s v="N/A"/>
    <s v="Si bien la actividad se encuentra de los terminos de ejecución, la misma no garantiza que se subsanse lo observado en el desarrollo de la auditoria al Proceso de Patrimonio Institucional, se recomienda revisar el ejercicio realizado de Análisis de Causas y fortalecer las actividades formuladas de tal manera que se garantice la subsanación de la situación que dio origen al hallazgo._x000a__x000a_Se recomienda fortalecer la asesoría y/o revisión de las acciones desde la 2a. línea de defensa."/>
    <x v="6"/>
  </r>
  <r>
    <x v="1"/>
    <x v="4"/>
    <s v="Gestión Documental"/>
    <s v=" 5. Artículo 5 del Acuerdo 49 de 2000. Teniendo en cuenta las debilidades evidenciadas en el numeral 2.4. Preservación a Largo Plazo Conservación Documental referentes a las instalaciones físicas de la Entidad y la documentación relacionada, no se pudo evidenciar el cumplimiento integral del artículo 5 del acuerdo 49 de 2000 “Condiciones ambientales y técnicas. Los edificios y locales destinados a albergar material de archivo, deben cumplir con las condiciones ambientales que incluyen manejo de temperatura, humedad relativa, ventilación, contaminantes atmosféricos e iluminación”."/>
    <x v="9"/>
    <n v="1"/>
    <d v="2021-03-03T00:00:00"/>
    <s v="Auditoria o seguimiento  efectuado por la Oficina de Control Interno"/>
    <s v="Informe Final Auditoría Interna Proceso de Patrimonio Institucional, radicado 20201100043623 del 27 de noviembre de 2020_x000a_Hallazgo 5"/>
    <s v="AC"/>
    <s v="Porqué: la entidad no ha dimensionado la necesidad real de planta de cargos necesarios para atender la demanda de las actividades correspondientes del proceso de Gestión Documental (Causa Raíz)"/>
    <s v="2021-05.1"/>
    <s v="Enviar a Subdirección de Gestión Corporativa un comunicado exponiendo la necesidad de incluir en la planta de personal los perfiles necesarios para la elaboración y gestión del sistema integrado de conservación institucional"/>
    <s v="Martha Lucia Cardona Visbal - Subdirectora Corporativa "/>
    <s v="Profesional Gestión Documental"/>
    <d v="2021-03-01T00:00:00"/>
    <d v="2021-09-30T00:00:00"/>
    <x v="4"/>
    <s v="N/A"/>
    <s v="Si bien la actividad se encuentra de los terminos de ejecución, la misma no garantiza que se subsanse lo observado en el desarrollo de la auditoria al Proceso de Patrimonio Institucional, se recomienda revisar el ejercicio realizado de Análisis de Causas y fortalecer las actividades formuladas de tal manera que se garantice la subsanación de la situación que dio origen al hallazgo._x000a__x000a_Se recomienda fortalecer la asesoría y/o revisión de las acciones desde la 2a. línea de defensa."/>
    <x v="6"/>
  </r>
  <r>
    <x v="1"/>
    <x v="5"/>
    <s v="Servicio al Ciudadano "/>
    <s v="HALLAZGO 1. Decreto 470 de 2007 Alcaldía Mayor de Bogotá, D.C. Artículo 29 Ley 1618 de 2013, Artículo 14 Ley 1346 de 2009, Artículo 21 Decreto 019 de 2012, Artículo 12. Cumplimiento parcial de los requisitos relacionados con infraestructura física y Atención a población vulnerable expuestos en los numerales 1.1 y 1.2 del presente informe."/>
    <x v="10"/>
    <n v="1"/>
    <d v="2021-03-03T00:00:00"/>
    <s v="Auditoria o seguimiento  efectuado por la Oficina de Control Interno"/>
    <s v="Informe Auditoria Interna Proceso de Atención al Ciudadano  radicado 20201100023773 del 10 de agosto de 2020_x000a_Hallazgo 1"/>
    <s v="AC"/>
    <s v="Porque: la entidad no ha caracterizado sus usuarios  (Causa Raíz)-(Método) "/>
    <s v="2021-06.1"/>
    <s v="Elaborar la Caracterización de usuarios de la FUGA"/>
    <s v="Luis  Fernado Mejia Castro- Jefe Oficina Asesora Planeacion"/>
    <s v="Lidera Oficina Asesora de Planeacion con el apoyo de la Subdirección de Gestión Corporativa /  Atención al Ciudadano /Subdirección Centro /Subdirección Artística y Cultural"/>
    <d v="2021-03-05T00:00:00"/>
    <d v="2021-09-30T00:00:00"/>
    <x v="1"/>
    <s v="N/A"/>
    <s v="N/A"/>
    <x v="4"/>
  </r>
  <r>
    <x v="1"/>
    <x v="5"/>
    <s v="Servicio al Ciudadano "/>
    <s v="HALLAZGO 1. Decreto 470 de 2007 Alcaldía Mayor de Bogotá, D.C. Artículo 29 Ley 1618 de 2013, Artículo 14 Ley 1346 de 2009, Artículo 21 Decreto 019 de 2012, Artículo 12. Cumplimiento parcial de los requisitos relacionados con infraestructura física y Atención a población vulnerable expuestos en los numerales 1.1 y 1.2 del presente informe."/>
    <x v="10"/>
    <n v="1"/>
    <d v="2021-03-03T00:00:00"/>
    <s v="Auditoria o seguimiento  efectuado por la Oficina de Control Interno"/>
    <s v="Informe Auditoria Interna Proceso de Atención al Ciudadano  radicado 20201100023773 del 10 de agosto de 2020_x000a_Hallazgo 1"/>
    <s v="AC"/>
    <s v="Porqué: hay desarticulación entre las áreas de gestión corporativa y misionales para definir adecuaciones de la infraestructura   e identificar las necesidades y  características de la usuarios de la entidad (Secundaria)- Método"/>
    <s v="2021-06.2"/>
    <s v="Emitir desde el proceso de Atención al ciudadano un informe a la subdirección de Gestión Corporativa solicitando que dentro del proyecto de Modernización de la Arquitectura Institucional de la FUGA,  se evalúen las condiciones para la adecuación a la infraestructura física para la atención de la población vulnerable, articuladas  con las necesidades y problemáticas identificadas en al caracterización de usuarios "/>
    <s v="Martha Lucia Cardona Visbal - Subdirectora Corporativa "/>
    <s v="Profesional Universitario de Gestión Documental y Atención al Ciudadano"/>
    <d v="2021-03-05T00:00:00"/>
    <d v="2021-09-30T00:00:00"/>
    <x v="1"/>
    <s v="N/A"/>
    <s v="N/A"/>
    <x v="1"/>
  </r>
  <r>
    <x v="1"/>
    <x v="5"/>
    <s v="Servicio al Ciudadano "/>
    <s v="HALLAZGO 2. Acuerdo 51 de 2001, Artículo 3 Decreto 847 de 2019, Parágrafo 3. El Plan Institucional de Capacitación aprobado para la vigencia 2020 no cumple con los requisitos establecidos en el Acuerdo 51 de 2001 Art. 3: “Se incluirán en sus planes de capacitación de que trata el Decreto Ley 1567 de 1998, los programas necesarios para preparar a los funcionarios que deban atender en las ventanillas u oficinas dispuestas en el artículo primero del presente Acuerdo.” Y el Decreto 847 de 2019: Parágrafo 3. “Cada entidad distrital deberá incluir en los planes de formación, temáticas relacionadas con la Política Pública de Servicio a la Ciudadanía como tema estratégico en la gestión pública, e impartirlos de forma integral a todos los servidores públicos que hacen parte de la organización”."/>
    <x v="11"/>
    <n v="1"/>
    <d v="2021-03-03T00:00:00"/>
    <s v="Auditoria o seguimiento  efectuado por la Oficina de Control Interno"/>
    <s v="Informe Auditoria Interna Proceso de Atención al Ciudadano  radicado 20201100023773 del 10 de agosto de 2020_x000a_Hallazgo 2"/>
    <s v="AC"/>
    <s v=" Porqué: la entidad no ha dimensionado la necesidad real de planta de cargos necesarios para atender la demanda de temas de la administración pública acorde con la normatividad vigente.  (Causa raíz)"/>
    <s v="2021-07.1"/>
    <s v="Enviar a Subdirección de Gestión Corporativa un comunicado exponiendo la necesidad de incluir en la planta de personal un profesional que cumpla con los requisitos de formación y experiencia que le permitan  a la entidad, fortalecer  y dar cumplimiento a los requerimientos normativos  para el proceso de atención al ciudadano"/>
    <s v="Martha Lucia Cardona Visbal - Subdirectora Corporativa "/>
    <s v="Profesional Universitario de Gestión Documental y Atención al Ciudadano"/>
    <d v="2021-03-05T00:00:00"/>
    <d v="2021-09-30T00:00:00"/>
    <x v="4"/>
    <s v="N/A"/>
    <s v="Si bien la actividad se encuentra de los terminos de ejecución, la misma no garantiza que se subsanse lo observado en el desarrollo de la auditoria al Proceso de Patrimonio Institucional, se recomienda revisar el ejercicio realizado de Análisis de Causas y fortalecer las actividades formuladas de tal manera que se garantice la subsanación de la situación que dio origen al hallazgo._x000a__x000a_Se recomienda fortalecer la asesoría y/o revisión de las acciones desde la 2a. línea de defensa."/>
    <x v="6"/>
  </r>
  <r>
    <x v="1"/>
    <x v="5"/>
    <s v="Servicio al Ciudadano "/>
    <s v="HALLAZGO 2. Acuerdo 51 de 2001, Artículo 3 Decreto 847 de 2019, Parágrafo 3. El Plan Institucional de Capacitación aprobado para la vigencia 2020 no cumple con los requisitos establecidos en el Acuerdo 51 de 2001 Art. 3: “Se incluirán en sus planes de capacitación de que trata el Decreto Ley 1567 de 1998, los programas necesarios para preparar a los funcionarios que deban atender en las ventanillas u oficinas dispuestas en el artículo primero del presente Acuerdo.” Y el Decreto 847 de 2019: Parágrafo 3. “Cada entidad distrital deberá incluir en los planes de formación, temáticas relacionadas con la Política Pública de Servicio a la Ciudadanía como tema estratégico en la gestión pública, e impartirlos de forma integral a todos los servidores públicos que hacen parte de la organización”."/>
    <x v="11"/>
    <n v="1"/>
    <d v="2021-03-03T00:00:00"/>
    <s v="Auditoria o seguimiento  efectuado por la Oficina de Control Interno"/>
    <s v="Informe Auditoria Interna Proceso de Atención al Ciudadano  radicado 20201100023773 del 10 de agosto de 2020_x000a_Hallazgo 2"/>
    <s v="AC"/>
    <s v="Porqué: En la identificación de necesidades de capacitación de las vigencias anteriores,  no se identificó el tema  como una obligación de orden legal  (Causa raíz- Secundaria)"/>
    <s v="2021-07.2"/>
    <s v="Establecer en la documentación del proceso Talento Humano, lineamientos  relacionados con la revisión de la normativa  de todos los procesos , para fortalecer  el Plan Institucional de Capacitación y vincular los temas de la Política Pública de servicio al ciudadano. "/>
    <s v="Martha Lucia Cardona Visbal - Subdirectora Corporativa "/>
    <s v="Profesional Universitario de Gestión Documental y Atención al Ciudadano / _x000a__x000a_Profesional Especializado de Talento Humano"/>
    <d v="2021-03-05T00:00:00"/>
    <d v="2021-09-30T00:00:00"/>
    <x v="1"/>
    <s v="N/A"/>
    <s v="N/A"/>
    <x v="1"/>
  </r>
  <r>
    <x v="1"/>
    <x v="5"/>
    <s v="Servicio al Ciudadano "/>
    <s v="HALLAZGO 2. Acuerdo 51 de 2001, Artículo 3 Decreto 847 de 2019, Parágrafo 3. El Plan Institucional de Capacitación aprobado para la vigencia 2020 no cumple con los requisitos establecidos en el Acuerdo 51 de 2001 Art. 3: “Se incluirán en sus planes de capacitación de que trata el Decreto Ley 1567 de 1998, los programas necesarios para preparar a los funcionarios que deban atender en las ventanillas u oficinas dispuestas en el artículo primero del presente Acuerdo.” Y el Decreto 847 de 2019: Parágrafo 3. “Cada entidad distrital deberá incluir en los planes de formación, temáticas relacionadas con la Política Pública de Servicio a la Ciudadanía como tema estratégico en la gestión pública, e impartirlos de forma integral a todos los servidores públicos que hacen parte de la organización”."/>
    <x v="11"/>
    <n v="1"/>
    <d v="2021-03-03T00:00:00"/>
    <s v="Auditoria o seguimiento  efectuado por la Oficina de Control Interno"/>
    <s v="Informe Auditoria Interna Proceso de Atención al Ciudadano  radicado 20201100023773 del 10 de agosto de 2020_x000a_Hallazgo 2"/>
    <s v="AC"/>
    <s v="Porqué: En la identificación de necesidades de capacitación de las vigencias anteriores,  no se identificó el tema  como una obligación de orden legal  (Causa raíz- Secundaria)"/>
    <s v="2021-07.3"/>
    <s v="Establecer en la documentación del proceso Atención al Ciudadano, lineamientos  relacionados con la revisión de la normativa para su inclusión dentro de las capacitaciones de cada vigencia e informarlo al Proceso de Talento Humano"/>
    <s v="Martha Lucia Cardona Visbal - Subdirectora Corporativa "/>
    <s v="Profesional Universitario de Gestión Documental y Atención al Ciudadano / Profesional Especializado de Talento Humano"/>
    <d v="2021-03-05T00:00:00"/>
    <d v="2021-09-30T00:00:00"/>
    <x v="1"/>
    <s v="N/A"/>
    <s v="N/A"/>
    <x v="1"/>
  </r>
  <r>
    <x v="1"/>
    <x v="5"/>
    <s v="Servicio al Ciudadano "/>
    <s v="HALLAZGO 3. Decreto 371 de 2010, Artículo 3. Teniendo en cuenta lo evidenciado en el Numeral 2.1 del presente informe: _x000a_- No se está dando cumplimiento al registro de la totalidad de las quejas, reclamos, sugerencias y solicitudes de información recibidos por los diferentes canales en el Sistema Distrital de Quejas y Soluciones. _x000a_- En el mes de febrero no se remitió a la Secretaría General, el informe estadístico mensual de PQRS._x000a_Lo anterior, sustentado adicionalmente en el &quot;Núm. 5. GESTIÓN DE RIESGOS:Pág 34: De acuerdo a lo observado en el desarrollo del presente informe; de los tres riesgos identificados se materializaron 2 (uno de ellos asociado a la presentación extemporánea de informes de atención al ciudadano a entes externos) con lo cual se evidencia que los controles implementados no han sido efectivos._x000a_- Riesgo 3 Presentación extemporánea de informes de atención al ciudadano a entes externos: Clasificación: De Cumplimiento. Zona de Riesgos Inherente Baja – Zona de Riesgo Residual: Baja&quot;"/>
    <x v="12"/>
    <n v="1"/>
    <d v="2021-03-03T00:00:00"/>
    <s v="Auditoria o seguimiento  efectuado por la Oficina de Control Interno_x000a_Revisión Riesgos "/>
    <s v="Informe Auditoria Interna Proceso de Atención al Ciudadano radicado 20201100023773 del 10 de agosto de 2020_x000a_Hallazgo 3 - Materializacion Riesgo "/>
    <s v="AC"/>
    <s v="Porqué: la entidad no ha dimensionado la necesidad real de planta de cargos necesarios para atender la demanda de los sistemas de información correspondientes al proceso de Atención al Ciudadano (Causa Raíz)"/>
    <s v="2021-08.1"/>
    <s v="Enviar a Subdirección de Gestión Corporativa un comunicado exponiendo la necesidad de incluir en la planta de personal un profesional que cumpla con los requisitos de formación y experiencia que le permitan  a la entidad, fortalecer  y dar cumplimiento a los requerimientos normativos  para el proceso de atención al ciudadano"/>
    <s v="Martha Lucia Cardona Visbal - Subdirectora Corporativa "/>
    <s v="Profesional Universitario de Gestión Documental y Atención al Ciudadano"/>
    <d v="2021-03-05T00:00:00"/>
    <d v="2021-09-30T00:00:00"/>
    <x v="4"/>
    <s v="N/A"/>
    <s v="Si bien la actividad se encuentra de los terminos de ejecución, la misma no garantiza que se subsanse lo observado en el desarrollo de la auditoria al Proceso de Patrimonio Institucional, se recomienda revisar el ejercicio realizado de Análisis de Causas y fortalecer las actividades formuladas de tal manera que se garantice la subsanación de la situación que dio origen al hallazgo._x000a__x000a_Se recomienda fortalecer la asesoría y/o revisión de las acciones desde la 2a. línea de defensa."/>
    <x v="6"/>
  </r>
  <r>
    <x v="1"/>
    <x v="5"/>
    <s v="Servicio al Ciudadano "/>
    <s v="HALLAZGO 4. Decreto 1166 de 2016, Artículos 2.2.3.12.2 y 2.2.3.12.3. De acuerdo al numeral 2.2 del presente informe: _x000a_- No se han habilitado los medios tecnológicos o electrónicos que permitan la recepción de peticiones verbales por fuera de las horas de atención al público _x000a_- No se deja constancia, ni se radican la totalidad de las peticiones verbales que ingresan a la entidad _x000a_- No se evidenció el registro de las respuestas dadas por la entidad a las solicitudes de información que ingresaron en el periodo auditado."/>
    <x v="13"/>
    <n v="1"/>
    <d v="2021-03-03T00:00:00"/>
    <s v="Auditoria o seguimiento  efectuado por la Oficina de Control Interno"/>
    <s v="Informe Auditoria Interna Proceso de Atención al Ciudadano  radicado 20201100023773 del 10 de agosto de 2020_x000a_Hallazgo 4"/>
    <s v="AC"/>
    <s v="Porqué: la entidad no ha dimensionado la necesidad real de planta de cargos necesarios para atender la demanda de las actividades correspondientes del proceso Atención al Ciudadano  (Causa Raíz Primaria)"/>
    <s v="2021-09.1"/>
    <s v="Enviar a Subdirección de Gestión Corporativa un comunicado exponiendo la necesidad de incluir en la planta de personal un profesional que cumpla con los requisitos de formación y experiencia que le  permitan  a la entidad, fortalecer  y dar cumplimiento a los requerimientos normativos  para el proceso de atención al ciudadano"/>
    <s v="Martha Lucia Cardona Visbal - Subdirectora Corporativa "/>
    <s v="Profesional Universitario de Gestión Documental y Atención al Ciudadano"/>
    <d v="2021-03-03T00:00:00"/>
    <d v="2021-09-30T00:00:00"/>
    <x v="4"/>
    <s v="N/A"/>
    <s v="Si bien la actividad se encuentra de los terminos de ejecución, la misma no garantiza que se subsanse lo observado en el desarrollo de la auditoria al Proceso de Patrimonio Institucional, se recomienda revisar el ejercicio realizado de Análisis de Causas y fortalecer las actividades formuladas de tal manera que se garantice la subsanación de la situación que dio origen al hallazgo._x000a__x000a_Se recomienda fortalecer la asesoría y/o revisión de las acciones desde la 2a. línea de defensa."/>
    <x v="6"/>
  </r>
  <r>
    <x v="1"/>
    <x v="5"/>
    <s v="Servicio al Ciudadano "/>
    <s v="HALLAZGO 4. Decreto 1166 de 2016, Artículos 2.2.3.12.2 y 2.2.3.12.3. De acuerdo al numeral 2.2 del presente informe: _x000a_- No se han habilitado los medios tecnológicos o electrónicos que permitan la recepción de peticiones verbales por fuera de las horas de atención al público _x000a_- No se deja constancia, ni se radican la totalidad de las peticiones verbales que ingresan a la entidad _x000a_- No se evidenció el registro de las respuestas dadas por la entidad a las solicitudes de información que ingresaron en el periodo auditado."/>
    <x v="13"/>
    <n v="1"/>
    <d v="2021-03-03T00:00:00"/>
    <s v="Auditoria o seguimiento  efectuado por la Oficina de Control Interno"/>
    <s v="Informe Auditoria Interna Proceso de Atención al Ciudadano  radicado 20201100023773 del 10 de agosto de 2020_x000a_Hallazgo 4"/>
    <s v="AC"/>
    <s v=".Porqué: La actualización de procedimientos se realizó bajo las actividades que se desarrollaban actualmente en el proceso y no se contemplo la necesidad de contar con canales tecnológicos (Causa Raíz secundaria)"/>
    <s v="2021-09.2"/>
    <s v="Actualizar el  procedimiento de Servicio al Ciudadano con lineamientos::_x000a_*sobre El  uso de medios tecnológicos para el registro de peticiones  verbales y sus respuestas fuera de los horarios establecidos para la atención a la ciudadanía_x000a_* Con los  lineamientos del Manual para la Gestión de peticiones ciudadanas"/>
    <s v="Martha Lucia Cardona Visbal - Subdirectora Corporativa "/>
    <s v="Profesional Universitario de Gestión Documental y Atención al Ciudadano"/>
    <d v="2021-03-03T00:00:00"/>
    <d v="2021-09-30T00:00:00"/>
    <x v="1"/>
    <s v="N/A"/>
    <s v="N/A"/>
    <x v="1"/>
  </r>
  <r>
    <x v="1"/>
    <x v="5"/>
    <s v="Servicio al Ciudadano "/>
    <s v="HALLAZGO 5. Ley 1755 de 2015, Artículo 1. De conformidad con la verificación realizada a la muestra seleccionada en el desarrollo de la presente auditoria, se observó que 2 peticiones fueron respondidas de manera extemporánea de conformidad con los plazos requeridos por las entidades solicitantes de la información. (Ver numeral 2.4 del presente informe)._x000a__x000a_Lo anterior , sustentado adicionalmente en el &quot;Núm. 5. GESTIÓN DE RIESGOS:Pág 34: De acuerdo a lo observado en el desarrollo del presente informe; de los tres riesgos identificados se materializaron , uno de ellos relacionado con el Vencimiento de PQRs  con lo cual se evidencia que los controles implementados no han sido efectivos._x000a_- Riesgo 1 Vencimiento de PQRs: Clasificación: De Cumplimiento. Zona de Riesgos Inherente Alta – Zona de Riesgo Residual: Media"/>
    <x v="14"/>
    <n v="1"/>
    <d v="2021-03-03T00:00:00"/>
    <s v="Auditoria o seguimiento  efectuado por la Oficina de Control Interno_x000a_Revisión Riesgos "/>
    <s v="Informe Auditoria Interna Proceso de Atención al Ciudadano Revisión Riesgos radicado 20201100023773 del 10 de agosto de 2020_x000a_Hallazgo 5 - Materiliazacion Riesgo "/>
    <s v="AC"/>
    <s v="Porqué: la entidad no ha dimensionado la necesidad real de planta de cargos necesarios para atender la demanda de las actividades correspondientes de los procesos de Atención al Ciudadano y Gestión Documental (Causa Raíz - Primaria)"/>
    <s v="2021-10.1"/>
    <s v="Enviar a Subdirección de Gestión Corporativa un comunicado exponiendo la necesidad de incluir en la planta de personal un profesional que cumpla con los requisitos de formación y experiencia que le permitan  a la entidad, fortalecer  y dar cumplimiento a los requerimientos normativos  para el proceso de atención al ciudadano "/>
    <s v="Martha Lucia Cardona Visbal - Subdirectora Corporativa "/>
    <s v="Profesional Universitario de Gestión Documental y Atención al Ciudadano"/>
    <d v="2021-03-05T00:00:00"/>
    <d v="2021-09-30T00:00:00"/>
    <x v="4"/>
    <s v="N/A"/>
    <s v="Si bien la actividad se encuentra de los terminos de ejecución, la misma no garantiza que se subsanse lo observado en el desarrollo de la auditoria al Proceso de Patrimonio Institucional, se recomienda revisar el ejercicio realizado de Análisis de Causas y fortalecer las actividades formuladas de tal manera que se garantice la subsanación de la situación que dio origen al hallazgo._x000a__x000a_Se recomienda fortalecer la asesoría y/o revisión de las acciones desde la 2a. línea de defensa."/>
    <x v="6"/>
  </r>
  <r>
    <x v="1"/>
    <x v="5"/>
    <s v="Servicio al Ciudadano "/>
    <s v="HALLAZGO 5. Ley 1755 de 2015, Artículo 1. De conformidad con la verificación realizada a la muestra seleccionada en el desarrollo de la presente auditoria, se observó que 2 peticiones fueron respondidas de manera extemporánea de conformidad con los plazos requeridos por las entidades solicitantes de la información. (Ver numeral 2.4 del presente informe)._x000a__x000a_Lo anterior , sustentado adicionalmente en el &quot;Núm. 5. GESTIÓN DE RIESGOS:Pág 34: De acuerdo a lo observado en el desarrollo del presente informe; de los tres riesgos identificados se materializaron , uno de ellos relacionado con el Vencimiento de PQRs  con lo cual se evidencia que los controles implementados no han sido efectivos._x000a_- Riesgo 1 Vencimiento de PQRs: Clasificación: De Cumplimiento. Zona de Riesgos Inherente Alta – Zona de Riesgo Residual: Media"/>
    <x v="14"/>
    <n v="1"/>
    <d v="2021-03-03T00:00:00"/>
    <s v="Auditoria o seguimiento  efectuado por la Oficina de Control Interno_x000a_Revisión Riesgos "/>
    <s v="Informe Auditoria Interna Proceso de Atención al Ciudadano Revisión Riesgos radicado 20201100023773 del 10 de agosto de 2020_x000a_Hallazgo 5 - Materiliazacion Riesgo "/>
    <s v="AC"/>
    <s v=" Porqué:  Si bien es un deber normativo, no se cuenta con un protocolo formal en el SIG para escalar los casos de PQRS vencidos a Control Interno Disciplinario, conforme a lo establecido en la norma,  (Causa Secundaria)_x000a_"/>
    <s v="2021-10.2"/>
    <s v="Documentar las actividades propias de Control Interno Disciplinario en el SIG y una vez aprobadas y divulgadas, socializar con el Proceso de Atención al ciudadano y las responsables de PQRS en las áreas, los lineamientos propios  que  le permitan  poner en conocimiento  de dicha oficina, los  incumplimientos en los términos de respuesta de las PQRS  a los responsables de Control Disciplinario, para que evalúen lo pertinente. (Secundaria)"/>
    <s v="Martha Lucia Cardona Visbal - Subdirectora Corporativa "/>
    <s v="Profesional Control Interno Disciplinario /_x000a_Profesional Universitario de Gestión Documental y Atención al Ciudadano"/>
    <d v="2021-03-05T00:00:00"/>
    <d v="2021-12-30T00:00:00"/>
    <x v="1"/>
    <s v="N/A"/>
    <s v="N/A"/>
    <x v="1"/>
  </r>
  <r>
    <x v="1"/>
    <x v="5"/>
    <s v="Servicio al Ciudadano "/>
    <s v="HALLAZGO 5. Ley 1755 de 2015, Artículo 1. De conformidad con la verificación realizada a la muestra seleccionada en el desarrollo de la presente auditoria, se observó que 2 peticiones fueron respondidas de manera extemporánea de conformidad con los plazos requeridos por las entidades solicitantes de la información. (Ver numeral 2.4 del presente informe)._x000a__x000a_Lo anterior , sustentado adicionalmente en el &quot;Núm. 5. GESTIÓN DE RIESGOS:Pág 34: De acuerdo a lo observado en el desarrollo del presente informe; de los tres riesgos identificados se materializaron , uno de ellos relacionado con el Vencimiento de PQRs  con lo cual se evidencia que los controles implementados no han sido efectivos._x000a_- Riesgo 1 Vencimiento de PQRs: Clasificación: De Cumplimiento. Zona de Riesgos Inherente Alta – Zona de Riesgo Residual: Media"/>
    <x v="14"/>
    <n v="1"/>
    <d v="2021-03-03T00:00:00"/>
    <s v="Auditoria o seguimiento  efectuado por la Oficina de Control Interno_x000a_Revisión Riesgos "/>
    <s v="Informe Auditoria Interna Proceso de Atención al Ciudadano Revisión Riesgos radicado 20201100023773 del 10 de agosto de 2020_x000a_Hallazgo 5 - Materiliazacion Riesgo "/>
    <s v="AC"/>
    <s v="Porqué: No se había visto la necesidad de hacer participe a más personas y/o áreas de la entidad  en la identificación de riesgos  (Causa terciaria)"/>
    <s v="2021-10.3"/>
    <s v="Ajustar los riesgos del proceso y los controles existentes, haciendo participe en las mesas de trabajo a otras áreas que tengan contacto directo con la ciudadanía. (Terciaria)"/>
    <s v="Martha Lucia Cardona Visbal - Subdirectora Corporativa "/>
    <s v="Profesional Universitario de Gestión Documental y Atención al Ciudadano"/>
    <d v="2021-03-05T00:00:00"/>
    <d v="2021-10-30T00:00:00"/>
    <x v="1"/>
    <s v="N/A"/>
    <s v="N/A"/>
    <x v="1"/>
  </r>
  <r>
    <x v="1"/>
    <x v="5"/>
    <s v="Servicio al Ciudadano "/>
    <s v="HALLAZGO 5. Ley 1755 de 2015, Artículo 1. De conformidad con la verificación realizada a la muestra seleccionada en el desarrollo de la presente auditoria, se observó que 2 peticiones fueron respondidas de manera extemporánea de conformidad con los plazos requeridos por las entidades solicitantes de la información. (Ver numeral 2.4 del presente informe)._x000a__x000a_Lo anterior , sustentado adicionalmente en el &quot;Núm. 5. GESTIÓN DE RIESGOS:Pág 34: De acuerdo a lo observado en el desarrollo del presente informe; de los tres riesgos identificados se materializaron , uno de ellos relacionado con el Vencimiento de PQRs  con lo cual se evidencia que los controles implementados no han sido efectivos._x000a_- Riesgo 1 Vencimiento de PQRs: Clasificación: De Cumplimiento. Zona de Riesgos Inherente Alta – Zona de Riesgo Residual: Media"/>
    <x v="14"/>
    <n v="1"/>
    <d v="2021-03-03T00:00:00"/>
    <s v="Auditoria o seguimiento  efectuado por la Oficina de Control Interno_x000a_Revisión Riesgos "/>
    <s v="Informe Auditoria Interna Proceso de Atención al Ciudadano Revisión Riesgos radicado 20201100023773 del 10 de agosto de 2020_x000a_Hallazgo 5 - Materiliazacion Riesgo "/>
    <s v="AC"/>
    <s v="Porqué: No se ha realizado la suficiente socialización del mecanismo de alerta con las áreas (Causa terciaria)"/>
    <s v="2021-10.4"/>
    <s v="Actualizar el procedimiento de Servicio al Ciudadano incluyendo lineamientos sobre : _x000a_*mecanismos de alertas, términos y las acciones a tomar en caso que se incumplan los términos internos (escalabilidad al interior de la entidad) (Terciaria)"/>
    <s v="Martha Lucia Cardona Visbal - Subdirectora Corporativa "/>
    <s v="Profesional Universitario de Gestión Documental y Atención al Ciudadano"/>
    <d v="2021-03-05T00:00:00"/>
    <d v="2021-09-30T00:00:00"/>
    <x v="1"/>
    <s v="N/A"/>
    <s v="N/A"/>
    <x v="1"/>
  </r>
  <r>
    <x v="1"/>
    <x v="5"/>
    <s v="Servicio al Ciudadano "/>
    <s v="HALLAZGO 6. Decreto 392 de 2015 hasta el 01/01/2020 y Decreto 847 de 2019, Artículo 14 a partir del 01/01/2020. No se evidenció el cumplimiento de las funciones establecidas en los numerales 1, 2 y 6 del artículo 14 del Decreto 847 de 2019, expuestos en el acápite 3 del presente informe “Defensor del Ciudadano”."/>
    <x v="15"/>
    <n v="1"/>
    <d v="2021-03-03T00:00:00"/>
    <s v="Auditoria o seguimiento  efectuado por la Oficina de Control Interno_x000a_"/>
    <s v="Informe Auditoria Interna Proceso de Atención al Ciudadano  radicado 20201100023773 del 10 de agosto de 2020_x000a_Hallazgo 6"/>
    <s v="AC"/>
    <s v="Porqué: El procedimiento no se ha actualizado con respecto a normatividad vigente  con  lineamientos que involucren al defensor del ciudadano (Causa raíz)"/>
    <s v="2021-11.1"/>
    <s v="Actualizar el procedimiento del proceso de Atención al Ciudadano donde se incluya los mecanismos de escalabilidad al Defensor al Ciudadano con base en la resolución y normas vigente "/>
    <s v="Martha Lucia Cardona Visbal - Subdirectora Corporativa "/>
    <s v="Profesional Universitario de Gestión Documental y Atención al Ciudadano"/>
    <d v="2021-03-05T00:00:00"/>
    <d v="2021-09-30T00:00:00"/>
    <x v="1"/>
    <s v="N/A"/>
    <s v="N/A"/>
    <x v="4"/>
  </r>
  <r>
    <x v="1"/>
    <x v="5"/>
    <s v="Servicio al Ciudadano "/>
    <s v="HALLAZGO 6. Decreto 392 de 2015 hasta el 01/01/2020 y Decreto 847 de 2019, Artículo 14 a partir del 01/01/2020. No se evidenció el cumplimiento de las funciones establecidas en los numerales 1, 2 y 6 del artículo 14 del Decreto 847 de 2019, expuestos en el acápite 3 del presente informe “Defensor del Ciudadano”."/>
    <x v="15"/>
    <n v="1"/>
    <d v="2021-03-03T00:00:00"/>
    <s v="Auditoria o seguimiento  efectuado por la Oficina de Control Interno_x000a_"/>
    <s v="Informe Auditoria Interna Proceso de Atención al Ciudadano  radicado 20201100023773 del 10 de agosto de 2020_x000a_Hallazgo 6"/>
    <s v="AC"/>
    <s v="Porqué: El procedimiento no se ha actualizado con respecto a normatividad vigente  con  lineamientos que involucren al defensor del ciudadano (Causa raíz)"/>
    <s v="2021-11.2"/>
    <s v="Estandarizar en el SIG y proceso de atención al ciudadano, los contenidos mínimos  del informe anual  del Defensor del Ciudadano de acuerdo con los parámetros establecidos en la normatividad aplicable (Decreto 392 del 2015, Decreto 847 del 2019) "/>
    <s v="Martha Lucia Cardona Visbal - Subdirectora Corporativa "/>
    <s v="Profesional Universitario de Gestión Documental y Atención al Ciudadano"/>
    <d v="2021-03-05T00:00:00"/>
    <d v="2021-09-30T00:00:00"/>
    <x v="1"/>
    <s v="N/A"/>
    <s v="N/A"/>
    <x v="1"/>
  </r>
  <r>
    <x v="1"/>
    <x v="5"/>
    <s v="Servicio al Ciudadano "/>
    <s v="HALLAZGO 7. Decreto 2106 de 2019 Artículo 4 Ley 1474 de 2011 artículos 73 y 74. El componente 2 Estrategia Antitrámites, aprobada en el Plan Anticorrupción y Atención al Ciudadano PAAC vigente, no se encuentra registrada en el Sistema Único de Información de Trámites – SUIT"/>
    <x v="16"/>
    <n v="1"/>
    <d v="2021-03-03T00:00:00"/>
    <s v="Auditoria o seguimiento  efectuado por la Oficina de Control Interno_x000a_"/>
    <s v="Informe Auditoria Interna Proceso de Atención al Ciudadano  radicado 20201100023773 del 10 de agosto de 2020_x000a_Hallazgo 7"/>
    <s v="AC"/>
    <s v=". Porqué: se interpretó la norma en busca de eficiencia de la entidad para unificar y centralizar la gestión a través de Atención al Ciudadano  sin normalizaron los lineamientos en el SIG  para  racionalizar OPAS  (Causa Raíz)_x000a_"/>
    <s v="2021-12.1"/>
    <s v="Normalizar en el proceso pertinente del SIG, , los lineamientos y  actividades desarrolladas por la FUGA para  administrar, controlar y racionalizar OPAs  que le  permitan mantener actualizada la información en el SUIT"/>
    <s v="Martha Lucia Cardona Visbal - Subdirectora Corporativa _x000a_Luis Fernando Mejia  - Oficina Asesora de Planeación"/>
    <s v="Profesional Universitario de Gestión Documental y Atención al Ciudadano_x000a__x000a_Profesional de apoyo OAP "/>
    <d v="2021-03-05T00:00:00"/>
    <d v="2021-12-30T00:00:00"/>
    <x v="1"/>
    <s v="N/A"/>
    <s v="N/A"/>
    <x v="4"/>
  </r>
  <r>
    <x v="1"/>
    <x v="5"/>
    <s v="Servicio al Ciudadano "/>
    <s v="HALLAZGO 7. Decreto 2106 de 2019 Artículo 4 Ley 1474 de 2011 artículos 73 y 74. El componente 2 Estrategia Antitrámites, aprobada en el Plan Anticorrupción y Atención al Ciudadano PAAC vigente, no se encuentra registrada en el Sistema Único de Información de Trámites – SUIT"/>
    <x v="16"/>
    <n v="1"/>
    <d v="2021-03-03T00:00:00"/>
    <s v="Auditoria o seguimiento  efectuado por la Oficina de Control Interno_x000a_"/>
    <s v="Informe Auditoria Interna Proceso de Atención al Ciudadano  radicado 20201100023773 del 10 de agosto de 2020_x000a_Hallazgo 7"/>
    <s v="AC"/>
    <s v="2. Porqué: Hasta finales del 2020 se dieron lineamientos para racionalizar OPAs (Causa secundaria)"/>
    <s v="2021-12.2"/>
    <s v="Gestionar  la asignación de roles y responsabilidades dentro del Sistema Único de Información de Trámites – SUIT,  de acuerdo con la normatividad establecida por el DAFP "/>
    <s v="Martha Lucia Cardona Visbal - Subdirectora Corporativa _x000a_Luis Fernando Mejia  - Oficina Asesora de Planeación"/>
    <s v="Profesional Universitario de Gestión Documental y Atención al Ciudadano y _x000a__x000a_Profesional de apoyo OAP"/>
    <d v="2021-03-05T00:00:00"/>
    <d v="2021-06-30T00:00:00"/>
    <x v="1"/>
    <s v="N/A"/>
    <s v="N/A"/>
    <x v="1"/>
  </r>
  <r>
    <x v="1"/>
    <x v="5"/>
    <s v="Servicio al Ciudadano "/>
    <s v="HALLAZGO 7. Decreto 2106 de 2019 Artículo 4 Ley 1474 de 2011 artículos 73 y 74. El componente 2 Estrategia Antitrámites, aprobada en el Plan Anticorrupción y Atención al Ciudadano PAAC vigente, no se encuentra registrada en el Sistema Único de Información de Trámites – SUIT"/>
    <x v="16"/>
    <n v="1"/>
    <d v="2021-03-03T00:00:00"/>
    <s v="Auditoria o seguimiento  efectuado por la Oficina de Control Interno_x000a_"/>
    <s v="Informe Auditoria Interna Proceso de Atención al Ciudadano  radicado 20201100023773 del 10 de agosto de 2020_x000a_Hallazgo 7"/>
    <s v="AC"/>
    <s v="2. Porqué: Hasta finales del 2020 se dieron lineamientos para racionalizar OPAs (Causa secundaria)"/>
    <s v="2021-12.3"/>
    <s v="Participar en las jornadas de capacitación, orientadas por el DAFP ,  frente a los tramites de OPAS y la racionalización de estos (funcionarios y/o contratistas de la entidad que tengan responsabilidades asociadas a SUIT)"/>
    <s v="Martha Lucia Cardona Visbal - Subdirectora Corporativa _x000a_Luis Fernando Mejia  - Oficina Asesora de Planeación"/>
    <s v="Profesional Universitario de Gestión Documental y Atención al Ciudadano y _x000a__x000a_Profesional de apoyo OAP"/>
    <d v="2021-03-05T00:00:00"/>
    <d v="2021-09-30T00:00:00"/>
    <x v="1"/>
    <s v="N/A"/>
    <s v="N/A"/>
    <x v="1"/>
  </r>
  <r>
    <x v="1"/>
    <x v="6"/>
    <s v="Gestion Recursos Físicos "/>
    <s v="NA"/>
    <x v="17"/>
    <n v="1"/>
    <d v="2021-05-13T00:00:00"/>
    <s v="Revisión Riesgos "/>
    <s v="Informe Monitoreo Riesgos 1a. Linea/ IV trim Dic 2020_x000a_Materialización del riesgo &quot;Administración inoportuna de todos los bienes, recursos ambientales e infraestructura de la FUGA&quot;"/>
    <s v="AC"/>
    <s v="A4. Porqué: Son insuficientes las actividades para el conocimiento de las responsabilidad y custodia frente al inventario a la hora de recibirlo (causa raíz)"/>
    <s v="2021-13.1"/>
    <s v="Elaborar y difundir una circular en donde se establezcan lineamientos de responsabilidad y cuidado de los bienes a cargo de los funcionarios y contratistas. Causa raiz A4"/>
    <s v="Martha Lucia Cardona Visbal - Subdirectora Corporativa _x000a_Luis Fernando Mejia  - Oficina Asesora de Planeación"/>
    <s v="Profesional Recursos Físicos"/>
    <d v="2021-05-14T00:00:00"/>
    <d v="2021-09-30T00:00:00"/>
    <x v="1"/>
    <s v="N/A"/>
    <s v="N/A"/>
    <x v="4"/>
  </r>
  <r>
    <x v="1"/>
    <x v="6"/>
    <s v="Gestion Recursos Físicos "/>
    <s v="NA"/>
    <x v="17"/>
    <n v="1"/>
    <d v="2021-05-13T00:00:00"/>
    <s v="Revisión Riesgos "/>
    <s v="Informe Monitoreo Riesgos 1a. Linea/ IV trim Dic 2020_x000a_Materialización del riesgo &quot;Administración inoportuna de todos los bienes, recursos ambientales e infraestructura de la FUGA&quot;"/>
    <s v="AC"/>
    <s v="A4. Porqué: Son insuficientes las actividades para el conocimiento de las responsabilidad y custodia frente al inventario a la hora de recibirlo (causa raíz)_x000a_D3. Porqué: No se vio la necesidad de actualizar los procedimientos del proceso fortaleciendo controles que ayuden a mitigar el riesgo, tampoco se vio la necesidad de actualizar los riesgos existentes con el fin de ajustar el tratamiento de riesgos  (causa raíz)"/>
    <s v="2021-13.2"/>
    <s v="Actualizar el procedimiento &quot;RF-PD-01 Manejo y control de bienes&quot; donde se establezcan las responsabilidades frente el cuidado de los bienes a cargo de los funcionarios y contratistas._x000a_Generar controles para la realización periódica de inventarios aleatorios de bienes._x000a_Y generar una política de operación que contemple la periodicidad de las piezas comunicativas sobre el cuidado y custodia de los bienes a cargo de funcionarios y contratistas. Causa raíz D3 Y A4"/>
    <s v="Martha Lucia Cardona Visbal - Subdirectora Corporativa _x000a_Luis Fernando Mejia  - Oficina Asesora de Planeación"/>
    <s v="Profesional Recursos Físicos"/>
    <d v="2021-05-14T00:00:00"/>
    <d v="2021-09-30T00:00:00"/>
    <x v="1"/>
    <s v="N/A"/>
    <s v="N/A"/>
    <x v="1"/>
  </r>
  <r>
    <x v="1"/>
    <x v="6"/>
    <s v="Gestion Recursos Físicos "/>
    <s v="NA"/>
    <x v="17"/>
    <n v="1"/>
    <d v="2021-05-13T00:00:00"/>
    <s v="Revisión Riesgos "/>
    <s v="Informe Monitoreo Riesgos 1a. Linea/ IV trim Dic 2020_x000a_Materialización del riesgo &quot;Administración inoportuna de todos los bienes, recursos ambientales e infraestructura de la FUGA&quot;"/>
    <s v="AC"/>
    <s v="C3. Porqué: Falta de capacitación a los vigilantes y de supervisión por parte de la empresaen temas de revisión de los elementos que entran y salen de la entidad (causa raíz)"/>
    <s v="2021-13.3"/>
    <s v="Enviar solicitud a la empresa de vigilancia para que se refuercen los controles en la revisión de los bienes que ingresan y salen de la entidad- Causa raíz C3"/>
    <s v="Martha Lucia Cardona Visbal - Subdirectora Corporativa _x000a_Luis Fernando Mejia  - Oficina Asesora de Planeación"/>
    <s v="Profesional Recursos Físicos"/>
    <d v="2021-05-14T00:00:00"/>
    <d v="2021-06-30T00:00:00"/>
    <x v="1"/>
    <s v="N/A"/>
    <s v="N/A"/>
    <x v="1"/>
  </r>
  <r>
    <x v="1"/>
    <x v="6"/>
    <s v="Gestion Recursos Físicos "/>
    <s v="NA"/>
    <x v="17"/>
    <n v="1"/>
    <d v="2021-05-13T00:00:00"/>
    <s v="Revisión Riesgos "/>
    <s v="Informe Monitoreo Riesgos 1a. Linea/ IV trim Dic 2020_x000a_Materialización del riesgo &quot;Administración inoportuna de todos los bienes, recursos ambientales e infraestructura de la FUGA&quot;"/>
    <s v="AC"/>
    <s v="D3. Porqué: No se vio la necesidad de actualizar los procedimientos del proceso fortaleciendo controles que ayuden a mitigar el riesgo, tampoco se vio la necesidad de actualizar los riesgos existentes con el fin de ajustar el tratamiento de riesgos  (causa raíz)"/>
    <s v="2021-13.4"/>
    <s v="Actualizar los riesgos del proceso, teniendo en cuenta la actualización de controles y las acciones de tratamiento del riesgo. Causa raiz D3"/>
    <s v="Martha Lucia Cardona Visbal - Subdirectora Corporativa _x000a_Luis Fernando Mejia  - Oficina Asesora de Planeación"/>
    <s v="Profesional Recursos Físicos"/>
    <d v="2021-05-14T00:00:00"/>
    <d v="2021-12-15T00:00:00"/>
    <x v="1"/>
    <s v="N/A"/>
    <s v="N/A"/>
    <x v="1"/>
  </r>
  <r>
    <x v="1"/>
    <x v="1"/>
    <s v="Gestion Talento Humano"/>
    <s v="NA"/>
    <x v="18"/>
    <n v="1"/>
    <d v="2021-05-03T00:00:00"/>
    <s v="Revisión Riesgos "/>
    <s v="Informe Monitoreo Riesgos 2a. Linea/ I trim 2021_x000a_Posible materialización del riesgo por no presentar gestión sobre el plan de tratamiento, sobre el cual se había generado alerta en el 3 y 4 trim del 2020 y de  I trim 2021, por  debilidades en la implementación de controles."/>
    <s v="AC"/>
    <s v="4 Porque la mayoría de gestores SIG capacitados,  son contratistas y no se ha capacitado a los lideres de proceso CAUSA RAIZ PRIMARIA"/>
    <s v="2021-14.1"/>
    <s v="Realizar una nueva capacitación a los gestores SIG y al líder de proceso de talento humano, sobre  la formulación y monitoreo de riesgos. Evidencia: Presentación de la capacitación y/o memorias y/o listas de asistencia."/>
    <s v="Martha Lucia Cardona Visbal - Subdirectora Corporativa _x000a_Luis Fernando Mejia  - Oficina Asesora de Planeación"/>
    <s v="Profesionales  SIG - MIPG de OAP"/>
    <d v="2021-06-01T00:00:00"/>
    <d v="2021-12-15T00:00:00"/>
    <x v="1"/>
    <s v="N/A"/>
    <s v="N/A"/>
    <x v="4"/>
  </r>
  <r>
    <x v="1"/>
    <x v="1"/>
    <s v="Gestion Talento Humano"/>
    <s v="NA"/>
    <x v="18"/>
    <n v="1"/>
    <d v="2021-05-03T00:00:00"/>
    <s v="Revisión Riesgos "/>
    <s v="Informe Monitoreo Riesgos 2a. Linea/ I trim 2021_x000a_Posible materialización del riesgo por no presentar gestión sobre el plan de tratamiento, sobre el cual se había generado alerta en el 3 y 4 trim del 2020 y de  I trim 2021, por  debilidades en la implementación de controles."/>
    <s v="AC"/>
    <s v="5.3. El líder y profesionales que participan actualmente, en el proceso de talento humano no ha recibido capacitación  y formación en los instrumentos de monitoreo  propios del proceso y Política de talento humano MIPG- CAUSA RAIZ PRIMARIA_x000a_"/>
    <s v="2021-14.2"/>
    <s v="Realizar un curso de formación en Modelo Integrado de Planeación y Gestión MIPG que incluya todas las dimensiones (Roles de 1 línea de defensa e instrumentos de monitoreo propios del proceso) con la participación de los  profesionales de planta del proceso de talento humano. Evidencia: Certificado del curso MIPG de  los  profesionales de planta del proceso de talento humano."/>
    <s v="Martha Lucia Cardona Visbal - Subdirectora Corporativa _x000a_Luis Fernando Mejia  - Oficina Asesora de Planeación"/>
    <s v="Profesional Talento Humano "/>
    <d v="2021-06-01T00:00:00"/>
    <d v="2021-11-30T00:00:00"/>
    <x v="1"/>
    <s v="N/A"/>
    <s v="N/A"/>
    <x v="1"/>
  </r>
  <r>
    <x v="1"/>
    <x v="7"/>
    <s v="Gestion Financiera"/>
    <s v="NA"/>
    <x v="19"/>
    <n v="1"/>
    <d v="2021-05-11T00:00:00"/>
    <s v="Auditoria o seguimiento  efectuado por la Oficina de Control Interno_x000a_Riesgos Materializados"/>
    <s v="20211100034063 Informe Seguimiento al Mapa de Riesgos Institucional 30abr2021 de la Oficina de Control Interno . Anexo 1 refiere incoherencias en el reporte de monitoreo del riesgos del Proceso de Gestión Financiera y la materialización del riesgo  &quot; Entrega Inoportuna de información Financiera&quot; como se cita en el problema"/>
    <s v="AC"/>
    <s v="Porque no se había evidenciado la necesidad de incluir estos lineamientos dentro de los procedimientos del proceso (Causa Raíz)"/>
    <s v="2021-15.1"/>
    <s v="Actualizar la documentación del proceso de gestión financiera en:_x000a_-Procedimientos de Contabilidad, presupuesto y tesorería, Incluyendo el cronograma de entrega de informes y_x000a_reportes internos y externos_x000a_- Procedimientos de Contabilidad, presupuesto y tesorería una política de operación que incluya la socialización a_x000a_las áreas sobre los tiempos de entrega de información."/>
    <s v="Martha Lucia Cardona Visbal - Subdirectora Corporativa _x000a_Luis Fernando Mejia  - Oficina Asesora de Planeación"/>
    <s v="Profesional Especializado de Presupuesto_x000a_Tesorera_x000a_Profesional Especializado de contabilidad"/>
    <d v="2021-05-28T00:00:00"/>
    <d v="2021-07-12T00:00:00"/>
    <x v="1"/>
    <s v="N/A"/>
    <s v="N/A"/>
    <x v="4"/>
  </r>
  <r>
    <x v="1"/>
    <x v="7"/>
    <s v="Gestion Financiera"/>
    <s v="NA"/>
    <x v="19"/>
    <n v="1"/>
    <d v="2021-05-11T00:00:00"/>
    <s v="Auditoria o seguimiento  efectuado por la Oficina de Control Interno_x000a_Riesgos Materializados"/>
    <s v="20211100034063 Informe Seguimiento al Mapa de Riesgos Institucional 30abr2021 de la Oficina de Control Interno . Anexo 1 refiere incoherencias en el reporte de monitoreo del riesgos del Proceso de Gestión Financiera y la materialización del riesgo  &quot; Entrega Inoportuna de información Financiera&quot; como se cita en el problema"/>
    <s v="AC"/>
    <s v="Porque no se han tenido en cuenta estos aspectos en la actualización de la documentación de los procesos de gestión financiera y de gestión TIC. (causa Raíz)"/>
    <s v="2021-15.2"/>
    <s v="Actualizar el procedimiento de gt-pd-04 Asignación de cuentas, del proceso de Gestión TIC, incluyendo una_x000a_actividad que indique la validación de la delegación de la cuenta en el caso de reemplazo en el cargo de un usuario"/>
    <s v="Martha Lucia Cardona Visbal - Subdirectora Corporativa _x000a_Luis Fernando Mejia  - Oficina Asesora de Planeación"/>
    <s v="Profesional Contratista de TIC"/>
    <d v="2021-05-28T00:00:00"/>
    <d v="2021-07-12T00:00:00"/>
    <x v="1"/>
    <s v="N/A"/>
    <s v="N/A"/>
    <x v="1"/>
  </r>
  <r>
    <x v="1"/>
    <x v="7"/>
    <s v="Gestion Financiera"/>
    <s v="NA"/>
    <x v="19"/>
    <n v="1"/>
    <d v="2021-05-11T00:00:00"/>
    <s v="Auditoria o seguimiento  efectuado por la Oficina de Control Interno_x000a_Riesgos Materializados"/>
    <s v="20211100034063 Informe Seguimiento al Mapa de Riesgos Institucional 30abr2021 de la Oficina de Control Interno . Anexo 1 refiere incoherencias en el reporte de monitoreo del riesgos del Proceso de Gestión Financiera y la materialización del riesgo  &quot; Entrega Inoportuna de información Financiera&quot; como se cita en el problema"/>
    <s v="AC"/>
    <s v="Las causas de los riesgos se encuentran desactualizados frente a los cambios que ha sufrido el proceso. (Causa Secundaria)"/>
    <s v="2021-15.3"/>
    <s v="Revisar y actualizar los controles del riesgo de proceso de gestión financiera"/>
    <s v="Martha Lucia Cardona Visbal - Subdirectora Corporativa _x000a_Luis Fernando Mejia  - Oficina Asesora de Planeación"/>
    <s v="Profesional Especializado de Presupuesto_x000a_Tesorera_x000a_Profesional Especializado de contabilidad_x000a_Profesional del SIG de la OAP"/>
    <d v="2021-07-27T00:00:00"/>
    <d v="2021-10-30T00:00:00"/>
    <x v="1"/>
    <s v="N/A"/>
    <s v="N/A"/>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D8AD720-E06C-4139-8239-D3BE9A5389C1}" name="TablaDinámica1"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G25" firstHeaderRow="1" firstDataRow="2" firstDataCol="1"/>
  <pivotFields count="21">
    <pivotField showAll="0"/>
    <pivotField showAll="0"/>
    <pivotField showAll="0"/>
    <pivotField showAll="0"/>
    <pivotField axis="axisRow" showAll="0">
      <items count="22">
        <item x="0"/>
        <item x="1"/>
        <item x="2"/>
        <item x="3"/>
        <item x="4"/>
        <item x="5"/>
        <item x="6"/>
        <item x="7"/>
        <item x="8"/>
        <item x="9"/>
        <item x="10"/>
        <item x="11"/>
        <item x="12"/>
        <item x="13"/>
        <item x="14"/>
        <item x="15"/>
        <item x="16"/>
        <item x="17"/>
        <item x="18"/>
        <item x="19"/>
        <item m="1" x="20"/>
        <item t="default"/>
      </items>
    </pivotField>
    <pivotField showAll="0"/>
    <pivotField showAll="0"/>
    <pivotField showAll="0"/>
    <pivotField showAll="0"/>
    <pivotField showAll="0"/>
    <pivotField showAll="0"/>
    <pivotField showAll="0"/>
    <pivotField showAll="0"/>
    <pivotField showAll="0"/>
    <pivotField showAll="0"/>
    <pivotField numFmtId="14" showAll="0"/>
    <pivotField numFmtId="14" showAll="0"/>
    <pivotField axis="axisCol" dataField="1" showAll="0">
      <items count="7">
        <item x="1"/>
        <item x="2"/>
        <item x="0"/>
        <item x="3"/>
        <item m="1" x="5"/>
        <item x="4"/>
        <item t="default"/>
      </items>
    </pivotField>
    <pivotField showAll="0"/>
    <pivotField showAll="0"/>
    <pivotField showAll="0"/>
  </pivotFields>
  <rowFields count="1">
    <field x="4"/>
  </rowFields>
  <rowItems count="21">
    <i>
      <x/>
    </i>
    <i>
      <x v="1"/>
    </i>
    <i>
      <x v="2"/>
    </i>
    <i>
      <x v="3"/>
    </i>
    <i>
      <x v="4"/>
    </i>
    <i>
      <x v="5"/>
    </i>
    <i>
      <x v="6"/>
    </i>
    <i>
      <x v="7"/>
    </i>
    <i>
      <x v="8"/>
    </i>
    <i>
      <x v="9"/>
    </i>
    <i>
      <x v="10"/>
    </i>
    <i>
      <x v="11"/>
    </i>
    <i>
      <x v="12"/>
    </i>
    <i>
      <x v="13"/>
    </i>
    <i>
      <x v="14"/>
    </i>
    <i>
      <x v="15"/>
    </i>
    <i>
      <x v="16"/>
    </i>
    <i>
      <x v="17"/>
    </i>
    <i>
      <x v="18"/>
    </i>
    <i>
      <x v="19"/>
    </i>
    <i t="grand">
      <x/>
    </i>
  </rowItems>
  <colFields count="1">
    <field x="17"/>
  </colFields>
  <colItems count="6">
    <i>
      <x/>
    </i>
    <i>
      <x v="1"/>
    </i>
    <i>
      <x v="2"/>
    </i>
    <i>
      <x v="3"/>
    </i>
    <i>
      <x v="5"/>
    </i>
    <i t="grand">
      <x/>
    </i>
  </colItems>
  <dataFields count="1">
    <dataField name="Cuenta de Estado de la Actividad" fld="1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ABF34AD-1DFD-43EF-B58F-C9B3EC765F90}" name="TablaDinámica8"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77:G87" firstHeaderRow="1" firstDataRow="2" firstDataCol="1" rowPageCount="1" colPageCount="1"/>
  <pivotFields count="21">
    <pivotField showAll="0"/>
    <pivotField axis="axisRow" showAll="0">
      <items count="11">
        <item x="6"/>
        <item x="7"/>
        <item x="4"/>
        <item x="0"/>
        <item x="5"/>
        <item x="2"/>
        <item m="1" x="8"/>
        <item x="1"/>
        <item x="3"/>
        <item m="1" x="9"/>
        <item t="default"/>
      </items>
    </pivotField>
    <pivotField showAll="0"/>
    <pivotField showAll="0"/>
    <pivotField axis="axisPage" showAll="0">
      <items count="22">
        <item x="0"/>
        <item x="1"/>
        <item x="2"/>
        <item x="3"/>
        <item x="4"/>
        <item x="5"/>
        <item x="6"/>
        <item x="7"/>
        <item x="8"/>
        <item x="9"/>
        <item x="10"/>
        <item x="11"/>
        <item x="12"/>
        <item x="13"/>
        <item x="14"/>
        <item x="15"/>
        <item x="16"/>
        <item x="17"/>
        <item x="18"/>
        <item x="19"/>
        <item m="1" x="20"/>
        <item t="default"/>
      </items>
    </pivotField>
    <pivotField showAll="0"/>
    <pivotField showAll="0"/>
    <pivotField showAll="0"/>
    <pivotField showAll="0"/>
    <pivotField showAll="0"/>
    <pivotField showAll="0"/>
    <pivotField showAll="0"/>
    <pivotField showAll="0"/>
    <pivotField showAll="0"/>
    <pivotField showAll="0"/>
    <pivotField numFmtId="14" showAll="0"/>
    <pivotField numFmtId="14" showAll="0"/>
    <pivotField axis="axisCol" dataField="1" showAll="0">
      <items count="7">
        <item x="1"/>
        <item x="2"/>
        <item x="0"/>
        <item x="3"/>
        <item m="1" x="5"/>
        <item x="4"/>
        <item t="default"/>
      </items>
    </pivotField>
    <pivotField showAll="0"/>
    <pivotField showAll="0"/>
    <pivotField showAll="0"/>
  </pivotFields>
  <rowFields count="1">
    <field x="1"/>
  </rowFields>
  <rowItems count="9">
    <i>
      <x/>
    </i>
    <i>
      <x v="1"/>
    </i>
    <i>
      <x v="2"/>
    </i>
    <i>
      <x v="3"/>
    </i>
    <i>
      <x v="4"/>
    </i>
    <i>
      <x v="5"/>
    </i>
    <i>
      <x v="7"/>
    </i>
    <i>
      <x v="8"/>
    </i>
    <i t="grand">
      <x/>
    </i>
  </rowItems>
  <colFields count="1">
    <field x="17"/>
  </colFields>
  <colItems count="6">
    <i>
      <x/>
    </i>
    <i>
      <x v="1"/>
    </i>
    <i>
      <x v="2"/>
    </i>
    <i>
      <x v="3"/>
    </i>
    <i>
      <x v="5"/>
    </i>
    <i t="grand">
      <x/>
    </i>
  </colItems>
  <pageFields count="1">
    <pageField fld="4" hier="-1"/>
  </pageFields>
  <dataFields count="1">
    <dataField name="Cuenta de Estado de la Actividad" fld="1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3D55F99B-E75B-496D-BEDF-4A1D42196636}" name="TablaDinámica7"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59:G64" firstHeaderRow="1" firstDataRow="2" firstDataCol="1" rowPageCount="1" colPageCount="1"/>
  <pivotFields count="21">
    <pivotField axis="axisRow" showAll="0">
      <items count="5">
        <item x="0"/>
        <item x="1"/>
        <item x="2"/>
        <item m="1" x="3"/>
        <item t="default"/>
      </items>
    </pivotField>
    <pivotField showAll="0"/>
    <pivotField showAll="0"/>
    <pivotField showAll="0"/>
    <pivotField axis="axisPage" showAll="0">
      <items count="22">
        <item x="0"/>
        <item x="1"/>
        <item x="2"/>
        <item x="3"/>
        <item x="4"/>
        <item x="5"/>
        <item x="6"/>
        <item x="7"/>
        <item x="8"/>
        <item x="9"/>
        <item x="10"/>
        <item x="11"/>
        <item x="12"/>
        <item x="13"/>
        <item x="14"/>
        <item x="15"/>
        <item x="16"/>
        <item x="17"/>
        <item x="18"/>
        <item x="19"/>
        <item m="1" x="20"/>
        <item t="default"/>
      </items>
    </pivotField>
    <pivotField showAll="0"/>
    <pivotField showAll="0"/>
    <pivotField showAll="0"/>
    <pivotField showAll="0"/>
    <pivotField showAll="0"/>
    <pivotField showAll="0"/>
    <pivotField showAll="0"/>
    <pivotField showAll="0"/>
    <pivotField showAll="0"/>
    <pivotField showAll="0"/>
    <pivotField numFmtId="14" showAll="0"/>
    <pivotField numFmtId="14" showAll="0"/>
    <pivotField axis="axisCol" dataField="1" showAll="0">
      <items count="7">
        <item x="1"/>
        <item x="2"/>
        <item x="0"/>
        <item x="3"/>
        <item m="1" x="5"/>
        <item x="4"/>
        <item t="default"/>
      </items>
    </pivotField>
    <pivotField showAll="0"/>
    <pivotField showAll="0"/>
    <pivotField showAll="0"/>
  </pivotFields>
  <rowFields count="1">
    <field x="0"/>
  </rowFields>
  <rowItems count="4">
    <i>
      <x/>
    </i>
    <i>
      <x v="1"/>
    </i>
    <i>
      <x v="2"/>
    </i>
    <i t="grand">
      <x/>
    </i>
  </rowItems>
  <colFields count="1">
    <field x="17"/>
  </colFields>
  <colItems count="6">
    <i>
      <x/>
    </i>
    <i>
      <x v="1"/>
    </i>
    <i>
      <x v="2"/>
    </i>
    <i>
      <x v="3"/>
    </i>
    <i>
      <x v="5"/>
    </i>
    <i t="grand">
      <x/>
    </i>
  </colItems>
  <pageFields count="1">
    <pageField fld="4" hier="-1"/>
  </pageFields>
  <dataFields count="1">
    <dataField name="Cuenta de Estado de la Actividad" fld="1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AF946E1D-403B-4D44-A878-7AC01AE0218F}" name="TablaDinámica2"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1">
  <location ref="A31:I53" firstHeaderRow="1" firstDataRow="2" firstDataCol="1"/>
  <pivotFields count="21">
    <pivotField showAll="0"/>
    <pivotField showAll="0"/>
    <pivotField showAll="0"/>
    <pivotField showAll="0"/>
    <pivotField axis="axisRow" showAll="0">
      <items count="22">
        <item x="0"/>
        <item x="1"/>
        <item x="2"/>
        <item x="3"/>
        <item x="4"/>
        <item x="5"/>
        <item x="6"/>
        <item x="7"/>
        <item x="8"/>
        <item x="9"/>
        <item x="10"/>
        <item x="11"/>
        <item x="12"/>
        <item x="13"/>
        <item x="14"/>
        <item x="15"/>
        <item x="16"/>
        <item x="17"/>
        <item x="18"/>
        <item x="19"/>
        <item m="1" x="20"/>
        <item t="default"/>
      </items>
    </pivotField>
    <pivotField showAll="0"/>
    <pivotField showAll="0"/>
    <pivotField showAll="0"/>
    <pivotField showAll="0"/>
    <pivotField showAll="0"/>
    <pivotField showAll="0"/>
    <pivotField showAll="0"/>
    <pivotField showAll="0"/>
    <pivotField showAll="0"/>
    <pivotField showAll="0"/>
    <pivotField numFmtId="14" showAll="0"/>
    <pivotField numFmtId="14" showAll="0"/>
    <pivotField showAll="0"/>
    <pivotField showAll="0"/>
    <pivotField showAll="0"/>
    <pivotField axis="axisCol" dataField="1" showAll="0">
      <items count="9">
        <item x="4"/>
        <item x="0"/>
        <item x="3"/>
        <item x="1"/>
        <item x="2"/>
        <item m="1" x="7"/>
        <item x="5"/>
        <item x="6"/>
        <item t="default"/>
      </items>
    </pivotField>
  </pivotFields>
  <rowFields count="1">
    <field x="4"/>
  </rowFields>
  <rowItems count="21">
    <i>
      <x/>
    </i>
    <i>
      <x v="1"/>
    </i>
    <i>
      <x v="2"/>
    </i>
    <i>
      <x v="3"/>
    </i>
    <i>
      <x v="4"/>
    </i>
    <i>
      <x v="5"/>
    </i>
    <i>
      <x v="6"/>
    </i>
    <i>
      <x v="7"/>
    </i>
    <i>
      <x v="8"/>
    </i>
    <i>
      <x v="9"/>
    </i>
    <i>
      <x v="10"/>
    </i>
    <i>
      <x v="11"/>
    </i>
    <i>
      <x v="12"/>
    </i>
    <i>
      <x v="13"/>
    </i>
    <i>
      <x v="14"/>
    </i>
    <i>
      <x v="15"/>
    </i>
    <i>
      <x v="16"/>
    </i>
    <i>
      <x v="17"/>
    </i>
    <i>
      <x v="18"/>
    </i>
    <i>
      <x v="19"/>
    </i>
    <i t="grand">
      <x/>
    </i>
  </rowItems>
  <colFields count="1">
    <field x="20"/>
  </colFields>
  <colItems count="8">
    <i>
      <x/>
    </i>
    <i>
      <x v="1"/>
    </i>
    <i>
      <x v="2"/>
    </i>
    <i>
      <x v="3"/>
    </i>
    <i>
      <x v="4"/>
    </i>
    <i>
      <x v="6"/>
    </i>
    <i>
      <x v="7"/>
    </i>
    <i t="grand">
      <x/>
    </i>
  </colItems>
  <dataFields count="1">
    <dataField name="Cuenta de ESTADO DE LA ACM " fld="20" subtotal="count" baseField="0" baseItem="0"/>
  </dataFields>
  <chartFormats count="7">
    <chartFormat chart="0" format="0" series="1">
      <pivotArea type="data" outline="0" fieldPosition="0">
        <references count="2">
          <reference field="4294967294" count="1" selected="0">
            <x v="0"/>
          </reference>
          <reference field="20" count="1" selected="0">
            <x v="0"/>
          </reference>
        </references>
      </pivotArea>
    </chartFormat>
    <chartFormat chart="0" format="1" series="1">
      <pivotArea type="data" outline="0" fieldPosition="0">
        <references count="2">
          <reference field="4294967294" count="1" selected="0">
            <x v="0"/>
          </reference>
          <reference field="20" count="1" selected="0">
            <x v="1"/>
          </reference>
        </references>
      </pivotArea>
    </chartFormat>
    <chartFormat chart="0" format="2" series="1">
      <pivotArea type="data" outline="0" fieldPosition="0">
        <references count="2">
          <reference field="4294967294" count="1" selected="0">
            <x v="0"/>
          </reference>
          <reference field="20" count="1" selected="0">
            <x v="2"/>
          </reference>
        </references>
      </pivotArea>
    </chartFormat>
    <chartFormat chart="0" format="3" series="1">
      <pivotArea type="data" outline="0" fieldPosition="0">
        <references count="2">
          <reference field="4294967294" count="1" selected="0">
            <x v="0"/>
          </reference>
          <reference field="20" count="1" selected="0">
            <x v="3"/>
          </reference>
        </references>
      </pivotArea>
    </chartFormat>
    <chartFormat chart="0" format="4" series="1">
      <pivotArea type="data" outline="0" fieldPosition="0">
        <references count="2">
          <reference field="4294967294" count="1" selected="0">
            <x v="0"/>
          </reference>
          <reference field="20" count="1" selected="0">
            <x v="4"/>
          </reference>
        </references>
      </pivotArea>
    </chartFormat>
    <chartFormat chart="0" format="5" series="1">
      <pivotArea type="data" outline="0" fieldPosition="0">
        <references count="2">
          <reference field="4294967294" count="1" selected="0">
            <x v="0"/>
          </reference>
          <reference field="20" count="1" selected="0">
            <x v="6"/>
          </reference>
        </references>
      </pivotArea>
    </chartFormat>
    <chartFormat chart="0" format="6" series="1">
      <pivotArea type="data" outline="0" fieldPosition="0">
        <references count="2">
          <reference field="4294967294" count="1" selected="0">
            <x v="0"/>
          </reference>
          <reference field="20" count="1" selected="0">
            <x v="7"/>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file:///\\192.168.0.34\plan%20operativo%20integral\OFICINA%20ASESORA%20DE%20PLANEACI&#211;N\Plan%20de%20Mejoramiento%20Institucional\ACM\2020-15%203.3.3.1.2.1.1\Evidencias" TargetMode="External"/><Relationship Id="rId13" Type="http://schemas.openxmlformats.org/officeDocument/2006/relationships/hyperlink" Target="https://drive.google.com/drive/u/1/folders/1TrG6gMqXJ_QYzKmrWQ-gmudxy7ITDH__" TargetMode="External"/><Relationship Id="rId3" Type="http://schemas.openxmlformats.org/officeDocument/2006/relationships/hyperlink" Target="https://drive.google.com/drive/u/1/folders/1TrG6gMqXJ_QYzKmrWQ-gmudxy7ITDH__" TargetMode="External"/><Relationship Id="rId7" Type="http://schemas.openxmlformats.org/officeDocument/2006/relationships/hyperlink" Target="file:///\\192.168.0.34\plan%20operativo%20integral\OFICINA%20ASESORA%20DE%20PLANEACI&#211;N\Plan%20de%20Mejoramiento%20Institucional\ACM\2020-14%203.3.3.1.1.1\Evidencias" TargetMode="External"/><Relationship Id="rId12" Type="http://schemas.openxmlformats.org/officeDocument/2006/relationships/hyperlink" Target="https://intranet.fuga.gov.co/sites/default/files/gj-pd-01_procedimiento_contractual_v10_14032022.pdf" TargetMode="External"/><Relationship Id="rId17" Type="http://schemas.openxmlformats.org/officeDocument/2006/relationships/comments" Target="../comments1.xml"/><Relationship Id="rId2" Type="http://schemas.openxmlformats.org/officeDocument/2006/relationships/hyperlink" Target="file:///\\192.168.0.34\plan%20operativo%20integral\OFICINA%20ASESORA%20DE%20PLANEACI&#211;N\Plan%20de%20Mejoramiento%20Institucional\ACM\2021-25%20H%203.1.1.4%20PMI\Evidencias" TargetMode="External"/><Relationship Id="rId16" Type="http://schemas.openxmlformats.org/officeDocument/2006/relationships/vmlDrawing" Target="../drawings/vmlDrawing1.vml"/><Relationship Id="rId1" Type="http://schemas.openxmlformats.org/officeDocument/2006/relationships/hyperlink" Target="file:///\\192.168.0.34\plan%20operativo%20integral\OFICINA%20ASESORA%20DE%20PLANEACI&#211;N\Plan%20de%20Mejoramiento%20Institucional\ACM\2021-23%20H%203.1.1.1%20PMI-P\Evidencias" TargetMode="External"/><Relationship Id="rId6" Type="http://schemas.openxmlformats.org/officeDocument/2006/relationships/hyperlink" Target="file:///\\192.168.0.34\plan%20operativo%20integral\OFICINA%20ASESORA%20DE%20PLANEACI&#211;N\Plan%20de%20Mejoramiento%20Institucional\ACM\2020-12%203.2.2.1\Evidencias" TargetMode="External"/><Relationship Id="rId11" Type="http://schemas.openxmlformats.org/officeDocument/2006/relationships/hyperlink" Target="https://drive.google.com/drive/u/1/folders/1WjNao40hpWsqsS1oTbMRfuoQyzcjSaSg" TargetMode="External"/><Relationship Id="rId5" Type="http://schemas.openxmlformats.org/officeDocument/2006/relationships/hyperlink" Target="file:///\\192.168.0.34\plan%20operativo%20integral\SUB.%20GESTI&#211;N%20CORPORATIVA\2022\PMI\ACM%202021-40.1,%0aOrfeo%2020212000109003%20del%2006-12-2021" TargetMode="External"/><Relationship Id="rId15" Type="http://schemas.openxmlformats.org/officeDocument/2006/relationships/drawing" Target="../drawings/drawing1.xml"/><Relationship Id="rId10" Type="http://schemas.openxmlformats.org/officeDocument/2006/relationships/hyperlink" Target="https://drive.google.com/drive/u/1/folders/1R70mfAXCtydW8IoSKraR3Ohtc76HHkC8" TargetMode="External"/><Relationship Id="rId4" Type="http://schemas.openxmlformats.org/officeDocument/2006/relationships/hyperlink" Target="https://intranet.fuga.gov.co/sites/default/files/gf-pd-03_procedimiento_ejecucion_presupuestal_v8_18042022.pdf" TargetMode="External"/><Relationship Id="rId9" Type="http://schemas.openxmlformats.org/officeDocument/2006/relationships/hyperlink" Target="https://intranet.fuga.gov.co/sites/default/files/gj-mn-01_manual_de_contratacion_v14_30032022.pdf"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8" Type="http://schemas.openxmlformats.org/officeDocument/2006/relationships/hyperlink" Target="https://intranet.fuga.gov.co/proceso-gestion-juridica" TargetMode="External"/><Relationship Id="rId13" Type="http://schemas.openxmlformats.org/officeDocument/2006/relationships/drawing" Target="../drawings/drawing3.xml"/><Relationship Id="rId3" Type="http://schemas.openxmlformats.org/officeDocument/2006/relationships/hyperlink" Target="https://intranet.fuga.gov.co/sites/default/files/gf-pd-03_procedimiento_ejecucion_presupuestal_v5_25022021.pdf" TargetMode="External"/><Relationship Id="rId7" Type="http://schemas.openxmlformats.org/officeDocument/2006/relationships/hyperlink" Target="https://intranet.fuga.gov.co/proceso-gestion-juridica" TargetMode="External"/><Relationship Id="rId12" Type="http://schemas.openxmlformats.org/officeDocument/2006/relationships/printerSettings" Target="../printerSettings/printerSettings3.bin"/><Relationship Id="rId2" Type="http://schemas.openxmlformats.org/officeDocument/2006/relationships/hyperlink" Target="https://intranet.fuga.gov.co/sites/default/files/gf-pd-03_procedimiento_ejecucion_presupuestal_v5_25022021.pdf" TargetMode="External"/><Relationship Id="rId1" Type="http://schemas.openxmlformats.org/officeDocument/2006/relationships/hyperlink" Target="https://intranet.fuga.gov.co/sites/default/files/gf-pd-03_procedimiento_ejecucion_presupuestal_v5_25022021.pdf" TargetMode="External"/><Relationship Id="rId6" Type="http://schemas.openxmlformats.org/officeDocument/2006/relationships/hyperlink" Target="https://intranet.fuga.gov.co/proceso-gestion-juridica" TargetMode="External"/><Relationship Id="rId11" Type="http://schemas.openxmlformats.org/officeDocument/2006/relationships/hyperlink" Target="https://intranet.fuga.gov.co/proceso-gestion-juridica" TargetMode="External"/><Relationship Id="rId5" Type="http://schemas.openxmlformats.org/officeDocument/2006/relationships/hyperlink" Target="file:///\\192.168.0.34\plan%20operativo%20integral\OFICINA%20ASESORA%20DE%20PLANEACI&#211;N\Plan%20de%20Mejoramiento%20Institucional\ACM\2020-06%203.1.3.2.1\Evidencias" TargetMode="External"/><Relationship Id="rId15" Type="http://schemas.openxmlformats.org/officeDocument/2006/relationships/comments" Target="../comments2.xml"/><Relationship Id="rId10" Type="http://schemas.openxmlformats.org/officeDocument/2006/relationships/hyperlink" Target="https://intranet.fuga.gov.co/proceso-gestion-juridica" TargetMode="External"/><Relationship Id="rId4" Type="http://schemas.openxmlformats.org/officeDocument/2006/relationships/hyperlink" Target="file:///\\192.168.0.34\plan%20operativo%20integral\OFICINA%20ASESORA%20DE%20PLANEACI&#211;N\Plan%20de%20Mejoramiento%20Institucional\ACM\2020-03%203.1.1.1\Evidencias" TargetMode="External"/><Relationship Id="rId9" Type="http://schemas.openxmlformats.org/officeDocument/2006/relationships/hyperlink" Target="https://intranet.fuga.gov.co/proceso-gestion-juridica" TargetMode="External"/><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30E91-0E58-4BEE-9C77-6ADCD9E79AF1}">
  <sheetPr>
    <tabColor rgb="FFFF0000"/>
  </sheetPr>
  <dimension ref="A1:AA52"/>
  <sheetViews>
    <sheetView tabSelected="1" view="pageBreakPreview" topLeftCell="Q1" zoomScale="85" zoomScaleNormal="85" zoomScaleSheetLayoutView="85" workbookViewId="0">
      <pane ySplit="8" topLeftCell="A36" activePane="bottomLeft" state="frozen"/>
      <selection pane="bottomLeft" activeCell="AA7" sqref="AA7:AA8"/>
    </sheetView>
  </sheetViews>
  <sheetFormatPr baseColWidth="10" defaultRowHeight="28.5" customHeight="1" x14ac:dyDescent="0.25"/>
  <cols>
    <col min="1" max="1" width="9.5703125" style="4" customWidth="1"/>
    <col min="2" max="2" width="9.140625" style="4" customWidth="1"/>
    <col min="3" max="3" width="3.7109375" style="4" customWidth="1"/>
    <col min="4" max="5" width="5.140625" style="4" customWidth="1"/>
    <col min="6" max="6" width="9.7109375" style="4" customWidth="1"/>
    <col min="7" max="7" width="30.5703125" style="6" customWidth="1"/>
    <col min="8" max="8" width="15.85546875" style="4" customWidth="1"/>
    <col min="9" max="9" width="5.5703125" style="4" customWidth="1"/>
    <col min="10" max="10" width="25" style="4" customWidth="1"/>
    <col min="11" max="12" width="16.42578125" style="4" customWidth="1"/>
    <col min="13" max="13" width="6.140625" style="4" customWidth="1"/>
    <col min="14" max="14" width="16.7109375" style="4" customWidth="1"/>
    <col min="15" max="15" width="19.28515625" style="4" customWidth="1"/>
    <col min="16" max="16" width="13" style="4" customWidth="1"/>
    <col min="17" max="17" width="14.42578125" style="4" customWidth="1"/>
    <col min="18" max="18" width="10.28515625" style="4" customWidth="1"/>
    <col min="19" max="19" width="10.5703125" style="4" hidden="1" customWidth="1"/>
    <col min="20" max="20" width="53.85546875" style="4" customWidth="1"/>
    <col min="21" max="21" width="9.7109375" style="140" customWidth="1"/>
    <col min="22" max="22" width="31.5703125" style="4" customWidth="1"/>
    <col min="23" max="23" width="23" style="4" hidden="1" customWidth="1"/>
    <col min="24" max="24" width="18" style="4" hidden="1" customWidth="1"/>
    <col min="25" max="25" width="9.85546875" style="4" hidden="1" customWidth="1"/>
    <col min="26" max="26" width="49.28515625" style="4" customWidth="1"/>
    <col min="27" max="27" width="39.5703125" style="4" customWidth="1"/>
    <col min="28" max="16384" width="11.42578125" style="38"/>
  </cols>
  <sheetData>
    <row r="1" spans="1:27" ht="26.25" customHeight="1" x14ac:dyDescent="0.25">
      <c r="A1" s="196"/>
      <c r="B1" s="197"/>
      <c r="C1" s="93" t="s">
        <v>10</v>
      </c>
      <c r="D1" s="200" t="s">
        <v>42</v>
      </c>
      <c r="E1" s="201"/>
      <c r="F1" s="201"/>
      <c r="G1" s="201"/>
      <c r="H1" s="201"/>
      <c r="I1" s="201"/>
      <c r="J1" s="201"/>
      <c r="K1" s="201"/>
      <c r="L1" s="201"/>
      <c r="M1" s="201"/>
      <c r="N1" s="201"/>
      <c r="O1" s="201"/>
      <c r="P1" s="201"/>
      <c r="Q1" s="201"/>
      <c r="R1" s="201"/>
      <c r="S1" s="201"/>
      <c r="T1" s="201"/>
      <c r="U1" s="201"/>
      <c r="V1" s="201"/>
      <c r="W1" s="201"/>
      <c r="X1" s="201"/>
      <c r="Y1" s="201"/>
      <c r="Z1" s="201"/>
      <c r="AA1" s="202"/>
    </row>
    <row r="2" spans="1:27" ht="11.25" customHeight="1" x14ac:dyDescent="0.25">
      <c r="A2" s="198"/>
      <c r="B2" s="199"/>
      <c r="C2" s="93" t="s">
        <v>0</v>
      </c>
      <c r="D2" s="200" t="s">
        <v>36</v>
      </c>
      <c r="E2" s="201"/>
      <c r="F2" s="201"/>
      <c r="G2" s="201"/>
      <c r="H2" s="201"/>
      <c r="I2" s="201"/>
      <c r="J2" s="201"/>
      <c r="K2" s="201"/>
      <c r="L2" s="201"/>
      <c r="M2" s="201"/>
      <c r="N2" s="201"/>
      <c r="O2" s="201"/>
      <c r="P2" s="201"/>
      <c r="Q2" s="201"/>
      <c r="R2" s="201"/>
      <c r="S2" s="202"/>
      <c r="T2" s="8" t="s">
        <v>1</v>
      </c>
      <c r="U2" s="141"/>
      <c r="V2" s="203" t="s">
        <v>2</v>
      </c>
      <c r="W2" s="204"/>
      <c r="X2" s="204"/>
      <c r="Y2" s="205"/>
      <c r="Z2" s="8" t="s">
        <v>3</v>
      </c>
      <c r="AA2" s="94">
        <v>2</v>
      </c>
    </row>
    <row r="3" spans="1:27" s="2" customFormat="1" ht="6" customHeight="1" x14ac:dyDescent="0.25">
      <c r="A3" s="206" t="s">
        <v>127</v>
      </c>
      <c r="B3" s="206"/>
      <c r="C3" s="206"/>
      <c r="D3" s="206"/>
      <c r="E3" s="206"/>
      <c r="F3" s="206"/>
      <c r="G3" s="206"/>
      <c r="H3" s="206"/>
      <c r="I3" s="206"/>
      <c r="J3" s="206"/>
      <c r="K3" s="206"/>
      <c r="L3" s="206"/>
      <c r="M3" s="206"/>
      <c r="N3" s="206"/>
      <c r="O3" s="206"/>
      <c r="P3" s="206"/>
      <c r="Q3" s="206"/>
      <c r="R3" s="206"/>
      <c r="S3" s="207"/>
      <c r="T3" s="212" t="s">
        <v>126</v>
      </c>
      <c r="U3" s="213"/>
      <c r="V3" s="213"/>
      <c r="W3" s="213"/>
      <c r="X3" s="213"/>
      <c r="Y3" s="213"/>
      <c r="Z3" s="213"/>
      <c r="AA3" s="214"/>
    </row>
    <row r="4" spans="1:27" s="2" customFormat="1" ht="6" customHeight="1" x14ac:dyDescent="0.25">
      <c r="A4" s="208"/>
      <c r="B4" s="208"/>
      <c r="C4" s="208"/>
      <c r="D4" s="208"/>
      <c r="E4" s="208"/>
      <c r="F4" s="208"/>
      <c r="G4" s="208"/>
      <c r="H4" s="208"/>
      <c r="I4" s="208"/>
      <c r="J4" s="208"/>
      <c r="K4" s="208"/>
      <c r="L4" s="208"/>
      <c r="M4" s="208"/>
      <c r="N4" s="208"/>
      <c r="O4" s="208"/>
      <c r="P4" s="208"/>
      <c r="Q4" s="208"/>
      <c r="R4" s="208"/>
      <c r="S4" s="209"/>
      <c r="T4" s="212" t="s">
        <v>4</v>
      </c>
      <c r="U4" s="213"/>
      <c r="V4" s="214"/>
      <c r="W4" s="212" t="s">
        <v>5</v>
      </c>
      <c r="X4" s="213"/>
      <c r="Y4" s="215"/>
      <c r="Z4" s="216" t="s">
        <v>6</v>
      </c>
      <c r="AA4" s="214"/>
    </row>
    <row r="5" spans="1:27" s="2" customFormat="1" ht="17.25" customHeight="1" x14ac:dyDescent="0.25">
      <c r="A5" s="208"/>
      <c r="B5" s="208"/>
      <c r="C5" s="208"/>
      <c r="D5" s="208"/>
      <c r="E5" s="208"/>
      <c r="F5" s="208"/>
      <c r="G5" s="208"/>
      <c r="H5" s="208"/>
      <c r="I5" s="208"/>
      <c r="J5" s="208"/>
      <c r="K5" s="208"/>
      <c r="L5" s="208"/>
      <c r="M5" s="208"/>
      <c r="N5" s="208"/>
      <c r="O5" s="208"/>
      <c r="P5" s="208"/>
      <c r="Q5" s="208"/>
      <c r="R5" s="208"/>
      <c r="S5" s="209"/>
      <c r="T5" s="166" t="s">
        <v>782</v>
      </c>
      <c r="U5" s="167"/>
      <c r="V5" s="168"/>
      <c r="W5" s="166" t="s">
        <v>781</v>
      </c>
      <c r="X5" s="167"/>
      <c r="Y5" s="168"/>
      <c r="Z5" s="166" t="s">
        <v>7</v>
      </c>
      <c r="AA5" s="168"/>
    </row>
    <row r="6" spans="1:27" s="2" customFormat="1" ht="6" customHeight="1" thickBot="1" x14ac:dyDescent="0.3">
      <c r="A6" s="210"/>
      <c r="B6" s="210"/>
      <c r="C6" s="210"/>
      <c r="D6" s="210"/>
      <c r="E6" s="210"/>
      <c r="F6" s="210"/>
      <c r="G6" s="210"/>
      <c r="H6" s="210"/>
      <c r="I6" s="210"/>
      <c r="J6" s="210"/>
      <c r="K6" s="210"/>
      <c r="L6" s="210"/>
      <c r="M6" s="210"/>
      <c r="N6" s="210"/>
      <c r="O6" s="210"/>
      <c r="P6" s="210"/>
      <c r="Q6" s="210"/>
      <c r="R6" s="210"/>
      <c r="S6" s="211"/>
      <c r="T6" s="169"/>
      <c r="U6" s="170"/>
      <c r="V6" s="171"/>
      <c r="W6" s="169"/>
      <c r="X6" s="170"/>
      <c r="Y6" s="171"/>
      <c r="Z6" s="169"/>
      <c r="AA6" s="171"/>
    </row>
    <row r="7" spans="1:27" s="3" customFormat="1" ht="20.25" customHeight="1" x14ac:dyDescent="0.25">
      <c r="A7" s="191" t="s">
        <v>8</v>
      </c>
      <c r="B7" s="191" t="s">
        <v>10</v>
      </c>
      <c r="C7" s="191" t="s">
        <v>12</v>
      </c>
      <c r="D7" s="191" t="s">
        <v>14</v>
      </c>
      <c r="E7" s="191" t="s">
        <v>40</v>
      </c>
      <c r="F7" s="191" t="s">
        <v>41</v>
      </c>
      <c r="G7" s="191" t="s">
        <v>16</v>
      </c>
      <c r="H7" s="191" t="s">
        <v>18</v>
      </c>
      <c r="I7" s="191" t="s">
        <v>128</v>
      </c>
      <c r="J7" s="191" t="s">
        <v>47</v>
      </c>
      <c r="K7" s="191" t="s">
        <v>37</v>
      </c>
      <c r="L7" s="191" t="s">
        <v>131</v>
      </c>
      <c r="M7" s="191" t="s">
        <v>38</v>
      </c>
      <c r="N7" s="194" t="s">
        <v>48</v>
      </c>
      <c r="O7" s="195"/>
      <c r="P7" s="183" t="s">
        <v>21</v>
      </c>
      <c r="Q7" s="184"/>
      <c r="R7" s="185" t="s">
        <v>538</v>
      </c>
      <c r="S7" s="187" t="s">
        <v>130</v>
      </c>
      <c r="T7" s="189" t="s">
        <v>22</v>
      </c>
      <c r="U7" s="138" t="s">
        <v>733</v>
      </c>
      <c r="V7" s="174" t="s">
        <v>23</v>
      </c>
      <c r="W7" s="189" t="s">
        <v>24</v>
      </c>
      <c r="X7" s="172" t="s">
        <v>46</v>
      </c>
      <c r="Y7" s="174" t="s">
        <v>25</v>
      </c>
      <c r="Z7" s="176" t="s">
        <v>49</v>
      </c>
      <c r="AA7" s="178" t="s">
        <v>39</v>
      </c>
    </row>
    <row r="8" spans="1:27" s="3" customFormat="1" ht="31.5" customHeight="1" x14ac:dyDescent="0.25">
      <c r="A8" s="193"/>
      <c r="B8" s="193"/>
      <c r="C8" s="192"/>
      <c r="D8" s="193"/>
      <c r="E8" s="192"/>
      <c r="F8" s="193"/>
      <c r="G8" s="193"/>
      <c r="H8" s="193"/>
      <c r="I8" s="192"/>
      <c r="J8" s="193"/>
      <c r="K8" s="193"/>
      <c r="L8" s="193"/>
      <c r="M8" s="193"/>
      <c r="N8" s="112" t="s">
        <v>50</v>
      </c>
      <c r="O8" s="112" t="s">
        <v>28</v>
      </c>
      <c r="P8" s="118" t="s">
        <v>29</v>
      </c>
      <c r="Q8" s="42" t="s">
        <v>30</v>
      </c>
      <c r="R8" s="186"/>
      <c r="S8" s="188"/>
      <c r="T8" s="190"/>
      <c r="U8" s="139"/>
      <c r="V8" s="175"/>
      <c r="W8" s="190"/>
      <c r="X8" s="173"/>
      <c r="Y8" s="175"/>
      <c r="Z8" s="177"/>
      <c r="AA8" s="179"/>
    </row>
    <row r="9" spans="1:27" ht="27" customHeight="1" x14ac:dyDescent="0.25">
      <c r="A9" s="95" t="s">
        <v>170</v>
      </c>
      <c r="B9" s="95" t="s">
        <v>161</v>
      </c>
      <c r="C9" s="114" t="s">
        <v>171</v>
      </c>
      <c r="D9" s="96">
        <v>44132</v>
      </c>
      <c r="E9" s="97">
        <v>44124</v>
      </c>
      <c r="F9" s="98" t="s">
        <v>172</v>
      </c>
      <c r="G9" s="99" t="s">
        <v>173</v>
      </c>
      <c r="H9" s="95" t="s">
        <v>174</v>
      </c>
      <c r="I9" s="100" t="s">
        <v>175</v>
      </c>
      <c r="J9" s="95" t="s">
        <v>176</v>
      </c>
      <c r="K9" s="95" t="s">
        <v>177</v>
      </c>
      <c r="L9" s="95" t="s">
        <v>178</v>
      </c>
      <c r="M9" s="95">
        <v>1</v>
      </c>
      <c r="N9" s="95" t="s">
        <v>282</v>
      </c>
      <c r="O9" s="95" t="s">
        <v>179</v>
      </c>
      <c r="P9" s="96">
        <v>44175</v>
      </c>
      <c r="Q9" s="96">
        <v>44438</v>
      </c>
      <c r="R9" s="109" t="s">
        <v>730</v>
      </c>
      <c r="S9" s="61" t="s">
        <v>537</v>
      </c>
      <c r="T9" s="101" t="s">
        <v>52</v>
      </c>
      <c r="U9" s="136"/>
      <c r="V9" s="58"/>
      <c r="W9" s="115" t="s">
        <v>734</v>
      </c>
      <c r="X9" s="130"/>
      <c r="Y9" s="130"/>
      <c r="Z9" s="116" t="s">
        <v>763</v>
      </c>
      <c r="AA9" s="129" t="s">
        <v>735</v>
      </c>
    </row>
    <row r="10" spans="1:27" ht="27" customHeight="1" x14ac:dyDescent="0.25">
      <c r="A10" s="95" t="s">
        <v>160</v>
      </c>
      <c r="B10" s="95" t="s">
        <v>161</v>
      </c>
      <c r="C10" s="114" t="s">
        <v>180</v>
      </c>
      <c r="D10" s="96">
        <v>44132</v>
      </c>
      <c r="E10" s="97">
        <v>44124</v>
      </c>
      <c r="F10" s="98" t="s">
        <v>181</v>
      </c>
      <c r="G10" s="99" t="s">
        <v>182</v>
      </c>
      <c r="H10" s="95" t="s">
        <v>183</v>
      </c>
      <c r="I10" s="100" t="s">
        <v>269</v>
      </c>
      <c r="J10" s="95" t="s">
        <v>184</v>
      </c>
      <c r="K10" s="95" t="s">
        <v>177</v>
      </c>
      <c r="L10" s="95" t="s">
        <v>185</v>
      </c>
      <c r="M10" s="95">
        <v>1</v>
      </c>
      <c r="N10" s="95" t="s">
        <v>186</v>
      </c>
      <c r="O10" s="95" t="s">
        <v>187</v>
      </c>
      <c r="P10" s="96">
        <v>44175</v>
      </c>
      <c r="Q10" s="96">
        <v>44438</v>
      </c>
      <c r="R10" s="109" t="s">
        <v>730</v>
      </c>
      <c r="S10" s="61" t="s">
        <v>537</v>
      </c>
      <c r="T10" s="101" t="s">
        <v>52</v>
      </c>
      <c r="U10" s="136"/>
      <c r="V10" s="58"/>
      <c r="W10" s="115" t="s">
        <v>734</v>
      </c>
      <c r="X10" s="130"/>
      <c r="Y10" s="130"/>
      <c r="Z10" s="116" t="s">
        <v>764</v>
      </c>
      <c r="AA10" s="129" t="s">
        <v>735</v>
      </c>
    </row>
    <row r="11" spans="1:27" ht="27" customHeight="1" x14ac:dyDescent="0.25">
      <c r="A11" s="95" t="s">
        <v>188</v>
      </c>
      <c r="B11" s="95" t="s">
        <v>189</v>
      </c>
      <c r="C11" s="114" t="s">
        <v>190</v>
      </c>
      <c r="D11" s="96">
        <v>44132</v>
      </c>
      <c r="E11" s="97">
        <v>44124</v>
      </c>
      <c r="F11" s="98" t="s">
        <v>191</v>
      </c>
      <c r="G11" s="99" t="s">
        <v>192</v>
      </c>
      <c r="H11" s="95" t="s">
        <v>193</v>
      </c>
      <c r="I11" s="100" t="s">
        <v>270</v>
      </c>
      <c r="J11" s="95" t="s">
        <v>194</v>
      </c>
      <c r="K11" s="95" t="s">
        <v>195</v>
      </c>
      <c r="L11" s="95" t="s">
        <v>196</v>
      </c>
      <c r="M11" s="95" t="s">
        <v>197</v>
      </c>
      <c r="N11" s="95" t="s">
        <v>61</v>
      </c>
      <c r="O11" s="95" t="s">
        <v>149</v>
      </c>
      <c r="P11" s="96">
        <v>44197</v>
      </c>
      <c r="Q11" s="96">
        <v>44438</v>
      </c>
      <c r="R11" s="109" t="s">
        <v>730</v>
      </c>
      <c r="S11" s="61" t="s">
        <v>537</v>
      </c>
      <c r="T11" s="101" t="s">
        <v>52</v>
      </c>
      <c r="U11" s="136"/>
      <c r="V11" s="58"/>
      <c r="W11" s="115" t="s">
        <v>734</v>
      </c>
      <c r="X11" s="130"/>
      <c r="Y11" s="130"/>
      <c r="Z11" s="116" t="s">
        <v>765</v>
      </c>
      <c r="AA11" s="129" t="s">
        <v>735</v>
      </c>
    </row>
    <row r="12" spans="1:27" ht="27" customHeight="1" x14ac:dyDescent="0.25">
      <c r="A12" s="102" t="s">
        <v>61</v>
      </c>
      <c r="B12" s="95" t="s">
        <v>141</v>
      </c>
      <c r="C12" s="114" t="s">
        <v>198</v>
      </c>
      <c r="D12" s="96">
        <v>44131</v>
      </c>
      <c r="E12" s="97">
        <v>44124</v>
      </c>
      <c r="F12" s="98" t="s">
        <v>199</v>
      </c>
      <c r="G12" s="99" t="s">
        <v>200</v>
      </c>
      <c r="H12" s="95" t="s">
        <v>201</v>
      </c>
      <c r="I12" s="100" t="s">
        <v>271</v>
      </c>
      <c r="J12" s="95" t="s">
        <v>202</v>
      </c>
      <c r="K12" s="95" t="s">
        <v>203</v>
      </c>
      <c r="L12" s="95" t="s">
        <v>204</v>
      </c>
      <c r="M12" s="95">
        <v>1</v>
      </c>
      <c r="N12" s="95" t="s">
        <v>61</v>
      </c>
      <c r="O12" s="95" t="s">
        <v>149</v>
      </c>
      <c r="P12" s="96">
        <v>44138</v>
      </c>
      <c r="Q12" s="96">
        <v>44195</v>
      </c>
      <c r="R12" s="109" t="s">
        <v>730</v>
      </c>
      <c r="S12" s="61" t="s">
        <v>537</v>
      </c>
      <c r="T12" s="101" t="s">
        <v>52</v>
      </c>
      <c r="U12" s="136"/>
      <c r="V12" s="58"/>
      <c r="W12" s="115" t="s">
        <v>734</v>
      </c>
      <c r="X12" s="130"/>
      <c r="Y12" s="130"/>
      <c r="Z12" s="116" t="s">
        <v>766</v>
      </c>
      <c r="AA12" s="129" t="s">
        <v>735</v>
      </c>
    </row>
    <row r="13" spans="1:27" ht="27" customHeight="1" x14ac:dyDescent="0.25">
      <c r="A13" s="102" t="s">
        <v>53</v>
      </c>
      <c r="B13" s="103" t="s">
        <v>218</v>
      </c>
      <c r="C13" s="114" t="s">
        <v>219</v>
      </c>
      <c r="D13" s="96">
        <v>44130</v>
      </c>
      <c r="E13" s="97">
        <v>44124</v>
      </c>
      <c r="F13" s="98" t="s">
        <v>220</v>
      </c>
      <c r="G13" s="95" t="s">
        <v>221</v>
      </c>
      <c r="H13" s="103" t="s">
        <v>222</v>
      </c>
      <c r="I13" s="100" t="s">
        <v>273</v>
      </c>
      <c r="J13" s="103" t="s">
        <v>223</v>
      </c>
      <c r="K13" s="103" t="s">
        <v>224</v>
      </c>
      <c r="L13" s="103" t="s">
        <v>225</v>
      </c>
      <c r="M13" s="121">
        <v>1</v>
      </c>
      <c r="N13" s="95" t="s">
        <v>226</v>
      </c>
      <c r="O13" s="95" t="s">
        <v>227</v>
      </c>
      <c r="P13" s="96">
        <v>44150</v>
      </c>
      <c r="Q13" s="96">
        <v>44469</v>
      </c>
      <c r="R13" s="109" t="s">
        <v>730</v>
      </c>
      <c r="S13" s="61" t="s">
        <v>537</v>
      </c>
      <c r="T13" s="122" t="s">
        <v>736</v>
      </c>
      <c r="U13" s="137">
        <f>4/4</f>
        <v>1</v>
      </c>
      <c r="V13" s="123" t="s">
        <v>747</v>
      </c>
      <c r="W13" s="124" t="s">
        <v>745</v>
      </c>
      <c r="X13" s="124" t="s">
        <v>52</v>
      </c>
      <c r="Y13" s="125" t="s">
        <v>278</v>
      </c>
      <c r="Z13" s="116" t="s">
        <v>752</v>
      </c>
      <c r="AA13" s="129" t="s">
        <v>742</v>
      </c>
    </row>
    <row r="14" spans="1:27" ht="27" customHeight="1" x14ac:dyDescent="0.25">
      <c r="A14" s="95" t="s">
        <v>228</v>
      </c>
      <c r="B14" s="95" t="s">
        <v>151</v>
      </c>
      <c r="C14" s="114" t="s">
        <v>229</v>
      </c>
      <c r="D14" s="96">
        <v>44132</v>
      </c>
      <c r="E14" s="97">
        <v>44124</v>
      </c>
      <c r="F14" s="98" t="s">
        <v>230</v>
      </c>
      <c r="G14" s="95" t="s">
        <v>231</v>
      </c>
      <c r="H14" s="95" t="s">
        <v>232</v>
      </c>
      <c r="I14" s="100" t="s">
        <v>274</v>
      </c>
      <c r="J14" s="95" t="s">
        <v>233</v>
      </c>
      <c r="K14" s="95" t="s">
        <v>234</v>
      </c>
      <c r="L14" s="95" t="s">
        <v>235</v>
      </c>
      <c r="M14" s="95">
        <v>1</v>
      </c>
      <c r="N14" s="95" t="s">
        <v>51</v>
      </c>
      <c r="O14" s="95" t="s">
        <v>236</v>
      </c>
      <c r="P14" s="96">
        <v>44150</v>
      </c>
      <c r="Q14" s="96">
        <v>44469</v>
      </c>
      <c r="R14" s="109" t="s">
        <v>730</v>
      </c>
      <c r="S14" s="61" t="s">
        <v>537</v>
      </c>
      <c r="T14" s="101" t="s">
        <v>52</v>
      </c>
      <c r="U14" s="136"/>
      <c r="V14" s="58"/>
      <c r="W14" s="115" t="s">
        <v>734</v>
      </c>
      <c r="X14" s="130"/>
      <c r="Y14" s="130"/>
      <c r="Z14" s="116" t="s">
        <v>738</v>
      </c>
      <c r="AA14" s="129" t="s">
        <v>735</v>
      </c>
    </row>
    <row r="15" spans="1:27" ht="27" customHeight="1" x14ac:dyDescent="0.25">
      <c r="A15" s="95" t="s">
        <v>228</v>
      </c>
      <c r="B15" s="95" t="s">
        <v>151</v>
      </c>
      <c r="C15" s="114" t="s">
        <v>237</v>
      </c>
      <c r="D15" s="96">
        <v>44132</v>
      </c>
      <c r="E15" s="97">
        <v>44124</v>
      </c>
      <c r="F15" s="98" t="s">
        <v>238</v>
      </c>
      <c r="G15" s="95" t="s">
        <v>239</v>
      </c>
      <c r="H15" s="95" t="s">
        <v>240</v>
      </c>
      <c r="I15" s="100" t="s">
        <v>275</v>
      </c>
      <c r="J15" s="103" t="s">
        <v>241</v>
      </c>
      <c r="K15" s="95" t="s">
        <v>242</v>
      </c>
      <c r="L15" s="95" t="s">
        <v>243</v>
      </c>
      <c r="M15" s="95">
        <v>1</v>
      </c>
      <c r="N15" s="95" t="s">
        <v>280</v>
      </c>
      <c r="O15" s="95" t="s">
        <v>283</v>
      </c>
      <c r="P15" s="96">
        <v>44197</v>
      </c>
      <c r="Q15" s="96">
        <v>44469</v>
      </c>
      <c r="R15" s="109" t="s">
        <v>730</v>
      </c>
      <c r="S15" s="61" t="s">
        <v>537</v>
      </c>
      <c r="T15" s="122" t="s">
        <v>748</v>
      </c>
      <c r="U15" s="137">
        <v>1</v>
      </c>
      <c r="V15" s="123" t="s">
        <v>737</v>
      </c>
      <c r="W15" s="124" t="s">
        <v>749</v>
      </c>
      <c r="X15" s="124" t="s">
        <v>52</v>
      </c>
      <c r="Y15" s="124" t="s">
        <v>278</v>
      </c>
      <c r="Z15" s="116" t="s">
        <v>753</v>
      </c>
      <c r="AA15" s="129" t="s">
        <v>742</v>
      </c>
    </row>
    <row r="16" spans="1:27" ht="27" customHeight="1" x14ac:dyDescent="0.25">
      <c r="A16" s="95" t="s">
        <v>228</v>
      </c>
      <c r="B16" s="95" t="s">
        <v>151</v>
      </c>
      <c r="C16" s="114" t="s">
        <v>244</v>
      </c>
      <c r="D16" s="96">
        <v>44132</v>
      </c>
      <c r="E16" s="97">
        <v>44124</v>
      </c>
      <c r="F16" s="98" t="s">
        <v>245</v>
      </c>
      <c r="G16" s="95" t="s">
        <v>246</v>
      </c>
      <c r="H16" s="95" t="s">
        <v>247</v>
      </c>
      <c r="I16" s="100" t="s">
        <v>276</v>
      </c>
      <c r="J16" s="103" t="s">
        <v>248</v>
      </c>
      <c r="K16" s="95" t="s">
        <v>249</v>
      </c>
      <c r="L16" s="95" t="s">
        <v>250</v>
      </c>
      <c r="M16" s="95" t="s">
        <v>251</v>
      </c>
      <c r="N16" s="95" t="s">
        <v>280</v>
      </c>
      <c r="O16" s="95" t="s">
        <v>252</v>
      </c>
      <c r="P16" s="96">
        <v>44197</v>
      </c>
      <c r="Q16" s="96">
        <v>44469</v>
      </c>
      <c r="R16" s="109" t="s">
        <v>730</v>
      </c>
      <c r="S16" s="61" t="s">
        <v>537</v>
      </c>
      <c r="T16" s="122" t="s">
        <v>750</v>
      </c>
      <c r="U16" s="137"/>
      <c r="V16" s="123" t="s">
        <v>746</v>
      </c>
      <c r="W16" s="124" t="s">
        <v>751</v>
      </c>
      <c r="X16" s="124" t="s">
        <v>52</v>
      </c>
      <c r="Y16" s="124" t="s">
        <v>278</v>
      </c>
      <c r="Z16" s="116" t="s">
        <v>754</v>
      </c>
      <c r="AA16" s="129" t="s">
        <v>742</v>
      </c>
    </row>
    <row r="17" spans="1:27" ht="27" customHeight="1" x14ac:dyDescent="0.25">
      <c r="A17" s="95" t="s">
        <v>228</v>
      </c>
      <c r="B17" s="95" t="s">
        <v>151</v>
      </c>
      <c r="C17" s="114" t="s">
        <v>253</v>
      </c>
      <c r="D17" s="96">
        <v>44132</v>
      </c>
      <c r="E17" s="97">
        <v>44124</v>
      </c>
      <c r="F17" s="98" t="s">
        <v>254</v>
      </c>
      <c r="G17" s="95" t="s">
        <v>255</v>
      </c>
      <c r="H17" s="95" t="s">
        <v>256</v>
      </c>
      <c r="I17" s="100" t="s">
        <v>277</v>
      </c>
      <c r="J17" s="103" t="s">
        <v>257</v>
      </c>
      <c r="K17" s="95" t="s">
        <v>258</v>
      </c>
      <c r="L17" s="95" t="s">
        <v>259</v>
      </c>
      <c r="M17" s="95">
        <v>1</v>
      </c>
      <c r="N17" s="95" t="s">
        <v>158</v>
      </c>
      <c r="O17" s="95" t="s">
        <v>252</v>
      </c>
      <c r="P17" s="96">
        <v>44134</v>
      </c>
      <c r="Q17" s="96">
        <v>44469</v>
      </c>
      <c r="R17" s="109" t="s">
        <v>730</v>
      </c>
      <c r="S17" s="61" t="s">
        <v>537</v>
      </c>
      <c r="T17" s="101" t="s">
        <v>52</v>
      </c>
      <c r="U17" s="136"/>
      <c r="V17" s="25"/>
      <c r="W17" s="115" t="s">
        <v>734</v>
      </c>
      <c r="X17" s="130"/>
      <c r="Y17" s="130"/>
      <c r="Z17" s="116" t="s">
        <v>767</v>
      </c>
      <c r="AA17" s="129" t="s">
        <v>735</v>
      </c>
    </row>
    <row r="18" spans="1:27" ht="41.25" customHeight="1" x14ac:dyDescent="0.25">
      <c r="A18" s="102" t="s">
        <v>61</v>
      </c>
      <c r="B18" s="95" t="s">
        <v>141</v>
      </c>
      <c r="C18" s="114" t="s">
        <v>142</v>
      </c>
      <c r="D18" s="96">
        <v>44131</v>
      </c>
      <c r="E18" s="97">
        <v>44124</v>
      </c>
      <c r="F18" s="104" t="s">
        <v>143</v>
      </c>
      <c r="G18" s="103" t="s">
        <v>144</v>
      </c>
      <c r="H18" s="95" t="s">
        <v>145</v>
      </c>
      <c r="I18" s="100" t="s">
        <v>266</v>
      </c>
      <c r="J18" s="95" t="s">
        <v>146</v>
      </c>
      <c r="K18" s="95" t="s">
        <v>147</v>
      </c>
      <c r="L18" s="95" t="s">
        <v>148</v>
      </c>
      <c r="M18" s="95">
        <v>1</v>
      </c>
      <c r="N18" s="95" t="s">
        <v>61</v>
      </c>
      <c r="O18" s="95" t="s">
        <v>149</v>
      </c>
      <c r="P18" s="96">
        <v>44138</v>
      </c>
      <c r="Q18" s="96">
        <v>44348</v>
      </c>
      <c r="R18" s="110" t="s">
        <v>703</v>
      </c>
      <c r="S18" s="61" t="s">
        <v>537</v>
      </c>
      <c r="T18" s="57"/>
      <c r="U18" s="136"/>
      <c r="V18" s="58"/>
      <c r="W18" s="130"/>
      <c r="X18" s="130"/>
      <c r="Y18" s="130"/>
      <c r="Z18" s="116" t="s">
        <v>739</v>
      </c>
      <c r="AA18" s="117" t="s">
        <v>740</v>
      </c>
    </row>
    <row r="19" spans="1:27" ht="112.5" customHeight="1" x14ac:dyDescent="0.25">
      <c r="A19" s="21" t="s">
        <v>583</v>
      </c>
      <c r="B19" s="21" t="s">
        <v>584</v>
      </c>
      <c r="C19" s="21" t="s">
        <v>707</v>
      </c>
      <c r="D19" s="105">
        <v>44523</v>
      </c>
      <c r="E19" s="105">
        <v>44516</v>
      </c>
      <c r="F19" s="23" t="s">
        <v>76</v>
      </c>
      <c r="G19" s="55" t="s">
        <v>591</v>
      </c>
      <c r="H19" s="21" t="s">
        <v>586</v>
      </c>
      <c r="I19" s="21" t="s">
        <v>539</v>
      </c>
      <c r="J19" s="21" t="s">
        <v>580</v>
      </c>
      <c r="K19" s="21" t="s">
        <v>581</v>
      </c>
      <c r="L19" s="21" t="s">
        <v>582</v>
      </c>
      <c r="M19" s="21">
        <v>1</v>
      </c>
      <c r="N19" s="21" t="s">
        <v>61</v>
      </c>
      <c r="O19" s="21" t="s">
        <v>149</v>
      </c>
      <c r="P19" s="113">
        <v>44531</v>
      </c>
      <c r="Q19" s="113">
        <v>44592</v>
      </c>
      <c r="R19" s="41" t="s">
        <v>780</v>
      </c>
      <c r="S19" s="61"/>
      <c r="T19" s="24" t="s">
        <v>768</v>
      </c>
      <c r="U19" s="136">
        <v>1</v>
      </c>
      <c r="V19" s="142" t="s">
        <v>729</v>
      </c>
      <c r="W19" s="132" t="s">
        <v>769</v>
      </c>
      <c r="X19" s="130" t="s">
        <v>52</v>
      </c>
      <c r="Y19" s="130" t="s">
        <v>278</v>
      </c>
      <c r="Z19" s="116" t="s">
        <v>741</v>
      </c>
      <c r="AA19" s="129" t="s">
        <v>742</v>
      </c>
    </row>
    <row r="20" spans="1:27" ht="157.5" customHeight="1" x14ac:dyDescent="0.25">
      <c r="A20" s="21" t="s">
        <v>583</v>
      </c>
      <c r="B20" s="21" t="s">
        <v>584</v>
      </c>
      <c r="C20" s="21" t="s">
        <v>708</v>
      </c>
      <c r="D20" s="105">
        <v>44523</v>
      </c>
      <c r="E20" s="105">
        <v>44516</v>
      </c>
      <c r="F20" s="23" t="s">
        <v>593</v>
      </c>
      <c r="G20" s="55" t="s">
        <v>592</v>
      </c>
      <c r="H20" s="21" t="s">
        <v>585</v>
      </c>
      <c r="I20" s="21" t="s">
        <v>540</v>
      </c>
      <c r="J20" s="21" t="s">
        <v>587</v>
      </c>
      <c r="K20" s="21" t="s">
        <v>589</v>
      </c>
      <c r="L20" s="21" t="s">
        <v>590</v>
      </c>
      <c r="M20" s="21">
        <v>1</v>
      </c>
      <c r="N20" s="21" t="s">
        <v>158</v>
      </c>
      <c r="O20" s="21" t="s">
        <v>588</v>
      </c>
      <c r="P20" s="135">
        <v>44531</v>
      </c>
      <c r="Q20" s="135">
        <v>44620</v>
      </c>
      <c r="R20" s="133" t="s">
        <v>780</v>
      </c>
      <c r="S20" s="131"/>
      <c r="T20" s="160" t="s">
        <v>809</v>
      </c>
      <c r="U20" s="136">
        <v>1</v>
      </c>
      <c r="V20" s="58" t="s">
        <v>795</v>
      </c>
      <c r="W20" s="132" t="s">
        <v>810</v>
      </c>
      <c r="X20" s="130" t="s">
        <v>52</v>
      </c>
      <c r="Y20" s="130" t="s">
        <v>278</v>
      </c>
      <c r="Z20" s="146" t="s">
        <v>818</v>
      </c>
      <c r="AA20" s="129" t="s">
        <v>838</v>
      </c>
    </row>
    <row r="21" spans="1:27" ht="169.5" customHeight="1" x14ac:dyDescent="0.25">
      <c r="A21" s="21" t="s">
        <v>583</v>
      </c>
      <c r="B21" s="21" t="s">
        <v>584</v>
      </c>
      <c r="C21" s="21" t="s">
        <v>709</v>
      </c>
      <c r="D21" s="105">
        <v>44523</v>
      </c>
      <c r="E21" s="105">
        <v>44516</v>
      </c>
      <c r="F21" s="111" t="s">
        <v>541</v>
      </c>
      <c r="G21" s="55" t="s">
        <v>594</v>
      </c>
      <c r="H21" s="21" t="s">
        <v>595</v>
      </c>
      <c r="I21" s="21" t="s">
        <v>542</v>
      </c>
      <c r="J21" s="21" t="s">
        <v>596</v>
      </c>
      <c r="K21" s="21" t="s">
        <v>597</v>
      </c>
      <c r="L21" s="21" t="s">
        <v>598</v>
      </c>
      <c r="M21" s="21">
        <v>1</v>
      </c>
      <c r="N21" s="21" t="s">
        <v>599</v>
      </c>
      <c r="O21" s="21" t="s">
        <v>308</v>
      </c>
      <c r="P21" s="113">
        <v>44531</v>
      </c>
      <c r="Q21" s="113">
        <v>44591</v>
      </c>
      <c r="R21" s="133" t="s">
        <v>780</v>
      </c>
      <c r="S21" s="61"/>
      <c r="T21" s="24" t="s">
        <v>770</v>
      </c>
      <c r="U21" s="136">
        <v>1</v>
      </c>
      <c r="V21" s="35" t="s">
        <v>732</v>
      </c>
      <c r="W21" s="132" t="s">
        <v>771</v>
      </c>
      <c r="X21" s="130" t="s">
        <v>52</v>
      </c>
      <c r="Y21" s="130" t="s">
        <v>278</v>
      </c>
      <c r="Z21" s="146" t="s">
        <v>744</v>
      </c>
      <c r="AA21" s="129" t="s">
        <v>819</v>
      </c>
    </row>
    <row r="22" spans="1:27" ht="213.75" customHeight="1" x14ac:dyDescent="0.25">
      <c r="A22" s="21" t="s">
        <v>601</v>
      </c>
      <c r="B22" s="21" t="s">
        <v>602</v>
      </c>
      <c r="C22" s="21" t="s">
        <v>710</v>
      </c>
      <c r="D22" s="105">
        <v>44523</v>
      </c>
      <c r="E22" s="105">
        <v>44516</v>
      </c>
      <c r="F22" s="23" t="s">
        <v>77</v>
      </c>
      <c r="G22" s="55" t="s">
        <v>600</v>
      </c>
      <c r="H22" s="21" t="s">
        <v>603</v>
      </c>
      <c r="I22" s="21" t="s">
        <v>543</v>
      </c>
      <c r="J22" s="21" t="s">
        <v>604</v>
      </c>
      <c r="K22" s="23" t="s">
        <v>605</v>
      </c>
      <c r="L22" s="23" t="s">
        <v>606</v>
      </c>
      <c r="M22" s="21">
        <v>1</v>
      </c>
      <c r="N22" s="21" t="s">
        <v>607</v>
      </c>
      <c r="O22" s="21" t="s">
        <v>608</v>
      </c>
      <c r="P22" s="135">
        <v>44531</v>
      </c>
      <c r="Q22" s="34">
        <v>44742</v>
      </c>
      <c r="R22" s="41"/>
      <c r="S22" s="61"/>
      <c r="T22" s="150" t="s">
        <v>848</v>
      </c>
      <c r="U22" s="152">
        <f>0.5/1</f>
        <v>0.5</v>
      </c>
      <c r="V22" s="148" t="s">
        <v>849</v>
      </c>
      <c r="W22" s="132" t="s">
        <v>811</v>
      </c>
      <c r="X22" s="153" t="s">
        <v>790</v>
      </c>
      <c r="Y22" s="130" t="s">
        <v>278</v>
      </c>
      <c r="Z22" s="146" t="s">
        <v>843</v>
      </c>
      <c r="AA22" s="129" t="s">
        <v>842</v>
      </c>
    </row>
    <row r="23" spans="1:27" ht="196.5" customHeight="1" x14ac:dyDescent="0.25">
      <c r="A23" s="21" t="s">
        <v>601</v>
      </c>
      <c r="B23" s="21" t="s">
        <v>602</v>
      </c>
      <c r="C23" s="21" t="s">
        <v>711</v>
      </c>
      <c r="D23" s="105">
        <v>44523</v>
      </c>
      <c r="E23" s="105">
        <v>44516</v>
      </c>
      <c r="F23" s="23" t="s">
        <v>544</v>
      </c>
      <c r="G23" s="55" t="s">
        <v>609</v>
      </c>
      <c r="H23" s="21" t="s">
        <v>610</v>
      </c>
      <c r="I23" s="21" t="s">
        <v>545</v>
      </c>
      <c r="J23" s="21" t="s">
        <v>611</v>
      </c>
      <c r="K23" s="23" t="s">
        <v>612</v>
      </c>
      <c r="L23" s="23" t="s">
        <v>613</v>
      </c>
      <c r="M23" s="21">
        <v>1</v>
      </c>
      <c r="N23" s="21" t="s">
        <v>607</v>
      </c>
      <c r="O23" s="21" t="s">
        <v>608</v>
      </c>
      <c r="P23" s="135">
        <v>44532</v>
      </c>
      <c r="Q23" s="34">
        <v>44742</v>
      </c>
      <c r="R23" s="41"/>
      <c r="S23" s="61"/>
      <c r="T23" s="147" t="s">
        <v>844</v>
      </c>
      <c r="U23" s="152">
        <f>0.5/1</f>
        <v>0.5</v>
      </c>
      <c r="V23" s="148" t="s">
        <v>845</v>
      </c>
      <c r="W23" s="132" t="s">
        <v>789</v>
      </c>
      <c r="X23" s="153" t="s">
        <v>790</v>
      </c>
      <c r="Y23" s="130" t="s">
        <v>278</v>
      </c>
      <c r="Z23" s="146" t="s">
        <v>846</v>
      </c>
      <c r="AA23" s="129" t="s">
        <v>847</v>
      </c>
    </row>
    <row r="24" spans="1:27" ht="177" customHeight="1" x14ac:dyDescent="0.25">
      <c r="A24" s="21" t="s">
        <v>601</v>
      </c>
      <c r="B24" s="21" t="s">
        <v>602</v>
      </c>
      <c r="C24" s="21" t="s">
        <v>712</v>
      </c>
      <c r="D24" s="105">
        <v>44523</v>
      </c>
      <c r="E24" s="105">
        <v>44516</v>
      </c>
      <c r="F24" s="23" t="s">
        <v>78</v>
      </c>
      <c r="G24" s="55" t="s">
        <v>614</v>
      </c>
      <c r="H24" s="21" t="s">
        <v>615</v>
      </c>
      <c r="I24" s="21" t="s">
        <v>546</v>
      </c>
      <c r="J24" s="21" t="s">
        <v>704</v>
      </c>
      <c r="K24" s="23" t="s">
        <v>705</v>
      </c>
      <c r="L24" s="23" t="s">
        <v>706</v>
      </c>
      <c r="M24" s="50">
        <v>1</v>
      </c>
      <c r="N24" s="21" t="s">
        <v>607</v>
      </c>
      <c r="O24" s="21" t="s">
        <v>608</v>
      </c>
      <c r="P24" s="135">
        <v>44562</v>
      </c>
      <c r="Q24" s="34">
        <v>44864</v>
      </c>
      <c r="R24" s="41"/>
      <c r="S24" s="61"/>
      <c r="T24" s="147" t="s">
        <v>850</v>
      </c>
      <c r="U24" s="154">
        <f>0.6*100%</f>
        <v>0.6</v>
      </c>
      <c r="V24" s="148" t="s">
        <v>851</v>
      </c>
      <c r="W24" s="132" t="s">
        <v>812</v>
      </c>
      <c r="X24" s="153" t="s">
        <v>791</v>
      </c>
      <c r="Y24" s="130" t="s">
        <v>278</v>
      </c>
      <c r="Z24" s="146" t="s">
        <v>852</v>
      </c>
      <c r="AA24" s="131" t="s">
        <v>853</v>
      </c>
    </row>
    <row r="25" spans="1:27" ht="142.5" customHeight="1" x14ac:dyDescent="0.25">
      <c r="A25" s="21" t="s">
        <v>618</v>
      </c>
      <c r="B25" s="21" t="s">
        <v>619</v>
      </c>
      <c r="C25" s="21" t="s">
        <v>713</v>
      </c>
      <c r="D25" s="105">
        <v>44523</v>
      </c>
      <c r="E25" s="105">
        <v>44516</v>
      </c>
      <c r="F25" s="23" t="s">
        <v>79</v>
      </c>
      <c r="G25" s="55" t="s">
        <v>616</v>
      </c>
      <c r="H25" s="21" t="s">
        <v>617</v>
      </c>
      <c r="I25" s="21" t="s">
        <v>547</v>
      </c>
      <c r="J25" s="21" t="s">
        <v>620</v>
      </c>
      <c r="K25" s="23" t="s">
        <v>622</v>
      </c>
      <c r="L25" s="23" t="s">
        <v>623</v>
      </c>
      <c r="M25" s="50">
        <v>1</v>
      </c>
      <c r="N25" s="21" t="s">
        <v>170</v>
      </c>
      <c r="O25" s="21" t="s">
        <v>621</v>
      </c>
      <c r="P25" s="135">
        <v>44531</v>
      </c>
      <c r="Q25" s="34">
        <v>44771</v>
      </c>
      <c r="R25" s="41"/>
      <c r="S25" s="61"/>
      <c r="T25" s="57" t="s">
        <v>762</v>
      </c>
      <c r="U25" s="154">
        <f>(1/1)</f>
        <v>1</v>
      </c>
      <c r="V25" s="58" t="s">
        <v>772</v>
      </c>
      <c r="W25" s="132" t="s">
        <v>784</v>
      </c>
      <c r="X25" s="130" t="s">
        <v>52</v>
      </c>
      <c r="Y25" s="130" t="s">
        <v>278</v>
      </c>
      <c r="Z25" s="146" t="s">
        <v>820</v>
      </c>
      <c r="AA25" s="129" t="s">
        <v>857</v>
      </c>
    </row>
    <row r="26" spans="1:27" ht="108" customHeight="1" x14ac:dyDescent="0.25">
      <c r="A26" s="21" t="s">
        <v>601</v>
      </c>
      <c r="B26" s="21" t="s">
        <v>602</v>
      </c>
      <c r="C26" s="21" t="s">
        <v>714</v>
      </c>
      <c r="D26" s="105">
        <v>44523</v>
      </c>
      <c r="E26" s="105">
        <v>44516</v>
      </c>
      <c r="F26" s="23" t="s">
        <v>548</v>
      </c>
      <c r="G26" s="55" t="s">
        <v>624</v>
      </c>
      <c r="H26" s="21" t="s">
        <v>625</v>
      </c>
      <c r="I26" s="21" t="s">
        <v>549</v>
      </c>
      <c r="J26" s="21" t="s">
        <v>626</v>
      </c>
      <c r="K26" s="23" t="s">
        <v>627</v>
      </c>
      <c r="L26" s="23" t="s">
        <v>628</v>
      </c>
      <c r="M26" s="21">
        <v>1</v>
      </c>
      <c r="N26" s="21" t="s">
        <v>629</v>
      </c>
      <c r="O26" s="21" t="s">
        <v>664</v>
      </c>
      <c r="P26" s="135">
        <v>44593</v>
      </c>
      <c r="Q26" s="135">
        <v>44650</v>
      </c>
      <c r="R26" s="133" t="s">
        <v>780</v>
      </c>
      <c r="S26" s="61"/>
      <c r="T26" s="57" t="s">
        <v>755</v>
      </c>
      <c r="U26" s="136">
        <v>1</v>
      </c>
      <c r="V26" s="142" t="s">
        <v>756</v>
      </c>
      <c r="W26" s="132" t="s">
        <v>761</v>
      </c>
      <c r="X26" s="130" t="s">
        <v>52</v>
      </c>
      <c r="Y26" s="130" t="s">
        <v>278</v>
      </c>
      <c r="Z26" s="146" t="s">
        <v>821</v>
      </c>
      <c r="AA26" s="129" t="s">
        <v>742</v>
      </c>
    </row>
    <row r="27" spans="1:27" ht="123" customHeight="1" x14ac:dyDescent="0.25">
      <c r="A27" s="21" t="s">
        <v>583</v>
      </c>
      <c r="B27" s="21" t="s">
        <v>584</v>
      </c>
      <c r="C27" s="21" t="s">
        <v>715</v>
      </c>
      <c r="D27" s="105">
        <v>44523</v>
      </c>
      <c r="E27" s="105">
        <v>44516</v>
      </c>
      <c r="F27" s="23" t="s">
        <v>550</v>
      </c>
      <c r="G27" s="55" t="s">
        <v>630</v>
      </c>
      <c r="H27" s="21" t="s">
        <v>636</v>
      </c>
      <c r="I27" s="21" t="s">
        <v>551</v>
      </c>
      <c r="J27" s="21" t="s">
        <v>631</v>
      </c>
      <c r="K27" s="23" t="s">
        <v>633</v>
      </c>
      <c r="L27" s="23" t="s">
        <v>634</v>
      </c>
      <c r="M27" s="21">
        <v>1</v>
      </c>
      <c r="N27" s="21" t="s">
        <v>662</v>
      </c>
      <c r="O27" s="21" t="s">
        <v>632</v>
      </c>
      <c r="P27" s="135">
        <v>44531</v>
      </c>
      <c r="Q27" s="34">
        <v>44742</v>
      </c>
      <c r="R27" s="133" t="s">
        <v>780</v>
      </c>
      <c r="S27" s="61"/>
      <c r="T27" s="57" t="s">
        <v>776</v>
      </c>
      <c r="U27" s="136">
        <v>1</v>
      </c>
      <c r="V27" s="142" t="s">
        <v>757</v>
      </c>
      <c r="W27" s="132" t="s">
        <v>806</v>
      </c>
      <c r="X27" s="130" t="s">
        <v>52</v>
      </c>
      <c r="Y27" s="130" t="s">
        <v>278</v>
      </c>
      <c r="Z27" s="146" t="s">
        <v>822</v>
      </c>
      <c r="AA27" s="129" t="s">
        <v>742</v>
      </c>
    </row>
    <row r="28" spans="1:27" ht="165" customHeight="1" x14ac:dyDescent="0.25">
      <c r="A28" s="21" t="s">
        <v>618</v>
      </c>
      <c r="B28" s="21" t="s">
        <v>619</v>
      </c>
      <c r="C28" s="21" t="s">
        <v>716</v>
      </c>
      <c r="D28" s="105">
        <v>44523</v>
      </c>
      <c r="E28" s="105">
        <v>44516</v>
      </c>
      <c r="F28" s="23" t="s">
        <v>552</v>
      </c>
      <c r="G28" s="55" t="s">
        <v>635</v>
      </c>
      <c r="H28" s="21" t="s">
        <v>637</v>
      </c>
      <c r="I28" s="21" t="s">
        <v>553</v>
      </c>
      <c r="J28" s="21" t="s">
        <v>638</v>
      </c>
      <c r="K28" s="23" t="s">
        <v>639</v>
      </c>
      <c r="L28" s="23" t="s">
        <v>640</v>
      </c>
      <c r="M28" s="50">
        <v>1</v>
      </c>
      <c r="N28" s="21" t="s">
        <v>170</v>
      </c>
      <c r="O28" s="21" t="s">
        <v>621</v>
      </c>
      <c r="P28" s="135">
        <v>44531</v>
      </c>
      <c r="Q28" s="34">
        <v>44742</v>
      </c>
      <c r="R28" s="133" t="s">
        <v>780</v>
      </c>
      <c r="S28" s="61"/>
      <c r="T28" s="57" t="s">
        <v>783</v>
      </c>
      <c r="U28" s="143">
        <f>2/2</f>
        <v>1</v>
      </c>
      <c r="V28" s="58" t="s">
        <v>758</v>
      </c>
      <c r="W28" s="132" t="s">
        <v>785</v>
      </c>
      <c r="X28" s="130" t="s">
        <v>52</v>
      </c>
      <c r="Y28" s="130" t="s">
        <v>278</v>
      </c>
      <c r="Z28" s="146" t="s">
        <v>823</v>
      </c>
      <c r="AA28" s="129" t="s">
        <v>742</v>
      </c>
    </row>
    <row r="29" spans="1:27" ht="232.5" customHeight="1" x14ac:dyDescent="0.25">
      <c r="A29" s="21" t="s">
        <v>53</v>
      </c>
      <c r="B29" s="21" t="s">
        <v>642</v>
      </c>
      <c r="C29" s="21" t="s">
        <v>717</v>
      </c>
      <c r="D29" s="105">
        <v>44523</v>
      </c>
      <c r="E29" s="105">
        <v>44516</v>
      </c>
      <c r="F29" s="145" t="s">
        <v>554</v>
      </c>
      <c r="G29" s="55" t="s">
        <v>641</v>
      </c>
      <c r="H29" s="21" t="s">
        <v>643</v>
      </c>
      <c r="I29" s="21" t="s">
        <v>555</v>
      </c>
      <c r="J29" s="21" t="s">
        <v>644</v>
      </c>
      <c r="K29" s="23" t="s">
        <v>639</v>
      </c>
      <c r="L29" s="23" t="s">
        <v>646</v>
      </c>
      <c r="M29" s="50">
        <v>1</v>
      </c>
      <c r="N29" s="21" t="s">
        <v>53</v>
      </c>
      <c r="O29" s="21" t="s">
        <v>645</v>
      </c>
      <c r="P29" s="135">
        <v>44531</v>
      </c>
      <c r="Q29" s="34">
        <v>44742</v>
      </c>
      <c r="R29" s="133" t="s">
        <v>780</v>
      </c>
      <c r="S29" s="61"/>
      <c r="T29" s="160" t="s">
        <v>835</v>
      </c>
      <c r="U29" s="162">
        <v>1</v>
      </c>
      <c r="V29" s="163" t="s">
        <v>834</v>
      </c>
      <c r="W29" s="132" t="s">
        <v>813</v>
      </c>
      <c r="X29" s="130" t="s">
        <v>52</v>
      </c>
      <c r="Y29" s="130" t="s">
        <v>278</v>
      </c>
      <c r="Z29" s="146" t="s">
        <v>836</v>
      </c>
      <c r="AA29" s="129" t="s">
        <v>837</v>
      </c>
    </row>
    <row r="30" spans="1:27" ht="162" customHeight="1" x14ac:dyDescent="0.25">
      <c r="A30" s="21" t="s">
        <v>601</v>
      </c>
      <c r="B30" s="21" t="s">
        <v>602</v>
      </c>
      <c r="C30" s="21" t="s">
        <v>718</v>
      </c>
      <c r="D30" s="105">
        <v>44523</v>
      </c>
      <c r="E30" s="105">
        <v>44516</v>
      </c>
      <c r="F30" s="23" t="s">
        <v>556</v>
      </c>
      <c r="G30" s="55" t="s">
        <v>647</v>
      </c>
      <c r="H30" s="21" t="s">
        <v>648</v>
      </c>
      <c r="I30" s="21" t="s">
        <v>557</v>
      </c>
      <c r="J30" s="21" t="s">
        <v>649</v>
      </c>
      <c r="K30" s="23" t="s">
        <v>650</v>
      </c>
      <c r="L30" s="23" t="s">
        <v>651</v>
      </c>
      <c r="M30" s="21">
        <v>1</v>
      </c>
      <c r="N30" s="21" t="s">
        <v>607</v>
      </c>
      <c r="O30" s="21" t="s">
        <v>608</v>
      </c>
      <c r="P30" s="149">
        <v>44531</v>
      </c>
      <c r="Q30" s="149">
        <v>44681</v>
      </c>
      <c r="R30" s="133"/>
      <c r="S30" s="61"/>
      <c r="T30" s="147" t="s">
        <v>854</v>
      </c>
      <c r="U30" s="156">
        <v>1</v>
      </c>
      <c r="V30" s="148" t="s">
        <v>855</v>
      </c>
      <c r="W30" s="132" t="s">
        <v>792</v>
      </c>
      <c r="X30" s="153" t="s">
        <v>793</v>
      </c>
      <c r="Y30" s="130" t="s">
        <v>278</v>
      </c>
      <c r="Z30" s="146" t="s">
        <v>856</v>
      </c>
      <c r="AA30" s="129" t="s">
        <v>858</v>
      </c>
    </row>
    <row r="31" spans="1:27" ht="99" customHeight="1" x14ac:dyDescent="0.25">
      <c r="A31" s="21" t="s">
        <v>601</v>
      </c>
      <c r="B31" s="21" t="s">
        <v>602</v>
      </c>
      <c r="C31" s="21" t="s">
        <v>719</v>
      </c>
      <c r="D31" s="105">
        <v>44523</v>
      </c>
      <c r="E31" s="105">
        <v>44516</v>
      </c>
      <c r="F31" s="23" t="s">
        <v>558</v>
      </c>
      <c r="G31" s="55" t="s">
        <v>652</v>
      </c>
      <c r="H31" s="21" t="s">
        <v>653</v>
      </c>
      <c r="I31" s="21" t="s">
        <v>559</v>
      </c>
      <c r="J31" s="21" t="s">
        <v>654</v>
      </c>
      <c r="K31" s="23" t="s">
        <v>655</v>
      </c>
      <c r="L31" s="23" t="s">
        <v>656</v>
      </c>
      <c r="M31" s="50">
        <v>1</v>
      </c>
      <c r="N31" s="21" t="s">
        <v>607</v>
      </c>
      <c r="O31" s="21" t="s">
        <v>608</v>
      </c>
      <c r="P31" s="149">
        <v>44713</v>
      </c>
      <c r="Q31" s="34">
        <v>44865</v>
      </c>
      <c r="R31" s="41"/>
      <c r="S31" s="61"/>
      <c r="T31" s="150" t="s">
        <v>794</v>
      </c>
      <c r="U31" s="157" t="s">
        <v>52</v>
      </c>
      <c r="V31" s="151" t="s">
        <v>54</v>
      </c>
      <c r="W31" s="132" t="s">
        <v>814</v>
      </c>
      <c r="X31" s="130" t="s">
        <v>52</v>
      </c>
      <c r="Y31" s="130" t="s">
        <v>278</v>
      </c>
      <c r="Z31" s="146" t="s">
        <v>824</v>
      </c>
    </row>
    <row r="32" spans="1:27" ht="123" customHeight="1" x14ac:dyDescent="0.25">
      <c r="A32" s="21" t="s">
        <v>188</v>
      </c>
      <c r="B32" s="21" t="s">
        <v>151</v>
      </c>
      <c r="C32" s="21" t="s">
        <v>720</v>
      </c>
      <c r="D32" s="105">
        <v>44523</v>
      </c>
      <c r="E32" s="105">
        <v>44516</v>
      </c>
      <c r="F32" s="23" t="s">
        <v>560</v>
      </c>
      <c r="G32" s="55" t="s">
        <v>657</v>
      </c>
      <c r="H32" s="21" t="s">
        <v>658</v>
      </c>
      <c r="I32" s="21" t="s">
        <v>561</v>
      </c>
      <c r="J32" s="21" t="s">
        <v>659</v>
      </c>
      <c r="K32" s="23" t="s">
        <v>660</v>
      </c>
      <c r="L32" s="23" t="s">
        <v>661</v>
      </c>
      <c r="M32" s="21">
        <v>1</v>
      </c>
      <c r="N32" s="21" t="s">
        <v>663</v>
      </c>
      <c r="O32" s="21" t="s">
        <v>665</v>
      </c>
      <c r="P32" s="135">
        <v>44530</v>
      </c>
      <c r="Q32" s="34">
        <v>44742</v>
      </c>
      <c r="R32" s="133" t="s">
        <v>780</v>
      </c>
      <c r="S32" s="61"/>
      <c r="T32" s="57" t="s">
        <v>778</v>
      </c>
      <c r="U32" s="143">
        <v>1</v>
      </c>
      <c r="V32" s="142" t="s">
        <v>777</v>
      </c>
      <c r="W32" s="132" t="s">
        <v>807</v>
      </c>
      <c r="X32" s="130" t="s">
        <v>52</v>
      </c>
      <c r="Y32" s="130" t="s">
        <v>278</v>
      </c>
      <c r="Z32" s="146" t="s">
        <v>825</v>
      </c>
      <c r="AA32" s="129" t="s">
        <v>742</v>
      </c>
    </row>
    <row r="33" spans="1:27" ht="159" customHeight="1" x14ac:dyDescent="0.25">
      <c r="A33" s="21" t="s">
        <v>188</v>
      </c>
      <c r="B33" s="21" t="s">
        <v>151</v>
      </c>
      <c r="C33" s="21" t="s">
        <v>721</v>
      </c>
      <c r="D33" s="105">
        <v>44523</v>
      </c>
      <c r="E33" s="105">
        <v>44516</v>
      </c>
      <c r="F33" s="23" t="s">
        <v>562</v>
      </c>
      <c r="G33" s="55" t="s">
        <v>666</v>
      </c>
      <c r="H33" s="21" t="s">
        <v>667</v>
      </c>
      <c r="I33" s="21" t="s">
        <v>563</v>
      </c>
      <c r="J33" s="21" t="s">
        <v>668</v>
      </c>
      <c r="K33" s="23" t="s">
        <v>671</v>
      </c>
      <c r="L33" s="23" t="s">
        <v>672</v>
      </c>
      <c r="M33" s="21">
        <v>7</v>
      </c>
      <c r="N33" s="21" t="s">
        <v>669</v>
      </c>
      <c r="O33" s="21" t="s">
        <v>670</v>
      </c>
      <c r="P33" s="135">
        <v>44562</v>
      </c>
      <c r="Q33" s="34">
        <v>44771</v>
      </c>
      <c r="R33" s="133" t="s">
        <v>780</v>
      </c>
      <c r="S33" s="61"/>
      <c r="T33" s="57" t="s">
        <v>796</v>
      </c>
      <c r="U33" s="155">
        <f>5/7</f>
        <v>0.7142857142857143</v>
      </c>
      <c r="V33" s="142" t="s">
        <v>797</v>
      </c>
      <c r="W33" s="132" t="s">
        <v>799</v>
      </c>
      <c r="X33" s="153" t="s">
        <v>798</v>
      </c>
      <c r="Y33" s="130" t="s">
        <v>278</v>
      </c>
      <c r="Z33" s="146" t="s">
        <v>826</v>
      </c>
      <c r="AA33" s="146" t="s">
        <v>827</v>
      </c>
    </row>
    <row r="34" spans="1:27" ht="122.25" customHeight="1" x14ac:dyDescent="0.25">
      <c r="A34" s="21" t="s">
        <v>188</v>
      </c>
      <c r="B34" s="21" t="s">
        <v>151</v>
      </c>
      <c r="C34" s="21" t="s">
        <v>722</v>
      </c>
      <c r="D34" s="105">
        <v>44523</v>
      </c>
      <c r="E34" s="105">
        <v>44516</v>
      </c>
      <c r="F34" s="23" t="s">
        <v>564</v>
      </c>
      <c r="G34" s="55" t="s">
        <v>673</v>
      </c>
      <c r="H34" s="21" t="s">
        <v>667</v>
      </c>
      <c r="I34" s="21" t="s">
        <v>565</v>
      </c>
      <c r="J34" s="21" t="s">
        <v>668</v>
      </c>
      <c r="K34" s="23" t="s">
        <v>671</v>
      </c>
      <c r="L34" s="23" t="s">
        <v>672</v>
      </c>
      <c r="M34" s="21">
        <v>7</v>
      </c>
      <c r="N34" s="21" t="s">
        <v>669</v>
      </c>
      <c r="O34" s="21" t="s">
        <v>670</v>
      </c>
      <c r="P34" s="135">
        <v>44562</v>
      </c>
      <c r="Q34" s="34">
        <v>44771</v>
      </c>
      <c r="R34" s="133" t="s">
        <v>780</v>
      </c>
      <c r="S34" s="61"/>
      <c r="T34" s="57" t="s">
        <v>800</v>
      </c>
      <c r="U34" s="155">
        <f>5/7</f>
        <v>0.7142857142857143</v>
      </c>
      <c r="V34" s="142" t="s">
        <v>797</v>
      </c>
      <c r="W34" s="132" t="s">
        <v>801</v>
      </c>
      <c r="X34" s="153" t="s">
        <v>798</v>
      </c>
      <c r="Y34" s="130" t="s">
        <v>278</v>
      </c>
      <c r="Z34" s="116"/>
      <c r="AA34" s="61" t="s">
        <v>743</v>
      </c>
    </row>
    <row r="35" spans="1:27" ht="195.75" customHeight="1" x14ac:dyDescent="0.25">
      <c r="A35" s="21" t="s">
        <v>53</v>
      </c>
      <c r="B35" s="21" t="s">
        <v>642</v>
      </c>
      <c r="C35" s="21" t="s">
        <v>723</v>
      </c>
      <c r="D35" s="105">
        <v>44523</v>
      </c>
      <c r="E35" s="105">
        <v>44516</v>
      </c>
      <c r="F35" s="145" t="s">
        <v>566</v>
      </c>
      <c r="G35" s="55" t="s">
        <v>674</v>
      </c>
      <c r="H35" s="21" t="s">
        <v>675</v>
      </c>
      <c r="I35" s="21" t="s">
        <v>567</v>
      </c>
      <c r="J35" s="21" t="s">
        <v>676</v>
      </c>
      <c r="K35" s="23" t="s">
        <v>677</v>
      </c>
      <c r="L35" s="23" t="s">
        <v>678</v>
      </c>
      <c r="M35" s="21">
        <v>7</v>
      </c>
      <c r="N35" s="21" t="s">
        <v>53</v>
      </c>
      <c r="O35" s="21" t="s">
        <v>645</v>
      </c>
      <c r="P35" s="135">
        <v>44578</v>
      </c>
      <c r="Q35" s="34">
        <v>44771</v>
      </c>
      <c r="R35" s="133" t="s">
        <v>780</v>
      </c>
      <c r="S35" s="61"/>
      <c r="T35" s="160" t="s">
        <v>839</v>
      </c>
      <c r="U35" s="247">
        <f>7/7</f>
        <v>1</v>
      </c>
      <c r="V35" s="248" t="s">
        <v>840</v>
      </c>
      <c r="W35" s="132" t="s">
        <v>815</v>
      </c>
      <c r="X35" s="153" t="s">
        <v>808</v>
      </c>
      <c r="Y35" s="130" t="s">
        <v>278</v>
      </c>
      <c r="Z35" s="116" t="s">
        <v>841</v>
      </c>
      <c r="AA35" s="129" t="s">
        <v>742</v>
      </c>
    </row>
    <row r="36" spans="1:27" ht="114" customHeight="1" x14ac:dyDescent="0.25">
      <c r="A36" s="21" t="s">
        <v>188</v>
      </c>
      <c r="B36" s="21" t="s">
        <v>151</v>
      </c>
      <c r="C36" s="21" t="s">
        <v>724</v>
      </c>
      <c r="D36" s="105">
        <v>44523</v>
      </c>
      <c r="E36" s="105">
        <v>44516</v>
      </c>
      <c r="F36" s="23" t="s">
        <v>568</v>
      </c>
      <c r="G36" s="55" t="s">
        <v>679</v>
      </c>
      <c r="H36" s="21" t="s">
        <v>680</v>
      </c>
      <c r="I36" s="21" t="s">
        <v>569</v>
      </c>
      <c r="J36" s="21" t="s">
        <v>681</v>
      </c>
      <c r="K36" s="23" t="s">
        <v>682</v>
      </c>
      <c r="L36" s="23" t="s">
        <v>683</v>
      </c>
      <c r="M36" s="21">
        <v>1</v>
      </c>
      <c r="N36" s="21" t="s">
        <v>669</v>
      </c>
      <c r="O36" s="21" t="s">
        <v>670</v>
      </c>
      <c r="P36" s="135">
        <v>44562</v>
      </c>
      <c r="Q36" s="34">
        <v>44771</v>
      </c>
      <c r="R36" s="133" t="s">
        <v>780</v>
      </c>
      <c r="S36" s="61"/>
      <c r="T36" s="57" t="s">
        <v>802</v>
      </c>
      <c r="U36" s="136">
        <v>1</v>
      </c>
      <c r="V36" s="142" t="s">
        <v>803</v>
      </c>
      <c r="W36" s="132" t="s">
        <v>804</v>
      </c>
      <c r="X36" s="130" t="s">
        <v>805</v>
      </c>
      <c r="Y36" s="130" t="s">
        <v>278</v>
      </c>
      <c r="Z36" s="146" t="s">
        <v>828</v>
      </c>
      <c r="AA36" s="129" t="s">
        <v>742</v>
      </c>
    </row>
    <row r="37" spans="1:27" ht="179.25" customHeight="1" x14ac:dyDescent="0.25">
      <c r="A37" s="21" t="s">
        <v>188</v>
      </c>
      <c r="B37" s="21" t="s">
        <v>151</v>
      </c>
      <c r="C37" s="21" t="s">
        <v>725</v>
      </c>
      <c r="D37" s="105">
        <v>44523</v>
      </c>
      <c r="E37" s="105">
        <v>44516</v>
      </c>
      <c r="F37" s="23" t="s">
        <v>570</v>
      </c>
      <c r="G37" s="55" t="s">
        <v>684</v>
      </c>
      <c r="H37" s="21" t="s">
        <v>685</v>
      </c>
      <c r="I37" s="21" t="s">
        <v>571</v>
      </c>
      <c r="J37" s="21" t="s">
        <v>686</v>
      </c>
      <c r="K37" s="23" t="s">
        <v>687</v>
      </c>
      <c r="L37" s="23" t="s">
        <v>688</v>
      </c>
      <c r="M37" s="21">
        <v>1</v>
      </c>
      <c r="N37" s="21" t="s">
        <v>669</v>
      </c>
      <c r="O37" s="21" t="s">
        <v>670</v>
      </c>
      <c r="P37" s="135">
        <v>44531</v>
      </c>
      <c r="Q37" s="34">
        <v>44865</v>
      </c>
      <c r="R37" s="133" t="s">
        <v>780</v>
      </c>
      <c r="S37" s="61"/>
      <c r="T37" s="57" t="s">
        <v>816</v>
      </c>
      <c r="U37" s="136">
        <v>1</v>
      </c>
      <c r="V37" s="142" t="s">
        <v>731</v>
      </c>
      <c r="W37" s="132" t="s">
        <v>817</v>
      </c>
      <c r="X37" s="130" t="s">
        <v>52</v>
      </c>
      <c r="Y37" s="130" t="s">
        <v>278</v>
      </c>
      <c r="Z37" s="146" t="s">
        <v>829</v>
      </c>
      <c r="AA37" s="161" t="s">
        <v>830</v>
      </c>
    </row>
    <row r="38" spans="1:27" ht="170.25" customHeight="1" x14ac:dyDescent="0.25">
      <c r="A38" s="21" t="s">
        <v>618</v>
      </c>
      <c r="B38" s="21" t="s">
        <v>619</v>
      </c>
      <c r="C38" s="21" t="s">
        <v>726</v>
      </c>
      <c r="D38" s="105">
        <v>44523</v>
      </c>
      <c r="E38" s="105">
        <v>44516</v>
      </c>
      <c r="F38" s="23" t="s">
        <v>572</v>
      </c>
      <c r="G38" s="55" t="s">
        <v>689</v>
      </c>
      <c r="H38" s="21" t="s">
        <v>690</v>
      </c>
      <c r="I38" s="21" t="s">
        <v>573</v>
      </c>
      <c r="J38" s="21" t="s">
        <v>691</v>
      </c>
      <c r="K38" s="23" t="s">
        <v>692</v>
      </c>
      <c r="L38" s="23" t="s">
        <v>693</v>
      </c>
      <c r="M38" s="21">
        <v>1</v>
      </c>
      <c r="N38" s="21" t="s">
        <v>170</v>
      </c>
      <c r="O38" s="21" t="s">
        <v>621</v>
      </c>
      <c r="P38" s="135">
        <v>44576</v>
      </c>
      <c r="Q38" s="128">
        <v>44771</v>
      </c>
      <c r="R38" s="133" t="s">
        <v>780</v>
      </c>
      <c r="S38" s="61"/>
      <c r="T38" s="57" t="s">
        <v>759</v>
      </c>
      <c r="U38" s="136">
        <v>1</v>
      </c>
      <c r="V38" s="142" t="s">
        <v>760</v>
      </c>
      <c r="W38" s="132" t="s">
        <v>786</v>
      </c>
      <c r="X38" s="130" t="s">
        <v>52</v>
      </c>
      <c r="Y38" s="130" t="s">
        <v>278</v>
      </c>
      <c r="Z38" s="146" t="s">
        <v>832</v>
      </c>
      <c r="AA38" s="159" t="s">
        <v>833</v>
      </c>
    </row>
    <row r="39" spans="1:27" ht="75" customHeight="1" x14ac:dyDescent="0.25">
      <c r="A39" s="21" t="s">
        <v>188</v>
      </c>
      <c r="B39" s="21" t="s">
        <v>151</v>
      </c>
      <c r="C39" s="21" t="s">
        <v>727</v>
      </c>
      <c r="D39" s="105">
        <v>44523</v>
      </c>
      <c r="E39" s="105">
        <v>44516</v>
      </c>
      <c r="F39" s="23" t="s">
        <v>574</v>
      </c>
      <c r="G39" s="55" t="s">
        <v>694</v>
      </c>
      <c r="H39" s="21" t="s">
        <v>695</v>
      </c>
      <c r="I39" s="21" t="s">
        <v>575</v>
      </c>
      <c r="J39" s="21" t="s">
        <v>696</v>
      </c>
      <c r="K39" s="23" t="s">
        <v>697</v>
      </c>
      <c r="L39" s="23" t="s">
        <v>698</v>
      </c>
      <c r="M39" s="21">
        <v>1</v>
      </c>
      <c r="N39" s="21" t="s">
        <v>669</v>
      </c>
      <c r="O39" s="21" t="s">
        <v>670</v>
      </c>
      <c r="P39" s="135">
        <v>44531</v>
      </c>
      <c r="Q39" s="128">
        <v>44865</v>
      </c>
      <c r="R39" s="133" t="s">
        <v>780</v>
      </c>
      <c r="S39" s="61"/>
      <c r="T39" s="57" t="s">
        <v>774</v>
      </c>
      <c r="U39" s="136">
        <v>1</v>
      </c>
      <c r="V39" s="142" t="s">
        <v>775</v>
      </c>
      <c r="W39" s="132" t="s">
        <v>779</v>
      </c>
      <c r="X39" s="130" t="s">
        <v>52</v>
      </c>
      <c r="Y39" s="130" t="s">
        <v>278</v>
      </c>
      <c r="Z39" s="146" t="s">
        <v>831</v>
      </c>
      <c r="AA39" s="129" t="s">
        <v>742</v>
      </c>
    </row>
    <row r="40" spans="1:27" ht="89.25" customHeight="1" x14ac:dyDescent="0.25">
      <c r="A40" s="21" t="s">
        <v>618</v>
      </c>
      <c r="B40" s="21" t="s">
        <v>619</v>
      </c>
      <c r="C40" s="21" t="s">
        <v>728</v>
      </c>
      <c r="D40" s="105">
        <v>44523</v>
      </c>
      <c r="E40" s="105">
        <v>44516</v>
      </c>
      <c r="F40" s="23" t="s">
        <v>576</v>
      </c>
      <c r="G40" s="55" t="s">
        <v>701</v>
      </c>
      <c r="H40" s="21" t="s">
        <v>699</v>
      </c>
      <c r="I40" s="21" t="s">
        <v>577</v>
      </c>
      <c r="J40" s="21" t="s">
        <v>700</v>
      </c>
      <c r="K40" s="23" t="s">
        <v>702</v>
      </c>
      <c r="L40" s="23" t="s">
        <v>693</v>
      </c>
      <c r="M40" s="21">
        <v>1</v>
      </c>
      <c r="N40" s="21" t="s">
        <v>170</v>
      </c>
      <c r="O40" s="21" t="s">
        <v>621</v>
      </c>
      <c r="P40" s="135">
        <v>44576</v>
      </c>
      <c r="Q40" s="128">
        <v>44771</v>
      </c>
      <c r="R40" s="133" t="s">
        <v>780</v>
      </c>
      <c r="S40" s="61"/>
      <c r="T40" s="57" t="s">
        <v>787</v>
      </c>
      <c r="U40" s="158">
        <v>1</v>
      </c>
      <c r="V40" s="142" t="s">
        <v>760</v>
      </c>
      <c r="W40" s="132" t="s">
        <v>788</v>
      </c>
      <c r="X40" s="130" t="s">
        <v>52</v>
      </c>
      <c r="Y40" s="130" t="s">
        <v>278</v>
      </c>
      <c r="Z40" s="146" t="s">
        <v>832</v>
      </c>
      <c r="AA40" s="159" t="s">
        <v>833</v>
      </c>
    </row>
    <row r="41" spans="1:27" ht="28.5" customHeight="1" x14ac:dyDescent="0.25">
      <c r="A41" s="21"/>
      <c r="B41" s="21"/>
      <c r="C41" s="23"/>
      <c r="D41" s="21"/>
      <c r="E41" s="21"/>
      <c r="F41" s="21"/>
      <c r="G41" s="23"/>
      <c r="H41" s="21"/>
      <c r="I41" s="55"/>
      <c r="J41" s="21"/>
      <c r="K41" s="23"/>
      <c r="L41" s="23"/>
      <c r="M41" s="21"/>
      <c r="N41" s="21"/>
      <c r="O41" s="21"/>
      <c r="P41" s="21"/>
      <c r="Q41" s="21"/>
      <c r="R41" s="41"/>
      <c r="S41" s="61"/>
      <c r="T41" s="57"/>
      <c r="U41" s="136"/>
      <c r="V41" s="58"/>
      <c r="W41" s="63"/>
      <c r="X41" s="59"/>
      <c r="Y41" s="59"/>
      <c r="Z41" s="116"/>
      <c r="AA41" s="61"/>
    </row>
    <row r="42" spans="1:27" ht="28.5" customHeight="1" x14ac:dyDescent="0.25">
      <c r="A42" s="21"/>
      <c r="B42" s="21"/>
      <c r="C42" s="23"/>
      <c r="D42" s="21"/>
      <c r="E42" s="21"/>
      <c r="F42" s="21"/>
      <c r="G42" s="23"/>
      <c r="H42" s="21"/>
      <c r="I42" s="55"/>
      <c r="J42" s="21"/>
      <c r="K42" s="23"/>
      <c r="L42" s="23"/>
      <c r="M42" s="21"/>
      <c r="N42" s="21"/>
      <c r="O42" s="21"/>
      <c r="P42" s="21"/>
      <c r="Q42" s="21"/>
      <c r="R42" s="41"/>
      <c r="S42" s="61"/>
      <c r="T42" s="57"/>
      <c r="U42" s="136"/>
      <c r="V42" s="58"/>
      <c r="W42" s="63"/>
      <c r="X42" s="59"/>
      <c r="Y42" s="59"/>
      <c r="Z42" s="116"/>
      <c r="AA42" s="61"/>
    </row>
    <row r="43" spans="1:27" ht="28.5" customHeight="1" x14ac:dyDescent="0.25">
      <c r="A43" s="27"/>
      <c r="B43" s="27"/>
      <c r="C43" s="28"/>
      <c r="D43" s="27"/>
      <c r="E43" s="27"/>
      <c r="F43" s="27"/>
      <c r="G43" s="28"/>
      <c r="H43" s="27"/>
      <c r="I43" s="106"/>
      <c r="J43" s="27"/>
      <c r="K43" s="28"/>
      <c r="L43" s="28"/>
      <c r="M43" s="27"/>
      <c r="N43" s="27"/>
      <c r="O43" s="27"/>
      <c r="P43" s="27"/>
      <c r="Q43" s="27"/>
      <c r="R43" s="107"/>
      <c r="S43" s="108"/>
      <c r="T43" s="89"/>
      <c r="U43" s="134"/>
      <c r="V43" s="89"/>
      <c r="W43" s="89"/>
      <c r="X43" s="89"/>
      <c r="Y43" s="89"/>
      <c r="Z43" s="126"/>
      <c r="AA43" s="108"/>
    </row>
    <row r="44" spans="1:27" ht="28.5" customHeight="1" x14ac:dyDescent="0.25">
      <c r="A44" s="27"/>
      <c r="B44" s="27"/>
      <c r="C44" s="27"/>
      <c r="D44" s="27"/>
      <c r="E44" s="27"/>
      <c r="F44" s="27"/>
      <c r="G44" s="28"/>
      <c r="Z44" s="127"/>
    </row>
    <row r="45" spans="1:27" ht="28.5" customHeight="1" x14ac:dyDescent="0.25">
      <c r="A45" s="180" t="s">
        <v>32</v>
      </c>
      <c r="B45" s="181"/>
      <c r="C45" s="181"/>
      <c r="D45" s="181"/>
      <c r="E45" s="181"/>
      <c r="F45" s="181"/>
      <c r="G45" s="182"/>
    </row>
    <row r="46" spans="1:27" ht="28.5" customHeight="1" x14ac:dyDescent="0.25">
      <c r="A46" s="119" t="s">
        <v>43</v>
      </c>
      <c r="B46" s="119" t="s">
        <v>33</v>
      </c>
      <c r="C46" s="180" t="s">
        <v>44</v>
      </c>
      <c r="D46" s="182"/>
      <c r="E46" s="30" t="s">
        <v>34</v>
      </c>
      <c r="F46" s="30" t="s">
        <v>121</v>
      </c>
      <c r="G46" s="119" t="s">
        <v>35</v>
      </c>
    </row>
    <row r="47" spans="1:27" ht="30" customHeight="1" x14ac:dyDescent="0.25">
      <c r="A47" s="31" t="s">
        <v>120</v>
      </c>
      <c r="B47" s="40">
        <v>44139</v>
      </c>
      <c r="C47" s="164" t="s">
        <v>125</v>
      </c>
      <c r="D47" s="165"/>
      <c r="E47" s="39" t="s">
        <v>122</v>
      </c>
      <c r="F47" s="5" t="s">
        <v>123</v>
      </c>
      <c r="G47" s="54" t="s">
        <v>124</v>
      </c>
    </row>
    <row r="48" spans="1:27" ht="28.5" customHeight="1" x14ac:dyDescent="0.25">
      <c r="A48" s="31" t="s">
        <v>578</v>
      </c>
      <c r="B48" s="144">
        <v>44525</v>
      </c>
      <c r="C48" s="164" t="s">
        <v>579</v>
      </c>
      <c r="D48" s="165"/>
      <c r="E48" s="39" t="s">
        <v>122</v>
      </c>
      <c r="F48" s="5" t="s">
        <v>123</v>
      </c>
      <c r="G48" s="54" t="s">
        <v>773</v>
      </c>
    </row>
    <row r="49" spans="1:21" s="4" customFormat="1" ht="28.5" customHeight="1" x14ac:dyDescent="0.25">
      <c r="A49" s="31"/>
      <c r="B49" s="31"/>
      <c r="C49" s="164"/>
      <c r="D49" s="165"/>
      <c r="E49" s="120"/>
      <c r="F49" s="33"/>
      <c r="G49" s="31"/>
      <c r="U49" s="140"/>
    </row>
    <row r="50" spans="1:21" s="4" customFormat="1" ht="28.5" customHeight="1" x14ac:dyDescent="0.25">
      <c r="A50" s="31"/>
      <c r="B50" s="31"/>
      <c r="C50" s="164"/>
      <c r="D50" s="165"/>
      <c r="E50" s="120"/>
      <c r="F50" s="33"/>
      <c r="G50" s="31"/>
      <c r="U50" s="140"/>
    </row>
    <row r="51" spans="1:21" s="4" customFormat="1" ht="28.5" customHeight="1" x14ac:dyDescent="0.25">
      <c r="A51" s="31"/>
      <c r="B51" s="31"/>
      <c r="C51" s="164"/>
      <c r="D51" s="165"/>
      <c r="E51" s="120"/>
      <c r="F51" s="33"/>
      <c r="G51" s="31"/>
      <c r="U51" s="140"/>
    </row>
    <row r="52" spans="1:21" s="4" customFormat="1" ht="28.5" customHeight="1" x14ac:dyDescent="0.25">
      <c r="A52" s="31"/>
      <c r="B52" s="31"/>
      <c r="C52" s="164"/>
      <c r="D52" s="165"/>
      <c r="E52" s="120"/>
      <c r="F52" s="33"/>
      <c r="G52" s="31"/>
      <c r="U52" s="140"/>
    </row>
  </sheetData>
  <autoFilter ref="A8:AA40" xr:uid="{ED64E083-6514-4396-8776-543511CF382B}"/>
  <mergeCells count="44">
    <mergeCell ref="A7:A8"/>
    <mergeCell ref="B7:B8"/>
    <mergeCell ref="C7:C8"/>
    <mergeCell ref="A1:B2"/>
    <mergeCell ref="D1:AA1"/>
    <mergeCell ref="D2:S2"/>
    <mergeCell ref="V2:Y2"/>
    <mergeCell ref="A3:S6"/>
    <mergeCell ref="T3:AA3"/>
    <mergeCell ref="T4:V4"/>
    <mergeCell ref="W4:Y4"/>
    <mergeCell ref="Z4:AA4"/>
    <mergeCell ref="T5:V6"/>
    <mergeCell ref="D7:D8"/>
    <mergeCell ref="E7:E8"/>
    <mergeCell ref="L7:L8"/>
    <mergeCell ref="M7:M8"/>
    <mergeCell ref="N7:O7"/>
    <mergeCell ref="J7:J8"/>
    <mergeCell ref="K7:K8"/>
    <mergeCell ref="F7:F8"/>
    <mergeCell ref="G7:G8"/>
    <mergeCell ref="H7:H8"/>
    <mergeCell ref="W5:Y6"/>
    <mergeCell ref="Z5:AA6"/>
    <mergeCell ref="C52:D52"/>
    <mergeCell ref="X7:X8"/>
    <mergeCell ref="Y7:Y8"/>
    <mergeCell ref="Z7:Z8"/>
    <mergeCell ref="AA7:AA8"/>
    <mergeCell ref="A45:G45"/>
    <mergeCell ref="C46:D46"/>
    <mergeCell ref="P7:Q7"/>
    <mergeCell ref="R7:R8"/>
    <mergeCell ref="S7:S8"/>
    <mergeCell ref="T7:T8"/>
    <mergeCell ref="V7:V8"/>
    <mergeCell ref="W7:W8"/>
    <mergeCell ref="I7:I8"/>
    <mergeCell ref="C47:D47"/>
    <mergeCell ref="C48:D48"/>
    <mergeCell ref="C49:D49"/>
    <mergeCell ref="C50:D50"/>
    <mergeCell ref="C51:D51"/>
  </mergeCells>
  <dataValidations count="8">
    <dataValidation type="date" allowBlank="1" showInputMessage="1" errorTitle="Entrada no válida" error="Por favor escriba una fecha válida (AAAA/MM/DD)" promptTitle="Ingrese una fecha (AAAA/MM/DD)" sqref="P19:Q21 P22:P23 P25:P30" xr:uid="{B3E9158B-0524-4838-8E8B-5D93CC4B2FD6}">
      <formula1>1900/1/1</formula1>
      <formula2>3000/1/1</formula2>
    </dataValidation>
    <dataValidation type="list" allowBlank="1" showInputMessage="1" showErrorMessage="1" sqref="T43:X43" xr:uid="{2A7C23F6-4349-49D6-B288-ECC31E63569C}">
      <formula1>#REF!</formula1>
    </dataValidation>
    <dataValidation allowBlank="1" showInputMessage="1" showErrorMessage="1" promptTitle="Análisis de causa" prompt="Las causas deben ser coherentes con el hallazgo  y claras en su redacción" sqref="H10" xr:uid="{31569BF6-086B-47E9-BE7F-4A7FCEB24161}"/>
    <dataValidation allowBlank="1" showInputMessage="1" showErrorMessage="1" promptTitle="Acciones a emprendes" prompt="Las acciones deben estar enfocadas a eliminar la causa detectada, debe ser realizable en un período de tiempo no superior a doce (12) meses" sqref="J10" xr:uid="{9B0C4A32-730C-49EC-874A-BC7477AACAF1}"/>
    <dataValidation allowBlank="1" showInputMessage="1" showErrorMessage="1" promptTitle="Indicador" prompt="Aplicable, coherente y medible" sqref="K10:L10" xr:uid="{B8A1C59C-48EB-4CEA-80F4-592BA32333EA}"/>
    <dataValidation type="textLength" allowBlank="1" showInputMessage="1" showErrorMessage="1" errorTitle="Entrada no válida" error="Escriba un texto  Maximo 100 Caracteres" promptTitle="Cualquier contenido Maximo 100 Caracteres" sqref="K9" xr:uid="{107A0DDE-8D43-4CB1-A45E-8DD75A11CD27}">
      <formula1>0</formula1>
      <formula2>100</formula2>
    </dataValidation>
    <dataValidation type="textLength" allowBlank="1" showInputMessage="1" showErrorMessage="1" errorTitle="Entrada no válida" error="Escriba un texto  Maximo 200 Caracteres" promptTitle="Cualquier contenido Maximo 200 Caracteres" sqref="L9" xr:uid="{065F45CC-01FF-4523-A7E0-85933F902410}">
      <formula1>0</formula1>
      <formula2>200</formula2>
    </dataValidation>
    <dataValidation type="textLength" allowBlank="1" showInputMessage="1" showErrorMessage="1" errorTitle="Entrada no válida" error="Escriba un texto  Maximo 500 Caracteres" promptTitle="Cualquier contenido Maximo 500 Caracteres" sqref="H9 J9" xr:uid="{FF42240B-28BA-4C49-9E48-FB692CFC0BFA}">
      <formula1>0</formula1>
      <formula2>500</formula2>
    </dataValidation>
  </dataValidations>
  <hyperlinks>
    <hyperlink ref="V19" r:id="rId1" xr:uid="{1207BFB9-D174-4921-AD3D-F19FD92A9871}"/>
    <hyperlink ref="V21" r:id="rId2" xr:uid="{D633C01C-1BE0-4932-B907-DC8793661520}"/>
    <hyperlink ref="V33" r:id="rId3" xr:uid="{53EC8440-C8F2-4C9C-92E5-9BC01CD5B359}"/>
    <hyperlink ref="V36" r:id="rId4" xr:uid="{17F8E9E8-E863-43DE-B0D7-D5C9AC3117E2}"/>
    <hyperlink ref="V37" r:id="rId5" xr:uid="{E619ABD1-AE13-43DA-8CB5-C1FD23817D64}"/>
    <hyperlink ref="V13" r:id="rId6" xr:uid="{C8F0DF0C-3099-4EF2-9C4A-569CA690EDE5}"/>
    <hyperlink ref="V15" r:id="rId7" xr:uid="{3F416F11-D1BB-4A8F-9028-10419E5A1543}"/>
    <hyperlink ref="V16" r:id="rId8" xr:uid="{13F629E5-6A7A-4F03-AC02-148151584EB3}"/>
    <hyperlink ref="V26" r:id="rId9" xr:uid="{BA8AC38E-B5AD-4C45-B8A2-ACA113B58A3A}"/>
    <hyperlink ref="V32" r:id="rId10" display="https://drive.google.com/drive/u/1/folders/1R70mfAXCtydW8IoSKraR3Ohtc76HHkC8" xr:uid="{C9A41DB0-CA12-4C7C-BDA8-D303F00F155D}"/>
    <hyperlink ref="V39" r:id="rId11" xr:uid="{9462FB5A-92DC-4DC1-9DB3-3AC275BF8001}"/>
    <hyperlink ref="V27" r:id="rId12" xr:uid="{4D027C20-4EE2-450D-AD22-C0744E7E8078}"/>
    <hyperlink ref="V34" r:id="rId13" xr:uid="{6C5316FF-FDE0-4321-A2E9-13C72968C7FB}"/>
  </hyperlinks>
  <pageMargins left="0.70866141732283472" right="0.70866141732283472" top="0.74803149606299213" bottom="0.74803149606299213" header="0.31496062992125984" footer="0.31496062992125984"/>
  <pageSetup scale="20" orientation="portrait" r:id="rId14"/>
  <headerFooter>
    <oddFooter>&amp;LV2-21-10-2020</oddFooter>
  </headerFooter>
  <drawing r:id="rId15"/>
  <legacyDrawing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4B190-4EA4-4DDB-A727-8D2B154D4900}">
  <dimension ref="A3:K100"/>
  <sheetViews>
    <sheetView topLeftCell="A88" zoomScaleNormal="100" workbookViewId="0">
      <selection activeCell="F104" sqref="F104"/>
    </sheetView>
  </sheetViews>
  <sheetFormatPr baseColWidth="10" defaultRowHeight="15" x14ac:dyDescent="0.25"/>
  <cols>
    <col min="1" max="1" width="30.42578125" customWidth="1"/>
    <col min="2" max="2" width="13.140625" customWidth="1"/>
    <col min="3" max="3" width="12.28515625" customWidth="1"/>
    <col min="4" max="4" width="8" bestFit="1" customWidth="1"/>
    <col min="5" max="5" width="14.5703125" customWidth="1"/>
    <col min="6" max="6" width="11.42578125" customWidth="1"/>
    <col min="7" max="7" width="9.5703125" customWidth="1"/>
    <col min="8" max="8" width="17" bestFit="1" customWidth="1"/>
    <col min="9" max="10" width="12.85546875" bestFit="1" customWidth="1"/>
  </cols>
  <sheetData>
    <row r="3" spans="1:7" x14ac:dyDescent="0.25">
      <c r="A3" s="70" t="s">
        <v>515</v>
      </c>
      <c r="B3" s="70" t="s">
        <v>513</v>
      </c>
    </row>
    <row r="4" spans="1:7" x14ac:dyDescent="0.25">
      <c r="A4" s="70" t="s">
        <v>510</v>
      </c>
      <c r="B4" t="s">
        <v>294</v>
      </c>
      <c r="C4" t="s">
        <v>293</v>
      </c>
      <c r="D4" t="s">
        <v>116</v>
      </c>
      <c r="E4" t="s">
        <v>114</v>
      </c>
      <c r="F4" t="s">
        <v>119</v>
      </c>
      <c r="G4" t="s">
        <v>511</v>
      </c>
    </row>
    <row r="5" spans="1:7" x14ac:dyDescent="0.25">
      <c r="A5" s="71" t="s">
        <v>64</v>
      </c>
      <c r="B5" s="72"/>
      <c r="C5" s="72"/>
      <c r="D5" s="72">
        <v>3</v>
      </c>
      <c r="E5" s="72"/>
      <c r="F5" s="72"/>
      <c r="G5" s="72">
        <v>3</v>
      </c>
    </row>
    <row r="6" spans="1:7" x14ac:dyDescent="0.25">
      <c r="A6" s="71" t="s">
        <v>80</v>
      </c>
      <c r="B6" s="72"/>
      <c r="C6" s="72"/>
      <c r="D6" s="72">
        <v>1</v>
      </c>
      <c r="E6" s="72"/>
      <c r="F6" s="72"/>
      <c r="G6" s="72">
        <v>1</v>
      </c>
    </row>
    <row r="7" spans="1:7" x14ac:dyDescent="0.25">
      <c r="A7" s="71" t="s">
        <v>89</v>
      </c>
      <c r="B7" s="72">
        <v>2</v>
      </c>
      <c r="C7" s="72">
        <v>1</v>
      </c>
      <c r="D7" s="72"/>
      <c r="E7" s="72"/>
      <c r="F7" s="72"/>
      <c r="G7" s="72">
        <v>3</v>
      </c>
    </row>
    <row r="8" spans="1:7" x14ac:dyDescent="0.25">
      <c r="A8" s="71" t="s">
        <v>107</v>
      </c>
      <c r="B8" s="72"/>
      <c r="C8" s="72"/>
      <c r="D8" s="72">
        <v>1</v>
      </c>
      <c r="E8" s="72">
        <v>1</v>
      </c>
      <c r="F8" s="72"/>
      <c r="G8" s="72">
        <v>2</v>
      </c>
    </row>
    <row r="9" spans="1:7" x14ac:dyDescent="0.25">
      <c r="A9" s="71" t="s">
        <v>111</v>
      </c>
      <c r="B9" s="72">
        <v>2</v>
      </c>
      <c r="C9" s="72"/>
      <c r="D9" s="72"/>
      <c r="E9" s="72"/>
      <c r="F9" s="72"/>
      <c r="G9" s="72">
        <v>2</v>
      </c>
    </row>
    <row r="10" spans="1:7" x14ac:dyDescent="0.25">
      <c r="A10" s="71" t="s">
        <v>297</v>
      </c>
      <c r="B10" s="72">
        <v>1</v>
      </c>
      <c r="C10" s="72"/>
      <c r="D10" s="72"/>
      <c r="E10" s="72"/>
      <c r="F10" s="72"/>
      <c r="G10" s="72">
        <v>1</v>
      </c>
    </row>
    <row r="11" spans="1:7" x14ac:dyDescent="0.25">
      <c r="A11" s="71" t="s">
        <v>302</v>
      </c>
      <c r="B11" s="72">
        <v>1</v>
      </c>
      <c r="C11" s="72"/>
      <c r="D11" s="72"/>
      <c r="E11" s="72"/>
      <c r="F11" s="72">
        <v>1</v>
      </c>
      <c r="G11" s="72">
        <v>2</v>
      </c>
    </row>
    <row r="12" spans="1:7" x14ac:dyDescent="0.25">
      <c r="A12" s="71" t="s">
        <v>309</v>
      </c>
      <c r="B12" s="72"/>
      <c r="C12" s="72"/>
      <c r="D12" s="72"/>
      <c r="E12" s="72"/>
      <c r="F12" s="72">
        <v>1</v>
      </c>
      <c r="G12" s="72">
        <v>1</v>
      </c>
    </row>
    <row r="13" spans="1:7" x14ac:dyDescent="0.25">
      <c r="A13" s="71" t="s">
        <v>316</v>
      </c>
      <c r="B13" s="72"/>
      <c r="C13" s="72"/>
      <c r="D13" s="72"/>
      <c r="E13" s="72"/>
      <c r="F13" s="72">
        <v>1</v>
      </c>
      <c r="G13" s="72">
        <v>1</v>
      </c>
    </row>
    <row r="14" spans="1:7" x14ac:dyDescent="0.25">
      <c r="A14" s="71" t="s">
        <v>320</v>
      </c>
      <c r="B14" s="72"/>
      <c r="C14" s="72"/>
      <c r="D14" s="72"/>
      <c r="E14" s="72"/>
      <c r="F14" s="72">
        <v>1</v>
      </c>
      <c r="G14" s="72">
        <v>1</v>
      </c>
    </row>
    <row r="15" spans="1:7" x14ac:dyDescent="0.25">
      <c r="A15" s="71" t="s">
        <v>328</v>
      </c>
      <c r="B15" s="72">
        <v>2</v>
      </c>
      <c r="C15" s="72"/>
      <c r="D15" s="72"/>
      <c r="E15" s="72"/>
      <c r="F15" s="72"/>
      <c r="G15" s="72">
        <v>2</v>
      </c>
    </row>
    <row r="16" spans="1:7" x14ac:dyDescent="0.25">
      <c r="A16" s="71" t="s">
        <v>337</v>
      </c>
      <c r="B16" s="72">
        <v>2</v>
      </c>
      <c r="C16" s="72"/>
      <c r="D16" s="72"/>
      <c r="E16" s="72"/>
      <c r="F16" s="72">
        <v>1</v>
      </c>
      <c r="G16" s="72">
        <v>3</v>
      </c>
    </row>
    <row r="17" spans="1:9" x14ac:dyDescent="0.25">
      <c r="A17" s="71" t="s">
        <v>343</v>
      </c>
      <c r="B17" s="72"/>
      <c r="C17" s="72"/>
      <c r="D17" s="72"/>
      <c r="E17" s="72"/>
      <c r="F17" s="72">
        <v>1</v>
      </c>
      <c r="G17" s="72">
        <v>1</v>
      </c>
    </row>
    <row r="18" spans="1:9" x14ac:dyDescent="0.25">
      <c r="A18" s="71" t="s">
        <v>348</v>
      </c>
      <c r="B18" s="72">
        <v>1</v>
      </c>
      <c r="C18" s="72"/>
      <c r="D18" s="72"/>
      <c r="E18" s="72"/>
      <c r="F18" s="72">
        <v>1</v>
      </c>
      <c r="G18" s="72">
        <v>2</v>
      </c>
    </row>
    <row r="19" spans="1:9" x14ac:dyDescent="0.25">
      <c r="A19" s="71" t="s">
        <v>356</v>
      </c>
      <c r="B19" s="72">
        <v>3</v>
      </c>
      <c r="C19" s="72"/>
      <c r="D19" s="72"/>
      <c r="E19" s="72"/>
      <c r="F19" s="72">
        <v>1</v>
      </c>
      <c r="G19" s="72">
        <v>4</v>
      </c>
    </row>
    <row r="20" spans="1:9" x14ac:dyDescent="0.25">
      <c r="A20" s="71" t="s">
        <v>370</v>
      </c>
      <c r="B20" s="72">
        <v>2</v>
      </c>
      <c r="C20" s="72"/>
      <c r="D20" s="72"/>
      <c r="E20" s="72"/>
      <c r="F20" s="72"/>
      <c r="G20" s="72">
        <v>2</v>
      </c>
    </row>
    <row r="21" spans="1:9" x14ac:dyDescent="0.25">
      <c r="A21" s="71" t="s">
        <v>378</v>
      </c>
      <c r="B21" s="72">
        <v>3</v>
      </c>
      <c r="C21" s="72"/>
      <c r="D21" s="72"/>
      <c r="E21" s="72"/>
      <c r="F21" s="72"/>
      <c r="G21" s="72">
        <v>3</v>
      </c>
    </row>
    <row r="22" spans="1:9" x14ac:dyDescent="0.25">
      <c r="A22" s="71" t="s">
        <v>443</v>
      </c>
      <c r="B22" s="72">
        <v>4</v>
      </c>
      <c r="C22" s="72"/>
      <c r="D22" s="72"/>
      <c r="E22" s="72"/>
      <c r="F22" s="72"/>
      <c r="G22" s="72">
        <v>4</v>
      </c>
    </row>
    <row r="23" spans="1:9" x14ac:dyDescent="0.25">
      <c r="A23" s="71" t="s">
        <v>458</v>
      </c>
      <c r="B23" s="72">
        <v>2</v>
      </c>
      <c r="C23" s="72"/>
      <c r="D23" s="72"/>
      <c r="E23" s="72"/>
      <c r="F23" s="72"/>
      <c r="G23" s="72">
        <v>2</v>
      </c>
      <c r="H23" t="s">
        <v>294</v>
      </c>
      <c r="I23">
        <v>28</v>
      </c>
    </row>
    <row r="24" spans="1:9" x14ac:dyDescent="0.25">
      <c r="A24" s="71" t="s">
        <v>483</v>
      </c>
      <c r="B24" s="72">
        <v>3</v>
      </c>
      <c r="C24" s="72"/>
      <c r="D24" s="72"/>
      <c r="E24" s="72"/>
      <c r="F24" s="72"/>
      <c r="G24" s="72">
        <v>3</v>
      </c>
      <c r="H24" t="s">
        <v>118</v>
      </c>
      <c r="I24">
        <v>1</v>
      </c>
    </row>
    <row r="25" spans="1:9" x14ac:dyDescent="0.25">
      <c r="A25" s="71" t="s">
        <v>511</v>
      </c>
      <c r="B25" s="72">
        <v>28</v>
      </c>
      <c r="C25" s="72">
        <v>1</v>
      </c>
      <c r="D25" s="72">
        <v>5</v>
      </c>
      <c r="E25" s="72">
        <v>1</v>
      </c>
      <c r="F25" s="72">
        <v>8</v>
      </c>
      <c r="G25" s="72">
        <v>43</v>
      </c>
      <c r="H25" t="s">
        <v>116</v>
      </c>
      <c r="I25">
        <v>5</v>
      </c>
    </row>
    <row r="26" spans="1:9" x14ac:dyDescent="0.25">
      <c r="H26" t="s">
        <v>115</v>
      </c>
      <c r="I26">
        <v>1</v>
      </c>
    </row>
    <row r="27" spans="1:9" x14ac:dyDescent="0.25">
      <c r="D27">
        <f>6/7</f>
        <v>0.8571428571428571</v>
      </c>
      <c r="H27" t="s">
        <v>119</v>
      </c>
      <c r="I27">
        <v>8</v>
      </c>
    </row>
    <row r="28" spans="1:9" x14ac:dyDescent="0.25">
      <c r="D28">
        <f>93-85</f>
        <v>8</v>
      </c>
    </row>
    <row r="31" spans="1:9" x14ac:dyDescent="0.25">
      <c r="A31" s="70" t="s">
        <v>512</v>
      </c>
      <c r="B31" s="70" t="s">
        <v>513</v>
      </c>
    </row>
    <row r="32" spans="1:9" x14ac:dyDescent="0.25">
      <c r="A32" s="70" t="s">
        <v>510</v>
      </c>
      <c r="B32" t="s">
        <v>294</v>
      </c>
      <c r="C32" t="s">
        <v>116</v>
      </c>
      <c r="D32" t="s">
        <v>114</v>
      </c>
      <c r="E32" t="s">
        <v>514</v>
      </c>
      <c r="F32" t="s">
        <v>118</v>
      </c>
      <c r="G32" t="s">
        <v>530</v>
      </c>
      <c r="H32" t="s">
        <v>119</v>
      </c>
      <c r="I32" t="s">
        <v>511</v>
      </c>
    </row>
    <row r="33" spans="1:11" x14ac:dyDescent="0.25">
      <c r="A33" s="71" t="s">
        <v>64</v>
      </c>
      <c r="B33" s="72"/>
      <c r="C33" s="72">
        <v>1</v>
      </c>
      <c r="D33" s="72"/>
      <c r="E33" s="72"/>
      <c r="F33" s="72"/>
      <c r="G33" s="72"/>
      <c r="H33" s="72"/>
      <c r="I33" s="72">
        <v>1</v>
      </c>
    </row>
    <row r="34" spans="1:11" x14ac:dyDescent="0.25">
      <c r="A34" s="71" t="s">
        <v>80</v>
      </c>
      <c r="B34" s="72"/>
      <c r="C34" s="72">
        <v>1</v>
      </c>
      <c r="D34" s="72"/>
      <c r="E34" s="72"/>
      <c r="F34" s="72"/>
      <c r="G34" s="72"/>
      <c r="H34" s="72"/>
      <c r="I34" s="72">
        <v>1</v>
      </c>
    </row>
    <row r="35" spans="1:11" x14ac:dyDescent="0.25">
      <c r="A35" s="71" t="s">
        <v>89</v>
      </c>
      <c r="B35" s="72"/>
      <c r="C35" s="72"/>
      <c r="D35" s="72"/>
      <c r="E35" s="72"/>
      <c r="F35" s="72">
        <v>1</v>
      </c>
      <c r="G35" s="72"/>
      <c r="H35" s="72"/>
      <c r="I35" s="72">
        <v>1</v>
      </c>
    </row>
    <row r="36" spans="1:11" x14ac:dyDescent="0.25">
      <c r="A36" s="71" t="s">
        <v>107</v>
      </c>
      <c r="B36" s="72"/>
      <c r="C36" s="72"/>
      <c r="D36" s="72">
        <v>1</v>
      </c>
      <c r="E36" s="72"/>
      <c r="F36" s="72"/>
      <c r="G36" s="72"/>
      <c r="H36" s="72"/>
      <c r="I36" s="72">
        <v>1</v>
      </c>
    </row>
    <row r="37" spans="1:11" x14ac:dyDescent="0.25">
      <c r="A37" s="71" t="s">
        <v>111</v>
      </c>
      <c r="B37" s="72">
        <v>1</v>
      </c>
      <c r="C37" s="72"/>
      <c r="D37" s="72"/>
      <c r="E37" s="72"/>
      <c r="F37" s="72"/>
      <c r="G37" s="72"/>
      <c r="H37" s="72"/>
      <c r="I37" s="72">
        <v>1</v>
      </c>
    </row>
    <row r="38" spans="1:11" x14ac:dyDescent="0.25">
      <c r="A38" s="71" t="s">
        <v>297</v>
      </c>
      <c r="B38" s="72">
        <v>1</v>
      </c>
      <c r="C38" s="72"/>
      <c r="D38" s="72"/>
      <c r="E38" s="72"/>
      <c r="F38" s="72"/>
      <c r="G38" s="72"/>
      <c r="H38" s="72"/>
      <c r="I38" s="72">
        <v>1</v>
      </c>
    </row>
    <row r="39" spans="1:11" x14ac:dyDescent="0.25">
      <c r="A39" s="71" t="s">
        <v>302</v>
      </c>
      <c r="B39" s="72"/>
      <c r="C39" s="72"/>
      <c r="D39" s="72"/>
      <c r="E39" s="72"/>
      <c r="F39" s="72"/>
      <c r="G39" s="72">
        <v>1</v>
      </c>
      <c r="H39" s="72"/>
      <c r="I39" s="72">
        <v>1</v>
      </c>
    </row>
    <row r="40" spans="1:11" x14ac:dyDescent="0.25">
      <c r="A40" s="71" t="s">
        <v>309</v>
      </c>
      <c r="B40" s="72"/>
      <c r="C40" s="72"/>
      <c r="D40" s="72"/>
      <c r="E40" s="72"/>
      <c r="F40" s="72"/>
      <c r="G40" s="72"/>
      <c r="H40" s="72">
        <v>1</v>
      </c>
      <c r="I40" s="72">
        <v>1</v>
      </c>
    </row>
    <row r="41" spans="1:11" x14ac:dyDescent="0.25">
      <c r="A41" s="71" t="s">
        <v>316</v>
      </c>
      <c r="B41" s="72"/>
      <c r="C41" s="72"/>
      <c r="D41" s="72"/>
      <c r="E41" s="72"/>
      <c r="F41" s="72"/>
      <c r="G41" s="72"/>
      <c r="H41" s="72">
        <v>1</v>
      </c>
      <c r="I41" s="72">
        <v>1</v>
      </c>
    </row>
    <row r="42" spans="1:11" x14ac:dyDescent="0.25">
      <c r="A42" s="71" t="s">
        <v>320</v>
      </c>
      <c r="B42" s="72"/>
      <c r="C42" s="72"/>
      <c r="D42" s="72"/>
      <c r="E42" s="72"/>
      <c r="F42" s="72"/>
      <c r="G42" s="72"/>
      <c r="H42" s="72">
        <v>1</v>
      </c>
      <c r="I42" s="72">
        <v>1</v>
      </c>
    </row>
    <row r="43" spans="1:11" x14ac:dyDescent="0.25">
      <c r="A43" s="71" t="s">
        <v>328</v>
      </c>
      <c r="B43" s="72">
        <v>1</v>
      </c>
      <c r="C43" s="72"/>
      <c r="D43" s="72"/>
      <c r="E43" s="72"/>
      <c r="F43" s="72"/>
      <c r="G43" s="72"/>
      <c r="H43" s="72"/>
      <c r="I43" s="72">
        <v>1</v>
      </c>
    </row>
    <row r="44" spans="1:11" x14ac:dyDescent="0.25">
      <c r="A44" s="71" t="s">
        <v>337</v>
      </c>
      <c r="B44" s="72"/>
      <c r="C44" s="72"/>
      <c r="D44" s="72"/>
      <c r="E44" s="72"/>
      <c r="F44" s="72"/>
      <c r="G44" s="72"/>
      <c r="H44" s="72">
        <v>1</v>
      </c>
      <c r="I44" s="72">
        <v>1</v>
      </c>
    </row>
    <row r="45" spans="1:11" x14ac:dyDescent="0.25">
      <c r="A45" s="71" t="s">
        <v>343</v>
      </c>
      <c r="B45" s="72"/>
      <c r="C45" s="72"/>
      <c r="D45" s="72"/>
      <c r="E45" s="72"/>
      <c r="F45" s="72"/>
      <c r="G45" s="72"/>
      <c r="H45" s="72">
        <v>1</v>
      </c>
      <c r="I45" s="72">
        <v>1</v>
      </c>
    </row>
    <row r="46" spans="1:11" x14ac:dyDescent="0.25">
      <c r="A46" s="71" t="s">
        <v>348</v>
      </c>
      <c r="B46" s="72"/>
      <c r="C46" s="72"/>
      <c r="D46" s="72"/>
      <c r="E46" s="72"/>
      <c r="F46" s="72"/>
      <c r="G46" s="72"/>
      <c r="H46" s="72">
        <v>1</v>
      </c>
      <c r="I46" s="72">
        <v>1</v>
      </c>
    </row>
    <row r="47" spans="1:11" x14ac:dyDescent="0.25">
      <c r="A47" s="71" t="s">
        <v>356</v>
      </c>
      <c r="B47" s="72"/>
      <c r="C47" s="72"/>
      <c r="D47" s="72"/>
      <c r="E47" s="72"/>
      <c r="F47" s="72"/>
      <c r="G47" s="72"/>
      <c r="H47" s="72">
        <v>1</v>
      </c>
      <c r="I47" s="72">
        <v>1</v>
      </c>
    </row>
    <row r="48" spans="1:11" x14ac:dyDescent="0.25">
      <c r="A48" s="71" t="s">
        <v>370</v>
      </c>
      <c r="B48" s="72">
        <v>1</v>
      </c>
      <c r="C48" s="72"/>
      <c r="D48" s="72"/>
      <c r="E48" s="72"/>
      <c r="F48" s="72"/>
      <c r="G48" s="72"/>
      <c r="H48" s="72"/>
      <c r="I48" s="72">
        <v>1</v>
      </c>
      <c r="J48" t="s">
        <v>294</v>
      </c>
      <c r="K48">
        <v>8</v>
      </c>
    </row>
    <row r="49" spans="1:11" x14ac:dyDescent="0.25">
      <c r="A49" s="71" t="s">
        <v>378</v>
      </c>
      <c r="B49" s="72">
        <v>1</v>
      </c>
      <c r="C49" s="72"/>
      <c r="D49" s="72"/>
      <c r="E49" s="72"/>
      <c r="F49" s="72"/>
      <c r="G49" s="72"/>
      <c r="H49" s="72"/>
      <c r="I49" s="72">
        <v>1</v>
      </c>
      <c r="J49" t="s">
        <v>118</v>
      </c>
      <c r="K49">
        <v>1</v>
      </c>
    </row>
    <row r="50" spans="1:11" x14ac:dyDescent="0.25">
      <c r="A50" s="71" t="s">
        <v>443</v>
      </c>
      <c r="B50" s="72">
        <v>1</v>
      </c>
      <c r="C50" s="72"/>
      <c r="D50" s="72"/>
      <c r="E50" s="72"/>
      <c r="F50" s="72"/>
      <c r="G50" s="72"/>
      <c r="H50" s="72"/>
      <c r="I50" s="72">
        <v>1</v>
      </c>
      <c r="J50" t="s">
        <v>116</v>
      </c>
      <c r="K50">
        <v>2</v>
      </c>
    </row>
    <row r="51" spans="1:11" x14ac:dyDescent="0.25">
      <c r="A51" s="71" t="s">
        <v>458</v>
      </c>
      <c r="B51" s="72">
        <v>1</v>
      </c>
      <c r="C51" s="72"/>
      <c r="D51" s="72"/>
      <c r="E51" s="72"/>
      <c r="F51" s="72"/>
      <c r="G51" s="72"/>
      <c r="H51" s="72"/>
      <c r="I51" s="72">
        <v>1</v>
      </c>
      <c r="J51" t="s">
        <v>115</v>
      </c>
      <c r="K51">
        <v>1</v>
      </c>
    </row>
    <row r="52" spans="1:11" x14ac:dyDescent="0.25">
      <c r="A52" s="71" t="s">
        <v>483</v>
      </c>
      <c r="B52" s="72">
        <v>1</v>
      </c>
      <c r="C52" s="72"/>
      <c r="D52" s="72"/>
      <c r="E52" s="72"/>
      <c r="F52" s="72"/>
      <c r="G52" s="72"/>
      <c r="H52" s="72"/>
      <c r="I52" s="72">
        <v>1</v>
      </c>
      <c r="J52" t="s">
        <v>119</v>
      </c>
      <c r="K52">
        <v>8</v>
      </c>
    </row>
    <row r="53" spans="1:11" x14ac:dyDescent="0.25">
      <c r="A53" s="71" t="s">
        <v>511</v>
      </c>
      <c r="B53" s="72">
        <v>8</v>
      </c>
      <c r="C53" s="72">
        <v>2</v>
      </c>
      <c r="D53" s="72">
        <v>1</v>
      </c>
      <c r="E53" s="72"/>
      <c r="F53" s="72">
        <v>1</v>
      </c>
      <c r="G53" s="72">
        <v>1</v>
      </c>
      <c r="H53" s="72">
        <v>7</v>
      </c>
      <c r="I53" s="72">
        <v>20</v>
      </c>
    </row>
    <row r="55" spans="1:11" x14ac:dyDescent="0.25">
      <c r="C55">
        <f>2/3</f>
        <v>0.66666666666666663</v>
      </c>
    </row>
    <row r="57" spans="1:11" x14ac:dyDescent="0.25">
      <c r="A57" s="70" t="s">
        <v>12</v>
      </c>
      <c r="B57" t="s">
        <v>516</v>
      </c>
    </row>
    <row r="59" spans="1:11" x14ac:dyDescent="0.25">
      <c r="A59" s="70" t="s">
        <v>515</v>
      </c>
      <c r="B59" s="70" t="s">
        <v>513</v>
      </c>
    </row>
    <row r="60" spans="1:11" x14ac:dyDescent="0.25">
      <c r="A60" s="70" t="s">
        <v>510</v>
      </c>
      <c r="B60" t="s">
        <v>294</v>
      </c>
      <c r="C60" t="s">
        <v>293</v>
      </c>
      <c r="D60" t="s">
        <v>116</v>
      </c>
      <c r="E60" t="s">
        <v>114</v>
      </c>
      <c r="F60" t="s">
        <v>119</v>
      </c>
      <c r="G60" t="s">
        <v>511</v>
      </c>
    </row>
    <row r="61" spans="1:11" x14ac:dyDescent="0.25">
      <c r="A61" s="71" t="s">
        <v>53</v>
      </c>
      <c r="B61" s="72"/>
      <c r="C61" s="72"/>
      <c r="D61" s="72">
        <v>3</v>
      </c>
      <c r="E61" s="72"/>
      <c r="F61" s="72"/>
      <c r="G61" s="72">
        <v>3</v>
      </c>
    </row>
    <row r="62" spans="1:11" x14ac:dyDescent="0.25">
      <c r="A62" s="71" t="s">
        <v>51</v>
      </c>
      <c r="B62" s="72">
        <v>26</v>
      </c>
      <c r="C62" s="72"/>
      <c r="D62" s="72">
        <v>2</v>
      </c>
      <c r="E62" s="72">
        <v>1</v>
      </c>
      <c r="F62" s="72">
        <v>8</v>
      </c>
      <c r="G62" s="72">
        <v>37</v>
      </c>
    </row>
    <row r="63" spans="1:11" x14ac:dyDescent="0.25">
      <c r="A63" s="71" t="s">
        <v>87</v>
      </c>
      <c r="B63" s="72">
        <v>2</v>
      </c>
      <c r="C63" s="72">
        <v>1</v>
      </c>
      <c r="D63" s="72"/>
      <c r="E63" s="72"/>
      <c r="F63" s="72"/>
      <c r="G63" s="72">
        <v>3</v>
      </c>
    </row>
    <row r="64" spans="1:11" x14ac:dyDescent="0.25">
      <c r="A64" s="71" t="s">
        <v>511</v>
      </c>
      <c r="B64" s="72">
        <v>28</v>
      </c>
      <c r="C64" s="72">
        <v>1</v>
      </c>
      <c r="D64" s="72">
        <v>5</v>
      </c>
      <c r="E64" s="72">
        <v>1</v>
      </c>
      <c r="F64" s="72">
        <v>8</v>
      </c>
      <c r="G64" s="72">
        <v>43</v>
      </c>
    </row>
    <row r="67" spans="1:9" ht="60" x14ac:dyDescent="0.25">
      <c r="A67" s="76" t="s">
        <v>8</v>
      </c>
      <c r="B67" s="77" t="s">
        <v>294</v>
      </c>
      <c r="C67" s="77" t="s">
        <v>293</v>
      </c>
      <c r="D67" s="77" t="s">
        <v>116</v>
      </c>
      <c r="E67" s="77" t="s">
        <v>114</v>
      </c>
      <c r="F67" s="77" t="s">
        <v>119</v>
      </c>
      <c r="G67" s="77" t="s">
        <v>511</v>
      </c>
      <c r="H67" s="77" t="s">
        <v>517</v>
      </c>
      <c r="I67" s="77" t="s">
        <v>518</v>
      </c>
    </row>
    <row r="68" spans="1:9" x14ac:dyDescent="0.25">
      <c r="A68" s="78" t="s">
        <v>53</v>
      </c>
      <c r="B68" s="80">
        <v>0</v>
      </c>
      <c r="C68" s="80">
        <v>0</v>
      </c>
      <c r="D68" s="80">
        <v>3</v>
      </c>
      <c r="E68" s="80">
        <v>0</v>
      </c>
      <c r="F68" s="80">
        <v>0</v>
      </c>
      <c r="G68" s="80">
        <v>3</v>
      </c>
      <c r="H68" s="81">
        <f>+C68+D68+E68+F68</f>
        <v>3</v>
      </c>
      <c r="I68" s="82">
        <f>+D68/H68</f>
        <v>1</v>
      </c>
    </row>
    <row r="69" spans="1:9" x14ac:dyDescent="0.25">
      <c r="A69" s="78" t="s">
        <v>51</v>
      </c>
      <c r="B69" s="80">
        <v>26</v>
      </c>
      <c r="C69" s="80">
        <v>0</v>
      </c>
      <c r="D69" s="80">
        <v>2</v>
      </c>
      <c r="E69" s="80">
        <v>1</v>
      </c>
      <c r="F69" s="80">
        <v>8</v>
      </c>
      <c r="G69" s="80">
        <v>37</v>
      </c>
      <c r="H69" s="81">
        <f t="shared" ref="H69:H70" si="0">+C69+D69+E69+F69</f>
        <v>11</v>
      </c>
      <c r="I69" s="82">
        <f>+D69/H69</f>
        <v>0.18181818181818182</v>
      </c>
    </row>
    <row r="70" spans="1:9" x14ac:dyDescent="0.25">
      <c r="A70" s="78" t="s">
        <v>87</v>
      </c>
      <c r="B70" s="80">
        <v>2</v>
      </c>
      <c r="C70" s="80">
        <v>1</v>
      </c>
      <c r="D70" s="80">
        <v>0</v>
      </c>
      <c r="E70" s="80">
        <v>0</v>
      </c>
      <c r="F70" s="80">
        <v>0</v>
      </c>
      <c r="G70" s="80">
        <v>3</v>
      </c>
      <c r="H70" s="81">
        <f t="shared" si="0"/>
        <v>1</v>
      </c>
      <c r="I70" s="88">
        <f>+D70/H70</f>
        <v>0</v>
      </c>
    </row>
    <row r="71" spans="1:9" x14ac:dyDescent="0.25">
      <c r="A71" s="79" t="s">
        <v>511</v>
      </c>
      <c r="B71" s="83">
        <f>+SUM(B68:B70)</f>
        <v>28</v>
      </c>
      <c r="C71" s="83">
        <f t="shared" ref="C71:F71" si="1">+SUM(C68:C70)</f>
        <v>1</v>
      </c>
      <c r="D71" s="83">
        <f t="shared" si="1"/>
        <v>5</v>
      </c>
      <c r="E71" s="83">
        <f t="shared" si="1"/>
        <v>1</v>
      </c>
      <c r="F71" s="83">
        <f t="shared" si="1"/>
        <v>8</v>
      </c>
      <c r="G71" s="83">
        <f>+SUM(G68:G70)</f>
        <v>43</v>
      </c>
      <c r="H71" s="83">
        <f>+SUM(H68:H70)</f>
        <v>15</v>
      </c>
      <c r="I71" s="84">
        <f>+AVERAGE(I68:I70)</f>
        <v>0.39393939393939398</v>
      </c>
    </row>
    <row r="75" spans="1:9" x14ac:dyDescent="0.25">
      <c r="A75" s="70" t="s">
        <v>12</v>
      </c>
      <c r="B75" t="s">
        <v>516</v>
      </c>
    </row>
    <row r="77" spans="1:9" x14ac:dyDescent="0.25">
      <c r="A77" s="70" t="s">
        <v>515</v>
      </c>
      <c r="B77" s="70" t="s">
        <v>513</v>
      </c>
    </row>
    <row r="78" spans="1:9" x14ac:dyDescent="0.25">
      <c r="A78" s="70" t="s">
        <v>510</v>
      </c>
      <c r="B78" t="s">
        <v>294</v>
      </c>
      <c r="C78" t="s">
        <v>293</v>
      </c>
      <c r="D78" t="s">
        <v>116</v>
      </c>
      <c r="E78" t="s">
        <v>114</v>
      </c>
      <c r="F78" t="s">
        <v>119</v>
      </c>
      <c r="G78" t="s">
        <v>511</v>
      </c>
    </row>
    <row r="79" spans="1:9" x14ac:dyDescent="0.25">
      <c r="A79" s="71" t="s">
        <v>441</v>
      </c>
      <c r="B79" s="72">
        <v>4</v>
      </c>
      <c r="C79" s="72"/>
      <c r="D79" s="72"/>
      <c r="E79" s="72"/>
      <c r="F79" s="72"/>
      <c r="G79" s="72">
        <v>4</v>
      </c>
    </row>
    <row r="80" spans="1:9" x14ac:dyDescent="0.25">
      <c r="A80" s="71" t="s">
        <v>75</v>
      </c>
      <c r="B80" s="72">
        <v>3</v>
      </c>
      <c r="C80" s="72"/>
      <c r="D80" s="72"/>
      <c r="E80" s="72"/>
      <c r="F80" s="72"/>
      <c r="G80" s="72">
        <v>3</v>
      </c>
    </row>
    <row r="81" spans="1:9" x14ac:dyDescent="0.25">
      <c r="A81" s="71" t="s">
        <v>60</v>
      </c>
      <c r="B81" s="72">
        <v>2</v>
      </c>
      <c r="C81" s="72"/>
      <c r="D81" s="72"/>
      <c r="E81" s="72"/>
      <c r="F81" s="72">
        <v>4</v>
      </c>
      <c r="G81" s="72">
        <v>6</v>
      </c>
    </row>
    <row r="82" spans="1:9" x14ac:dyDescent="0.25">
      <c r="A82" s="71" t="s">
        <v>53</v>
      </c>
      <c r="B82" s="72"/>
      <c r="C82" s="72"/>
      <c r="D82" s="72">
        <v>3</v>
      </c>
      <c r="E82" s="72"/>
      <c r="F82" s="72"/>
      <c r="G82" s="72">
        <v>3</v>
      </c>
    </row>
    <row r="83" spans="1:9" x14ac:dyDescent="0.25">
      <c r="A83" s="71" t="s">
        <v>325</v>
      </c>
      <c r="B83" s="72">
        <v>13</v>
      </c>
      <c r="C83" s="72"/>
      <c r="D83" s="72"/>
      <c r="E83" s="72"/>
      <c r="F83" s="72">
        <v>4</v>
      </c>
      <c r="G83" s="72">
        <v>17</v>
      </c>
    </row>
    <row r="84" spans="1:9" x14ac:dyDescent="0.25">
      <c r="A84" s="71" t="s">
        <v>87</v>
      </c>
      <c r="B84" s="72">
        <v>2</v>
      </c>
      <c r="C84" s="72">
        <v>1</v>
      </c>
      <c r="D84" s="72"/>
      <c r="E84" s="72"/>
      <c r="F84" s="72"/>
      <c r="G84" s="72">
        <v>3</v>
      </c>
    </row>
    <row r="85" spans="1:9" x14ac:dyDescent="0.25">
      <c r="A85" s="71" t="s">
        <v>62</v>
      </c>
      <c r="B85" s="72">
        <v>2</v>
      </c>
      <c r="C85" s="72"/>
      <c r="D85" s="72">
        <v>1</v>
      </c>
      <c r="E85" s="72"/>
      <c r="F85" s="72"/>
      <c r="G85" s="72">
        <v>3</v>
      </c>
    </row>
    <row r="86" spans="1:9" x14ac:dyDescent="0.25">
      <c r="A86" s="71" t="s">
        <v>104</v>
      </c>
      <c r="B86" s="72">
        <v>2</v>
      </c>
      <c r="C86" s="72"/>
      <c r="D86" s="72">
        <v>1</v>
      </c>
      <c r="E86" s="72">
        <v>1</v>
      </c>
      <c r="F86" s="72"/>
      <c r="G86" s="72">
        <v>4</v>
      </c>
    </row>
    <row r="87" spans="1:9" x14ac:dyDescent="0.25">
      <c r="A87" s="71" t="s">
        <v>511</v>
      </c>
      <c r="B87" s="72">
        <v>28</v>
      </c>
      <c r="C87" s="72">
        <v>1</v>
      </c>
      <c r="D87" s="72">
        <v>5</v>
      </c>
      <c r="E87" s="72">
        <v>1</v>
      </c>
      <c r="F87" s="72">
        <v>8</v>
      </c>
      <c r="G87" s="72">
        <v>43</v>
      </c>
    </row>
    <row r="91" spans="1:9" ht="60" x14ac:dyDescent="0.25">
      <c r="A91" s="75" t="s">
        <v>519</v>
      </c>
      <c r="B91" s="75" t="s">
        <v>294</v>
      </c>
      <c r="C91" s="75" t="s">
        <v>293</v>
      </c>
      <c r="D91" s="75" t="s">
        <v>116</v>
      </c>
      <c r="E91" s="75" t="s">
        <v>114</v>
      </c>
      <c r="F91" s="77" t="s">
        <v>119</v>
      </c>
      <c r="G91" s="75" t="s">
        <v>511</v>
      </c>
      <c r="H91" s="77" t="s">
        <v>517</v>
      </c>
      <c r="I91" s="77" t="s">
        <v>518</v>
      </c>
    </row>
    <row r="92" spans="1:9" x14ac:dyDescent="0.25">
      <c r="A92" s="73" t="s">
        <v>441</v>
      </c>
      <c r="B92" s="85">
        <v>4</v>
      </c>
      <c r="C92" s="85">
        <v>0</v>
      </c>
      <c r="D92" s="85">
        <v>0</v>
      </c>
      <c r="E92" s="85">
        <v>0</v>
      </c>
      <c r="F92" s="85">
        <v>0</v>
      </c>
      <c r="G92" s="85">
        <v>4</v>
      </c>
      <c r="H92" s="81">
        <f>+C92+D92+E92+F92</f>
        <v>0</v>
      </c>
      <c r="I92" s="82"/>
    </row>
    <row r="93" spans="1:9" x14ac:dyDescent="0.25">
      <c r="A93" s="73" t="s">
        <v>75</v>
      </c>
      <c r="B93" s="85">
        <v>3</v>
      </c>
      <c r="C93" s="85">
        <v>0</v>
      </c>
      <c r="D93" s="85">
        <v>0</v>
      </c>
      <c r="E93" s="85">
        <v>0</v>
      </c>
      <c r="F93" s="85">
        <v>0</v>
      </c>
      <c r="G93" s="85">
        <v>3</v>
      </c>
      <c r="H93" s="81">
        <f t="shared" ref="H93:H99" si="2">+C93+D93+E93+F93</f>
        <v>0</v>
      </c>
      <c r="I93" s="82"/>
    </row>
    <row r="94" spans="1:9" x14ac:dyDescent="0.25">
      <c r="A94" s="73" t="s">
        <v>60</v>
      </c>
      <c r="B94" s="85">
        <v>2</v>
      </c>
      <c r="C94" s="85">
        <v>0</v>
      </c>
      <c r="D94" s="85">
        <v>0</v>
      </c>
      <c r="E94" s="85">
        <v>0</v>
      </c>
      <c r="F94" s="85">
        <v>4</v>
      </c>
      <c r="G94" s="85">
        <v>6</v>
      </c>
      <c r="H94" s="81">
        <f t="shared" si="2"/>
        <v>4</v>
      </c>
      <c r="I94" s="88">
        <f>+D94/H94</f>
        <v>0</v>
      </c>
    </row>
    <row r="95" spans="1:9" x14ac:dyDescent="0.25">
      <c r="A95" s="73" t="s">
        <v>53</v>
      </c>
      <c r="B95" s="85">
        <v>0</v>
      </c>
      <c r="C95" s="85">
        <v>0</v>
      </c>
      <c r="D95" s="85">
        <v>3</v>
      </c>
      <c r="E95" s="85">
        <v>0</v>
      </c>
      <c r="F95" s="85">
        <v>0</v>
      </c>
      <c r="G95" s="85">
        <v>3</v>
      </c>
      <c r="H95" s="81">
        <f t="shared" si="2"/>
        <v>3</v>
      </c>
      <c r="I95" s="88">
        <f t="shared" ref="I95:I99" si="3">+D95/H95</f>
        <v>1</v>
      </c>
    </row>
    <row r="96" spans="1:9" x14ac:dyDescent="0.25">
      <c r="A96" s="73" t="s">
        <v>325</v>
      </c>
      <c r="B96" s="85">
        <v>13</v>
      </c>
      <c r="C96" s="85">
        <v>0</v>
      </c>
      <c r="D96" s="85">
        <v>0</v>
      </c>
      <c r="E96" s="85">
        <v>0</v>
      </c>
      <c r="F96" s="85">
        <v>4</v>
      </c>
      <c r="G96" s="85">
        <v>17</v>
      </c>
      <c r="H96" s="81">
        <f t="shared" si="2"/>
        <v>4</v>
      </c>
      <c r="I96" s="88">
        <f t="shared" si="3"/>
        <v>0</v>
      </c>
    </row>
    <row r="97" spans="1:9" x14ac:dyDescent="0.25">
      <c r="A97" s="73" t="s">
        <v>87</v>
      </c>
      <c r="B97" s="85">
        <v>2</v>
      </c>
      <c r="C97" s="85">
        <v>1</v>
      </c>
      <c r="D97" s="85">
        <v>0</v>
      </c>
      <c r="E97" s="85">
        <v>0</v>
      </c>
      <c r="F97" s="85">
        <v>0</v>
      </c>
      <c r="G97" s="85">
        <v>3</v>
      </c>
      <c r="H97" s="81">
        <f t="shared" si="2"/>
        <v>1</v>
      </c>
      <c r="I97" s="88">
        <f t="shared" si="3"/>
        <v>0</v>
      </c>
    </row>
    <row r="98" spans="1:9" x14ac:dyDescent="0.25">
      <c r="A98" s="73" t="s">
        <v>59</v>
      </c>
      <c r="B98" s="85">
        <v>2</v>
      </c>
      <c r="C98" s="85">
        <v>0</v>
      </c>
      <c r="D98" s="85">
        <v>1</v>
      </c>
      <c r="E98" s="85">
        <v>0</v>
      </c>
      <c r="F98" s="85">
        <v>0</v>
      </c>
      <c r="G98" s="85">
        <v>2</v>
      </c>
      <c r="H98" s="81">
        <f t="shared" si="2"/>
        <v>1</v>
      </c>
      <c r="I98" s="88">
        <f t="shared" si="3"/>
        <v>1</v>
      </c>
    </row>
    <row r="99" spans="1:9" x14ac:dyDescent="0.25">
      <c r="A99" s="73" t="s">
        <v>104</v>
      </c>
      <c r="B99" s="85">
        <v>2</v>
      </c>
      <c r="C99" s="85">
        <v>0</v>
      </c>
      <c r="D99" s="85">
        <v>1</v>
      </c>
      <c r="E99" s="85">
        <v>1</v>
      </c>
      <c r="F99" s="85">
        <v>0</v>
      </c>
      <c r="G99" s="85">
        <v>4</v>
      </c>
      <c r="H99" s="81">
        <f t="shared" si="2"/>
        <v>2</v>
      </c>
      <c r="I99" s="88">
        <f t="shared" si="3"/>
        <v>0.5</v>
      </c>
    </row>
    <row r="100" spans="1:9" x14ac:dyDescent="0.25">
      <c r="A100" s="74" t="s">
        <v>511</v>
      </c>
      <c r="B100" s="86">
        <f t="shared" ref="B100:H100" si="4">+SUM(B92:B99)</f>
        <v>28</v>
      </c>
      <c r="C100" s="86">
        <f t="shared" si="4"/>
        <v>1</v>
      </c>
      <c r="D100" s="86">
        <f t="shared" si="4"/>
        <v>5</v>
      </c>
      <c r="E100" s="86">
        <f t="shared" si="4"/>
        <v>1</v>
      </c>
      <c r="F100" s="86">
        <f t="shared" si="4"/>
        <v>8</v>
      </c>
      <c r="G100" s="86">
        <f t="shared" si="4"/>
        <v>42</v>
      </c>
      <c r="H100" s="86">
        <f t="shared" si="4"/>
        <v>15</v>
      </c>
      <c r="I100" s="87">
        <f>+AVERAGE(I92:I99)</f>
        <v>0.41666666666666669</v>
      </c>
    </row>
  </sheetData>
  <pageMargins left="0.7" right="0.7" top="0.75" bottom="0.75" header="0.3" footer="0.3"/>
  <pageSetup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FD403-75E7-4EF4-BD54-45538CD498D8}">
  <dimension ref="A1:U44"/>
  <sheetViews>
    <sheetView zoomScale="70" zoomScaleNormal="70" workbookViewId="0">
      <selection activeCell="T12" sqref="T12"/>
    </sheetView>
  </sheetViews>
  <sheetFormatPr baseColWidth="10" defaultRowHeight="15" x14ac:dyDescent="0.25"/>
  <cols>
    <col min="7" max="7" width="11.42578125" style="69"/>
    <col min="16" max="17" width="11.42578125" style="69"/>
  </cols>
  <sheetData>
    <row r="1" spans="1:21" x14ac:dyDescent="0.25">
      <c r="A1" t="s">
        <v>8</v>
      </c>
      <c r="B1" t="s">
        <v>9</v>
      </c>
      <c r="C1" t="s">
        <v>10</v>
      </c>
      <c r="D1" t="s">
        <v>11</v>
      </c>
      <c r="E1" t="s">
        <v>12</v>
      </c>
      <c r="F1" t="s">
        <v>13</v>
      </c>
      <c r="G1" s="69" t="s">
        <v>14</v>
      </c>
      <c r="H1" t="s">
        <v>15</v>
      </c>
      <c r="I1" t="s">
        <v>16</v>
      </c>
      <c r="J1" t="s">
        <v>17</v>
      </c>
      <c r="K1" t="s">
        <v>18</v>
      </c>
      <c r="L1" t="s">
        <v>19</v>
      </c>
      <c r="M1" t="s">
        <v>20</v>
      </c>
      <c r="N1" t="s">
        <v>506</v>
      </c>
      <c r="O1" t="s">
        <v>507</v>
      </c>
      <c r="P1" s="69" t="s">
        <v>508</v>
      </c>
      <c r="Q1" s="69" t="s">
        <v>509</v>
      </c>
      <c r="R1" t="s">
        <v>26</v>
      </c>
      <c r="S1" t="s">
        <v>45</v>
      </c>
      <c r="T1" t="s">
        <v>39</v>
      </c>
      <c r="U1" t="s">
        <v>27</v>
      </c>
    </row>
    <row r="2" spans="1:21" x14ac:dyDescent="0.25">
      <c r="A2" t="s">
        <v>53</v>
      </c>
      <c r="B2" t="s">
        <v>53</v>
      </c>
      <c r="C2" t="s">
        <v>42</v>
      </c>
      <c r="D2" t="s">
        <v>52</v>
      </c>
      <c r="E2" t="s">
        <v>64</v>
      </c>
      <c r="F2">
        <v>2</v>
      </c>
      <c r="G2" s="69">
        <v>43486</v>
      </c>
      <c r="H2" t="s">
        <v>57</v>
      </c>
      <c r="I2" t="s">
        <v>65</v>
      </c>
      <c r="J2" t="s">
        <v>31</v>
      </c>
      <c r="K2" t="s">
        <v>66</v>
      </c>
      <c r="L2" t="s">
        <v>67</v>
      </c>
      <c r="M2" t="s">
        <v>68</v>
      </c>
      <c r="N2" t="s">
        <v>55</v>
      </c>
      <c r="O2" t="s">
        <v>63</v>
      </c>
      <c r="P2" s="69">
        <v>43486</v>
      </c>
      <c r="Q2" s="69">
        <v>43524</v>
      </c>
      <c r="R2" t="s">
        <v>116</v>
      </c>
      <c r="S2" t="s">
        <v>292</v>
      </c>
      <c r="T2" t="s">
        <v>54</v>
      </c>
      <c r="U2" t="s">
        <v>116</v>
      </c>
    </row>
    <row r="3" spans="1:21" x14ac:dyDescent="0.25">
      <c r="A3" t="s">
        <v>53</v>
      </c>
      <c r="B3" t="s">
        <v>53</v>
      </c>
      <c r="C3" t="s">
        <v>42</v>
      </c>
      <c r="D3" t="s">
        <v>52</v>
      </c>
      <c r="E3" t="s">
        <v>64</v>
      </c>
      <c r="F3">
        <v>2</v>
      </c>
      <c r="G3" s="69">
        <v>43486</v>
      </c>
      <c r="H3" t="s">
        <v>57</v>
      </c>
      <c r="I3" t="s">
        <v>69</v>
      </c>
      <c r="J3" t="s">
        <v>31</v>
      </c>
      <c r="K3" t="s">
        <v>66</v>
      </c>
      <c r="L3" t="s">
        <v>70</v>
      </c>
      <c r="M3" t="s">
        <v>71</v>
      </c>
      <c r="N3" t="s">
        <v>55</v>
      </c>
      <c r="O3" t="s">
        <v>72</v>
      </c>
      <c r="P3" s="69">
        <v>43511</v>
      </c>
      <c r="Q3" s="69">
        <v>44073</v>
      </c>
      <c r="R3" t="s">
        <v>116</v>
      </c>
      <c r="S3" t="s">
        <v>520</v>
      </c>
      <c r="T3" t="s">
        <v>533</v>
      </c>
    </row>
    <row r="4" spans="1:21" x14ac:dyDescent="0.25">
      <c r="A4" t="s">
        <v>53</v>
      </c>
      <c r="B4" t="s">
        <v>53</v>
      </c>
      <c r="C4" t="s">
        <v>42</v>
      </c>
      <c r="D4" t="s">
        <v>52</v>
      </c>
      <c r="E4" t="s">
        <v>64</v>
      </c>
      <c r="F4">
        <v>2</v>
      </c>
      <c r="G4" s="69">
        <v>43486</v>
      </c>
      <c r="H4" t="s">
        <v>57</v>
      </c>
      <c r="I4" t="s">
        <v>69</v>
      </c>
      <c r="J4" t="s">
        <v>31</v>
      </c>
      <c r="K4" t="s">
        <v>73</v>
      </c>
      <c r="L4" t="s">
        <v>74</v>
      </c>
      <c r="M4" t="s">
        <v>285</v>
      </c>
      <c r="N4" t="s">
        <v>55</v>
      </c>
      <c r="O4" t="s">
        <v>72</v>
      </c>
      <c r="P4" s="69">
        <v>43511</v>
      </c>
      <c r="Q4" s="69">
        <v>44073</v>
      </c>
      <c r="R4" t="s">
        <v>116</v>
      </c>
      <c r="S4" t="s">
        <v>499</v>
      </c>
      <c r="T4" t="s">
        <v>54</v>
      </c>
    </row>
    <row r="5" spans="1:21" x14ac:dyDescent="0.25">
      <c r="A5" t="s">
        <v>51</v>
      </c>
      <c r="B5" t="s">
        <v>62</v>
      </c>
      <c r="C5" t="s">
        <v>58</v>
      </c>
      <c r="D5" t="s">
        <v>52</v>
      </c>
      <c r="E5" t="s">
        <v>80</v>
      </c>
      <c r="F5">
        <v>2</v>
      </c>
      <c r="G5" s="69">
        <v>43705</v>
      </c>
      <c r="H5" t="s">
        <v>57</v>
      </c>
      <c r="I5" t="s">
        <v>81</v>
      </c>
      <c r="J5" t="s">
        <v>31</v>
      </c>
      <c r="K5" t="s">
        <v>82</v>
      </c>
      <c r="L5" t="s">
        <v>83</v>
      </c>
      <c r="M5" t="s">
        <v>84</v>
      </c>
      <c r="N5" t="s">
        <v>56</v>
      </c>
      <c r="O5" t="s">
        <v>85</v>
      </c>
      <c r="P5" s="69">
        <v>43709</v>
      </c>
      <c r="Q5" s="69">
        <v>43829</v>
      </c>
      <c r="R5" t="s">
        <v>116</v>
      </c>
      <c r="S5" t="s">
        <v>523</v>
      </c>
      <c r="T5" t="s">
        <v>534</v>
      </c>
      <c r="U5" t="s">
        <v>116</v>
      </c>
    </row>
    <row r="6" spans="1:21" x14ac:dyDescent="0.25">
      <c r="A6" t="s">
        <v>87</v>
      </c>
      <c r="B6" t="s">
        <v>87</v>
      </c>
      <c r="C6" t="s">
        <v>88</v>
      </c>
      <c r="D6">
        <v>4</v>
      </c>
      <c r="E6" t="s">
        <v>89</v>
      </c>
      <c r="F6">
        <v>2</v>
      </c>
      <c r="G6" s="69">
        <v>43809</v>
      </c>
      <c r="H6" t="s">
        <v>86</v>
      </c>
      <c r="I6" t="s">
        <v>90</v>
      </c>
      <c r="J6" t="s">
        <v>31</v>
      </c>
      <c r="K6" t="s">
        <v>91</v>
      </c>
      <c r="L6" t="s">
        <v>92</v>
      </c>
      <c r="M6" t="s">
        <v>93</v>
      </c>
      <c r="N6" t="s">
        <v>94</v>
      </c>
      <c r="O6" t="s">
        <v>95</v>
      </c>
      <c r="P6" s="69">
        <v>43811</v>
      </c>
      <c r="Q6" s="69">
        <v>44911</v>
      </c>
      <c r="R6" t="s">
        <v>294</v>
      </c>
      <c r="S6" t="s">
        <v>503</v>
      </c>
      <c r="T6" t="s">
        <v>504</v>
      </c>
      <c r="U6" t="s">
        <v>118</v>
      </c>
    </row>
    <row r="7" spans="1:21" x14ac:dyDescent="0.25">
      <c r="A7" t="s">
        <v>87</v>
      </c>
      <c r="B7" t="s">
        <v>87</v>
      </c>
      <c r="C7" t="s">
        <v>88</v>
      </c>
      <c r="D7">
        <v>4</v>
      </c>
      <c r="E7" t="s">
        <v>89</v>
      </c>
      <c r="F7">
        <v>2</v>
      </c>
      <c r="G7" s="69">
        <v>43809</v>
      </c>
      <c r="H7" t="s">
        <v>86</v>
      </c>
      <c r="I7" t="s">
        <v>90</v>
      </c>
      <c r="J7" t="s">
        <v>31</v>
      </c>
      <c r="K7" t="s">
        <v>96</v>
      </c>
      <c r="L7" t="s">
        <v>97</v>
      </c>
      <c r="M7" t="s">
        <v>98</v>
      </c>
      <c r="N7" t="s">
        <v>99</v>
      </c>
      <c r="O7" t="s">
        <v>100</v>
      </c>
      <c r="P7" s="69">
        <v>43831</v>
      </c>
      <c r="Q7" s="69">
        <v>44195</v>
      </c>
      <c r="R7" t="s">
        <v>293</v>
      </c>
      <c r="S7" t="s">
        <v>524</v>
      </c>
      <c r="T7" t="s">
        <v>525</v>
      </c>
    </row>
    <row r="8" spans="1:21" x14ac:dyDescent="0.25">
      <c r="A8" t="s">
        <v>87</v>
      </c>
      <c r="B8" t="s">
        <v>87</v>
      </c>
      <c r="C8" t="s">
        <v>88</v>
      </c>
      <c r="D8">
        <v>4</v>
      </c>
      <c r="E8" t="s">
        <v>89</v>
      </c>
      <c r="F8">
        <v>2</v>
      </c>
      <c r="G8" s="69">
        <v>43809</v>
      </c>
      <c r="H8" t="s">
        <v>86</v>
      </c>
      <c r="I8" t="s">
        <v>90</v>
      </c>
      <c r="J8" t="s">
        <v>31</v>
      </c>
      <c r="K8" t="s">
        <v>101</v>
      </c>
      <c r="L8" t="s">
        <v>102</v>
      </c>
      <c r="M8" t="s">
        <v>103</v>
      </c>
      <c r="N8" t="s">
        <v>94</v>
      </c>
      <c r="O8" t="s">
        <v>94</v>
      </c>
      <c r="P8" s="69">
        <v>43811</v>
      </c>
      <c r="Q8" s="69">
        <v>44911</v>
      </c>
      <c r="R8" t="s">
        <v>294</v>
      </c>
      <c r="S8" t="s">
        <v>505</v>
      </c>
      <c r="T8" t="s">
        <v>526</v>
      </c>
    </row>
    <row r="9" spans="1:21" x14ac:dyDescent="0.25">
      <c r="A9" t="s">
        <v>51</v>
      </c>
      <c r="B9" t="s">
        <v>104</v>
      </c>
      <c r="C9" t="s">
        <v>105</v>
      </c>
      <c r="D9" t="s">
        <v>106</v>
      </c>
      <c r="E9" t="s">
        <v>107</v>
      </c>
      <c r="F9">
        <v>2</v>
      </c>
      <c r="G9" s="69">
        <v>43970</v>
      </c>
      <c r="H9" t="s">
        <v>86</v>
      </c>
      <c r="I9" t="s">
        <v>108</v>
      </c>
      <c r="J9" t="s">
        <v>31</v>
      </c>
      <c r="K9" t="s">
        <v>286</v>
      </c>
      <c r="L9" t="s">
        <v>295</v>
      </c>
      <c r="M9" t="s">
        <v>287</v>
      </c>
      <c r="N9" t="s">
        <v>94</v>
      </c>
      <c r="O9" t="s">
        <v>109</v>
      </c>
      <c r="P9" s="69">
        <v>44064</v>
      </c>
      <c r="Q9" s="69">
        <v>44252</v>
      </c>
      <c r="R9" t="s">
        <v>114</v>
      </c>
      <c r="S9" t="s">
        <v>527</v>
      </c>
      <c r="T9" t="s">
        <v>528</v>
      </c>
      <c r="U9" t="s">
        <v>114</v>
      </c>
    </row>
    <row r="10" spans="1:21" x14ac:dyDescent="0.25">
      <c r="A10" t="s">
        <v>51</v>
      </c>
      <c r="B10" t="s">
        <v>104</v>
      </c>
      <c r="C10" t="s">
        <v>105</v>
      </c>
      <c r="D10" t="s">
        <v>106</v>
      </c>
      <c r="E10" t="s">
        <v>107</v>
      </c>
      <c r="F10">
        <v>2</v>
      </c>
      <c r="G10" s="69">
        <v>43970</v>
      </c>
      <c r="H10" t="s">
        <v>86</v>
      </c>
      <c r="I10" t="s">
        <v>108</v>
      </c>
      <c r="J10" t="s">
        <v>31</v>
      </c>
      <c r="K10" t="s">
        <v>286</v>
      </c>
      <c r="L10" t="s">
        <v>296</v>
      </c>
      <c r="M10" t="s">
        <v>288</v>
      </c>
      <c r="N10" t="s">
        <v>94</v>
      </c>
      <c r="O10" t="s">
        <v>110</v>
      </c>
      <c r="P10" s="69">
        <v>43983</v>
      </c>
      <c r="Q10" s="69">
        <v>44377</v>
      </c>
      <c r="R10" t="s">
        <v>116</v>
      </c>
      <c r="S10" t="s">
        <v>500</v>
      </c>
      <c r="T10" t="s">
        <v>54</v>
      </c>
    </row>
    <row r="11" spans="1:21" x14ac:dyDescent="0.25">
      <c r="A11" t="s">
        <v>51</v>
      </c>
      <c r="B11" t="s">
        <v>104</v>
      </c>
      <c r="C11" t="s">
        <v>105</v>
      </c>
      <c r="D11">
        <v>2</v>
      </c>
      <c r="E11" t="s">
        <v>111</v>
      </c>
      <c r="F11">
        <v>2</v>
      </c>
      <c r="G11" s="69">
        <v>43970</v>
      </c>
      <c r="H11" t="s">
        <v>86</v>
      </c>
      <c r="I11" t="s">
        <v>112</v>
      </c>
      <c r="J11" t="s">
        <v>31</v>
      </c>
      <c r="K11" t="s">
        <v>289</v>
      </c>
      <c r="L11" t="s">
        <v>390</v>
      </c>
      <c r="M11" t="s">
        <v>290</v>
      </c>
      <c r="N11" t="s">
        <v>94</v>
      </c>
      <c r="O11" t="s">
        <v>109</v>
      </c>
      <c r="P11" s="69">
        <v>44075</v>
      </c>
      <c r="Q11" s="69">
        <v>44377</v>
      </c>
      <c r="R11" t="s">
        <v>117</v>
      </c>
      <c r="S11" t="s">
        <v>501</v>
      </c>
      <c r="T11" t="s">
        <v>54</v>
      </c>
      <c r="U11" t="s">
        <v>294</v>
      </c>
    </row>
    <row r="12" spans="1:21" x14ac:dyDescent="0.25">
      <c r="A12" t="s">
        <v>51</v>
      </c>
      <c r="B12" t="s">
        <v>104</v>
      </c>
      <c r="C12" t="s">
        <v>105</v>
      </c>
      <c r="D12">
        <v>2</v>
      </c>
      <c r="E12" t="s">
        <v>111</v>
      </c>
      <c r="F12">
        <v>2</v>
      </c>
      <c r="G12" s="69">
        <v>43970</v>
      </c>
      <c r="H12" t="s">
        <v>86</v>
      </c>
      <c r="I12" t="s">
        <v>112</v>
      </c>
      <c r="J12" t="s">
        <v>31</v>
      </c>
      <c r="K12" t="s">
        <v>289</v>
      </c>
      <c r="L12" t="s">
        <v>391</v>
      </c>
      <c r="M12" t="s">
        <v>291</v>
      </c>
      <c r="N12" t="s">
        <v>94</v>
      </c>
      <c r="O12" t="s">
        <v>113</v>
      </c>
      <c r="P12" s="69">
        <v>44211</v>
      </c>
      <c r="Q12" s="69">
        <v>44530</v>
      </c>
      <c r="R12" t="s">
        <v>117</v>
      </c>
      <c r="S12" t="s">
        <v>502</v>
      </c>
      <c r="T12" t="s">
        <v>521</v>
      </c>
    </row>
    <row r="13" spans="1:21" x14ac:dyDescent="0.25">
      <c r="A13" t="s">
        <v>51</v>
      </c>
      <c r="B13" t="s">
        <v>60</v>
      </c>
      <c r="C13" t="s">
        <v>60</v>
      </c>
      <c r="D13" t="s">
        <v>313</v>
      </c>
      <c r="E13" t="s">
        <v>297</v>
      </c>
      <c r="F13">
        <v>1</v>
      </c>
      <c r="G13" s="69">
        <v>44258</v>
      </c>
      <c r="H13" t="s">
        <v>86</v>
      </c>
      <c r="I13" t="s">
        <v>470</v>
      </c>
      <c r="J13" t="s">
        <v>31</v>
      </c>
      <c r="K13" t="s">
        <v>298</v>
      </c>
      <c r="L13" t="s">
        <v>299</v>
      </c>
      <c r="M13" t="s">
        <v>300</v>
      </c>
      <c r="N13" t="s">
        <v>94</v>
      </c>
      <c r="O13" t="s">
        <v>301</v>
      </c>
      <c r="P13" s="69">
        <v>44256</v>
      </c>
      <c r="Q13" s="69">
        <v>45290</v>
      </c>
      <c r="R13" t="s">
        <v>117</v>
      </c>
      <c r="S13" t="s">
        <v>54</v>
      </c>
      <c r="T13" t="s">
        <v>529</v>
      </c>
      <c r="U13" t="s">
        <v>294</v>
      </c>
    </row>
    <row r="14" spans="1:21" x14ac:dyDescent="0.25">
      <c r="A14" t="s">
        <v>51</v>
      </c>
      <c r="B14" t="s">
        <v>60</v>
      </c>
      <c r="C14" t="s">
        <v>60</v>
      </c>
      <c r="D14" t="s">
        <v>314</v>
      </c>
      <c r="E14" t="s">
        <v>302</v>
      </c>
      <c r="F14">
        <v>1</v>
      </c>
      <c r="G14" s="69">
        <v>44258</v>
      </c>
      <c r="H14" t="s">
        <v>86</v>
      </c>
      <c r="I14" t="s">
        <v>471</v>
      </c>
      <c r="J14" t="s">
        <v>31</v>
      </c>
      <c r="K14" t="s">
        <v>304</v>
      </c>
      <c r="L14" t="s">
        <v>303</v>
      </c>
      <c r="M14" t="s">
        <v>300</v>
      </c>
      <c r="N14" t="s">
        <v>94</v>
      </c>
      <c r="O14" t="s">
        <v>308</v>
      </c>
      <c r="P14" s="69">
        <v>44256</v>
      </c>
      <c r="Q14" s="69">
        <v>44469</v>
      </c>
      <c r="R14" t="s">
        <v>119</v>
      </c>
      <c r="S14" t="s">
        <v>54</v>
      </c>
      <c r="T14" t="s">
        <v>531</v>
      </c>
      <c r="U14" t="s">
        <v>530</v>
      </c>
    </row>
    <row r="15" spans="1:21" x14ac:dyDescent="0.25">
      <c r="A15" t="s">
        <v>51</v>
      </c>
      <c r="B15" t="s">
        <v>60</v>
      </c>
      <c r="C15" t="s">
        <v>60</v>
      </c>
      <c r="D15" t="s">
        <v>314</v>
      </c>
      <c r="E15" t="s">
        <v>302</v>
      </c>
      <c r="F15">
        <v>1</v>
      </c>
      <c r="G15" s="69">
        <v>44258</v>
      </c>
      <c r="H15" t="s">
        <v>86</v>
      </c>
      <c r="I15" t="s">
        <v>471</v>
      </c>
      <c r="J15" t="s">
        <v>31</v>
      </c>
      <c r="K15" t="s">
        <v>305</v>
      </c>
      <c r="L15" t="s">
        <v>306</v>
      </c>
      <c r="M15" t="s">
        <v>307</v>
      </c>
      <c r="N15" t="s">
        <v>94</v>
      </c>
      <c r="O15" t="s">
        <v>308</v>
      </c>
      <c r="P15" s="69">
        <v>44256</v>
      </c>
      <c r="Q15" s="69">
        <v>44545</v>
      </c>
      <c r="R15" t="s">
        <v>117</v>
      </c>
      <c r="S15" t="s">
        <v>54</v>
      </c>
      <c r="T15" t="s">
        <v>522</v>
      </c>
    </row>
    <row r="16" spans="1:21" x14ac:dyDescent="0.25">
      <c r="A16" t="s">
        <v>51</v>
      </c>
      <c r="B16" t="s">
        <v>60</v>
      </c>
      <c r="C16" t="s">
        <v>60</v>
      </c>
      <c r="D16" t="s">
        <v>310</v>
      </c>
      <c r="E16" t="s">
        <v>309</v>
      </c>
      <c r="F16">
        <v>1</v>
      </c>
      <c r="G16" s="69">
        <v>44258</v>
      </c>
      <c r="H16" t="s">
        <v>86</v>
      </c>
      <c r="I16" t="s">
        <v>472</v>
      </c>
      <c r="J16" t="s">
        <v>31</v>
      </c>
      <c r="K16" t="s">
        <v>392</v>
      </c>
      <c r="L16" t="s">
        <v>311</v>
      </c>
      <c r="M16" t="s">
        <v>312</v>
      </c>
      <c r="N16" t="s">
        <v>94</v>
      </c>
      <c r="O16" t="s">
        <v>308</v>
      </c>
      <c r="P16" s="69">
        <v>44256</v>
      </c>
      <c r="Q16" s="69">
        <v>44469</v>
      </c>
      <c r="R16" t="s">
        <v>119</v>
      </c>
      <c r="S16" t="s">
        <v>54</v>
      </c>
      <c r="T16" t="s">
        <v>532</v>
      </c>
      <c r="U16" t="s">
        <v>119</v>
      </c>
    </row>
    <row r="17" spans="1:21" x14ac:dyDescent="0.25">
      <c r="A17" t="s">
        <v>51</v>
      </c>
      <c r="B17" t="s">
        <v>60</v>
      </c>
      <c r="C17" t="s">
        <v>60</v>
      </c>
      <c r="D17" t="s">
        <v>315</v>
      </c>
      <c r="E17" t="s">
        <v>316</v>
      </c>
      <c r="F17">
        <v>1</v>
      </c>
      <c r="G17" s="69">
        <v>44258</v>
      </c>
      <c r="H17" t="s">
        <v>86</v>
      </c>
      <c r="I17" t="s">
        <v>473</v>
      </c>
      <c r="J17" t="s">
        <v>31</v>
      </c>
      <c r="K17" t="s">
        <v>317</v>
      </c>
      <c r="L17" t="s">
        <v>318</v>
      </c>
      <c r="M17" t="s">
        <v>319</v>
      </c>
      <c r="N17" t="s">
        <v>94</v>
      </c>
      <c r="O17" t="s">
        <v>308</v>
      </c>
      <c r="P17" s="69">
        <v>44256</v>
      </c>
      <c r="Q17" s="69">
        <v>44469</v>
      </c>
      <c r="R17" t="s">
        <v>119</v>
      </c>
      <c r="S17" t="s">
        <v>54</v>
      </c>
      <c r="T17" t="s">
        <v>532</v>
      </c>
      <c r="U17" t="s">
        <v>119</v>
      </c>
    </row>
    <row r="18" spans="1:21" x14ac:dyDescent="0.25">
      <c r="A18" t="s">
        <v>51</v>
      </c>
      <c r="B18" t="s">
        <v>60</v>
      </c>
      <c r="C18" t="s">
        <v>60</v>
      </c>
      <c r="D18" t="s">
        <v>321</v>
      </c>
      <c r="E18" t="s">
        <v>320</v>
      </c>
      <c r="F18">
        <v>1</v>
      </c>
      <c r="G18" s="69">
        <v>44258</v>
      </c>
      <c r="H18" t="s">
        <v>86</v>
      </c>
      <c r="I18" t="s">
        <v>474</v>
      </c>
      <c r="J18" t="s">
        <v>31</v>
      </c>
      <c r="K18" t="s">
        <v>322</v>
      </c>
      <c r="L18" t="s">
        <v>324</v>
      </c>
      <c r="M18" t="s">
        <v>323</v>
      </c>
      <c r="N18" t="s">
        <v>94</v>
      </c>
      <c r="O18" t="s">
        <v>308</v>
      </c>
      <c r="P18" s="69">
        <v>44256</v>
      </c>
      <c r="Q18" s="69">
        <v>44469</v>
      </c>
      <c r="R18" t="s">
        <v>119</v>
      </c>
      <c r="S18" t="s">
        <v>54</v>
      </c>
      <c r="T18" t="s">
        <v>532</v>
      </c>
      <c r="U18" t="s">
        <v>119</v>
      </c>
    </row>
    <row r="19" spans="1:21" x14ac:dyDescent="0.25">
      <c r="A19" t="s">
        <v>51</v>
      </c>
      <c r="B19" t="s">
        <v>325</v>
      </c>
      <c r="C19" t="s">
        <v>326</v>
      </c>
      <c r="D19" t="s">
        <v>327</v>
      </c>
      <c r="E19" t="s">
        <v>328</v>
      </c>
      <c r="F19">
        <v>1</v>
      </c>
      <c r="G19" s="69">
        <v>44258</v>
      </c>
      <c r="H19" t="s">
        <v>86</v>
      </c>
      <c r="I19" t="s">
        <v>475</v>
      </c>
      <c r="J19" t="s">
        <v>31</v>
      </c>
      <c r="K19" t="s">
        <v>330</v>
      </c>
      <c r="L19" t="s">
        <v>331</v>
      </c>
      <c r="M19" t="s">
        <v>329</v>
      </c>
      <c r="N19" t="s">
        <v>333</v>
      </c>
      <c r="O19" t="s">
        <v>334</v>
      </c>
      <c r="P19" s="69">
        <v>44260</v>
      </c>
      <c r="Q19" s="69">
        <v>44469</v>
      </c>
      <c r="R19" t="s">
        <v>294</v>
      </c>
      <c r="S19" t="s">
        <v>54</v>
      </c>
      <c r="T19" t="s">
        <v>54</v>
      </c>
      <c r="U19" t="s">
        <v>294</v>
      </c>
    </row>
    <row r="20" spans="1:21" x14ac:dyDescent="0.25">
      <c r="A20" t="s">
        <v>51</v>
      </c>
      <c r="B20" t="s">
        <v>325</v>
      </c>
      <c r="C20" t="s">
        <v>326</v>
      </c>
      <c r="D20" t="s">
        <v>327</v>
      </c>
      <c r="E20" t="s">
        <v>328</v>
      </c>
      <c r="F20">
        <v>1</v>
      </c>
      <c r="G20" s="69">
        <v>44258</v>
      </c>
      <c r="H20" t="s">
        <v>86</v>
      </c>
      <c r="I20" t="s">
        <v>475</v>
      </c>
      <c r="J20" t="s">
        <v>31</v>
      </c>
      <c r="K20" t="s">
        <v>393</v>
      </c>
      <c r="L20" t="s">
        <v>332</v>
      </c>
      <c r="M20" t="s">
        <v>394</v>
      </c>
      <c r="N20" t="s">
        <v>94</v>
      </c>
      <c r="O20" t="s">
        <v>335</v>
      </c>
      <c r="P20" s="69">
        <v>44260</v>
      </c>
      <c r="Q20" s="69">
        <v>44469</v>
      </c>
      <c r="R20" t="s">
        <v>294</v>
      </c>
      <c r="S20" t="s">
        <v>54</v>
      </c>
      <c r="T20" t="s">
        <v>54</v>
      </c>
    </row>
    <row r="21" spans="1:21" x14ac:dyDescent="0.25">
      <c r="A21" t="s">
        <v>51</v>
      </c>
      <c r="B21" t="s">
        <v>325</v>
      </c>
      <c r="C21" t="s">
        <v>326</v>
      </c>
      <c r="D21" t="s">
        <v>336</v>
      </c>
      <c r="E21" t="s">
        <v>337</v>
      </c>
      <c r="F21">
        <v>1</v>
      </c>
      <c r="G21" s="69">
        <v>44258</v>
      </c>
      <c r="H21" t="s">
        <v>86</v>
      </c>
      <c r="I21" t="s">
        <v>476</v>
      </c>
      <c r="J21" t="s">
        <v>31</v>
      </c>
      <c r="K21" t="s">
        <v>395</v>
      </c>
      <c r="L21" t="s">
        <v>338</v>
      </c>
      <c r="M21" t="s">
        <v>339</v>
      </c>
      <c r="N21" t="s">
        <v>94</v>
      </c>
      <c r="O21" t="s">
        <v>335</v>
      </c>
      <c r="P21" s="69">
        <v>44260</v>
      </c>
      <c r="Q21" s="69">
        <v>44469</v>
      </c>
      <c r="R21" t="s">
        <v>119</v>
      </c>
      <c r="S21" t="s">
        <v>54</v>
      </c>
      <c r="T21" t="s">
        <v>532</v>
      </c>
      <c r="U21" t="s">
        <v>119</v>
      </c>
    </row>
    <row r="22" spans="1:21" x14ac:dyDescent="0.25">
      <c r="A22" t="s">
        <v>51</v>
      </c>
      <c r="B22" t="s">
        <v>325</v>
      </c>
      <c r="C22" t="s">
        <v>326</v>
      </c>
      <c r="D22" t="s">
        <v>336</v>
      </c>
      <c r="E22" t="s">
        <v>337</v>
      </c>
      <c r="F22">
        <v>1</v>
      </c>
      <c r="G22" s="69">
        <v>44258</v>
      </c>
      <c r="H22" t="s">
        <v>86</v>
      </c>
      <c r="I22" t="s">
        <v>476</v>
      </c>
      <c r="J22" t="s">
        <v>31</v>
      </c>
      <c r="K22" t="s">
        <v>396</v>
      </c>
      <c r="L22" t="s">
        <v>345</v>
      </c>
      <c r="M22" t="s">
        <v>397</v>
      </c>
      <c r="N22" t="s">
        <v>94</v>
      </c>
      <c r="O22" t="s">
        <v>341</v>
      </c>
      <c r="P22" s="69">
        <v>44260</v>
      </c>
      <c r="Q22" s="69">
        <v>44469</v>
      </c>
      <c r="R22" t="s">
        <v>294</v>
      </c>
      <c r="S22" t="s">
        <v>54</v>
      </c>
      <c r="T22" t="s">
        <v>54</v>
      </c>
    </row>
    <row r="23" spans="1:21" x14ac:dyDescent="0.25">
      <c r="A23" t="s">
        <v>51</v>
      </c>
      <c r="B23" t="s">
        <v>325</v>
      </c>
      <c r="C23" t="s">
        <v>326</v>
      </c>
      <c r="D23" t="s">
        <v>336</v>
      </c>
      <c r="E23" t="s">
        <v>337</v>
      </c>
      <c r="F23">
        <v>1</v>
      </c>
      <c r="G23" s="69">
        <v>44258</v>
      </c>
      <c r="H23" t="s">
        <v>86</v>
      </c>
      <c r="I23" t="s">
        <v>476</v>
      </c>
      <c r="J23" t="s">
        <v>31</v>
      </c>
      <c r="K23" t="s">
        <v>396</v>
      </c>
      <c r="L23" t="s">
        <v>346</v>
      </c>
      <c r="M23" t="s">
        <v>340</v>
      </c>
      <c r="N23" t="s">
        <v>94</v>
      </c>
      <c r="O23" t="s">
        <v>342</v>
      </c>
      <c r="P23" s="69">
        <v>44260</v>
      </c>
      <c r="Q23" s="69">
        <v>44469</v>
      </c>
      <c r="R23" t="s">
        <v>294</v>
      </c>
      <c r="S23" t="s">
        <v>54</v>
      </c>
      <c r="T23" t="s">
        <v>54</v>
      </c>
    </row>
    <row r="24" spans="1:21" x14ac:dyDescent="0.25">
      <c r="A24" t="s">
        <v>51</v>
      </c>
      <c r="B24" t="s">
        <v>325</v>
      </c>
      <c r="C24" t="s">
        <v>326</v>
      </c>
      <c r="D24" t="s">
        <v>398</v>
      </c>
      <c r="E24" t="s">
        <v>343</v>
      </c>
      <c r="F24">
        <v>1</v>
      </c>
      <c r="G24" s="69">
        <v>44258</v>
      </c>
      <c r="H24" t="s">
        <v>358</v>
      </c>
      <c r="I24" t="s">
        <v>477</v>
      </c>
      <c r="J24" t="s">
        <v>31</v>
      </c>
      <c r="K24" t="s">
        <v>347</v>
      </c>
      <c r="L24" t="s">
        <v>344</v>
      </c>
      <c r="M24" t="s">
        <v>339</v>
      </c>
      <c r="N24" t="s">
        <v>94</v>
      </c>
      <c r="O24" t="s">
        <v>335</v>
      </c>
      <c r="P24" s="69">
        <v>44260</v>
      </c>
      <c r="Q24" s="69">
        <v>44469</v>
      </c>
      <c r="R24" t="s">
        <v>119</v>
      </c>
      <c r="S24" t="s">
        <v>54</v>
      </c>
      <c r="T24" t="s">
        <v>532</v>
      </c>
      <c r="U24" t="s">
        <v>119</v>
      </c>
    </row>
    <row r="25" spans="1:21" x14ac:dyDescent="0.25">
      <c r="A25" t="s">
        <v>51</v>
      </c>
      <c r="B25" t="s">
        <v>325</v>
      </c>
      <c r="C25" t="s">
        <v>326</v>
      </c>
      <c r="D25" t="s">
        <v>349</v>
      </c>
      <c r="E25" t="s">
        <v>348</v>
      </c>
      <c r="F25">
        <v>1</v>
      </c>
      <c r="G25" s="69">
        <v>44258</v>
      </c>
      <c r="H25" t="s">
        <v>86</v>
      </c>
      <c r="I25" t="s">
        <v>478</v>
      </c>
      <c r="J25" t="s">
        <v>31</v>
      </c>
      <c r="K25" t="s">
        <v>350</v>
      </c>
      <c r="L25" t="s">
        <v>351</v>
      </c>
      <c r="M25" t="s">
        <v>354</v>
      </c>
      <c r="N25" t="s">
        <v>94</v>
      </c>
      <c r="O25" t="s">
        <v>335</v>
      </c>
      <c r="P25" s="69">
        <v>44258</v>
      </c>
      <c r="Q25" s="69">
        <v>44469</v>
      </c>
      <c r="R25" t="s">
        <v>119</v>
      </c>
      <c r="S25" t="s">
        <v>54</v>
      </c>
      <c r="T25" t="s">
        <v>532</v>
      </c>
      <c r="U25" t="s">
        <v>119</v>
      </c>
    </row>
    <row r="26" spans="1:21" x14ac:dyDescent="0.25">
      <c r="A26" t="s">
        <v>51</v>
      </c>
      <c r="B26" t="s">
        <v>325</v>
      </c>
      <c r="C26" t="s">
        <v>326</v>
      </c>
      <c r="D26" t="s">
        <v>349</v>
      </c>
      <c r="E26" t="s">
        <v>348</v>
      </c>
      <c r="F26">
        <v>1</v>
      </c>
      <c r="G26" s="69">
        <v>44258</v>
      </c>
      <c r="H26" t="s">
        <v>86</v>
      </c>
      <c r="I26" t="s">
        <v>478</v>
      </c>
      <c r="J26" t="s">
        <v>31</v>
      </c>
      <c r="K26" t="s">
        <v>352</v>
      </c>
      <c r="L26" t="s">
        <v>355</v>
      </c>
      <c r="M26" t="s">
        <v>353</v>
      </c>
      <c r="N26" t="s">
        <v>94</v>
      </c>
      <c r="O26" t="s">
        <v>335</v>
      </c>
      <c r="P26" s="69">
        <v>44258</v>
      </c>
      <c r="Q26" s="69">
        <v>44469</v>
      </c>
      <c r="R26" t="s">
        <v>294</v>
      </c>
      <c r="S26" t="s">
        <v>54</v>
      </c>
      <c r="T26" t="s">
        <v>54</v>
      </c>
    </row>
    <row r="27" spans="1:21" x14ac:dyDescent="0.25">
      <c r="A27" t="s">
        <v>51</v>
      </c>
      <c r="B27" t="s">
        <v>325</v>
      </c>
      <c r="C27" t="s">
        <v>326</v>
      </c>
      <c r="D27" t="s">
        <v>357</v>
      </c>
      <c r="E27" t="s">
        <v>356</v>
      </c>
      <c r="F27">
        <v>1</v>
      </c>
      <c r="G27" s="69">
        <v>44258</v>
      </c>
      <c r="H27" t="s">
        <v>358</v>
      </c>
      <c r="I27" t="s">
        <v>479</v>
      </c>
      <c r="J27" t="s">
        <v>31</v>
      </c>
      <c r="K27" t="s">
        <v>362</v>
      </c>
      <c r="L27" t="s">
        <v>359</v>
      </c>
      <c r="M27" t="s">
        <v>365</v>
      </c>
      <c r="N27" t="s">
        <v>94</v>
      </c>
      <c r="O27" t="s">
        <v>335</v>
      </c>
      <c r="P27" s="69">
        <v>44260</v>
      </c>
      <c r="Q27" s="69">
        <v>44469</v>
      </c>
      <c r="R27" t="s">
        <v>119</v>
      </c>
      <c r="S27" t="s">
        <v>54</v>
      </c>
      <c r="T27" t="s">
        <v>532</v>
      </c>
      <c r="U27" t="s">
        <v>119</v>
      </c>
    </row>
    <row r="28" spans="1:21" x14ac:dyDescent="0.25">
      <c r="A28" t="s">
        <v>51</v>
      </c>
      <c r="B28" t="s">
        <v>325</v>
      </c>
      <c r="C28" t="s">
        <v>326</v>
      </c>
      <c r="D28" t="s">
        <v>357</v>
      </c>
      <c r="E28" t="s">
        <v>356</v>
      </c>
      <c r="F28">
        <v>1</v>
      </c>
      <c r="G28" s="69">
        <v>44258</v>
      </c>
      <c r="H28" t="s">
        <v>358</v>
      </c>
      <c r="I28" t="s">
        <v>479</v>
      </c>
      <c r="J28" t="s">
        <v>31</v>
      </c>
      <c r="K28" t="s">
        <v>363</v>
      </c>
      <c r="L28" t="s">
        <v>360</v>
      </c>
      <c r="M28" t="s">
        <v>368</v>
      </c>
      <c r="N28" t="s">
        <v>94</v>
      </c>
      <c r="O28" t="s">
        <v>369</v>
      </c>
      <c r="P28" s="69">
        <v>44260</v>
      </c>
      <c r="Q28" s="69">
        <v>44560</v>
      </c>
      <c r="R28" t="s">
        <v>294</v>
      </c>
      <c r="S28" t="s">
        <v>54</v>
      </c>
      <c r="T28" t="s">
        <v>54</v>
      </c>
    </row>
    <row r="29" spans="1:21" x14ac:dyDescent="0.25">
      <c r="A29" t="s">
        <v>51</v>
      </c>
      <c r="B29" t="s">
        <v>325</v>
      </c>
      <c r="C29" t="s">
        <v>326</v>
      </c>
      <c r="D29" t="s">
        <v>357</v>
      </c>
      <c r="E29" t="s">
        <v>356</v>
      </c>
      <c r="F29">
        <v>1</v>
      </c>
      <c r="G29" s="69">
        <v>44258</v>
      </c>
      <c r="H29" t="s">
        <v>358</v>
      </c>
      <c r="I29" t="s">
        <v>479</v>
      </c>
      <c r="J29" t="s">
        <v>31</v>
      </c>
      <c r="K29" t="s">
        <v>364</v>
      </c>
      <c r="L29" t="s">
        <v>482</v>
      </c>
      <c r="M29" t="s">
        <v>367</v>
      </c>
      <c r="N29" t="s">
        <v>94</v>
      </c>
      <c r="O29" t="s">
        <v>335</v>
      </c>
      <c r="P29" s="69">
        <v>44260</v>
      </c>
      <c r="Q29" s="69">
        <v>44499</v>
      </c>
      <c r="R29" t="s">
        <v>294</v>
      </c>
      <c r="S29" t="s">
        <v>54</v>
      </c>
      <c r="T29" t="s">
        <v>54</v>
      </c>
    </row>
    <row r="30" spans="1:21" x14ac:dyDescent="0.25">
      <c r="A30" t="s">
        <v>51</v>
      </c>
      <c r="B30" t="s">
        <v>325</v>
      </c>
      <c r="C30" t="s">
        <v>326</v>
      </c>
      <c r="D30" t="s">
        <v>357</v>
      </c>
      <c r="E30" t="s">
        <v>356</v>
      </c>
      <c r="F30">
        <v>1</v>
      </c>
      <c r="G30" s="69">
        <v>44258</v>
      </c>
      <c r="H30" t="s">
        <v>358</v>
      </c>
      <c r="I30" t="s">
        <v>479</v>
      </c>
      <c r="J30" t="s">
        <v>31</v>
      </c>
      <c r="K30" t="s">
        <v>399</v>
      </c>
      <c r="L30" t="s">
        <v>361</v>
      </c>
      <c r="M30" t="s">
        <v>366</v>
      </c>
      <c r="N30" t="s">
        <v>94</v>
      </c>
      <c r="O30" t="s">
        <v>335</v>
      </c>
      <c r="P30" s="69">
        <v>44260</v>
      </c>
      <c r="Q30" s="69">
        <v>44469</v>
      </c>
      <c r="R30" t="s">
        <v>294</v>
      </c>
      <c r="S30" t="s">
        <v>54</v>
      </c>
      <c r="T30" t="s">
        <v>54</v>
      </c>
    </row>
    <row r="31" spans="1:21" x14ac:dyDescent="0.25">
      <c r="A31" t="s">
        <v>51</v>
      </c>
      <c r="B31" t="s">
        <v>325</v>
      </c>
      <c r="C31" t="s">
        <v>326</v>
      </c>
      <c r="D31" t="s">
        <v>371</v>
      </c>
      <c r="E31" t="s">
        <v>370</v>
      </c>
      <c r="F31">
        <v>1</v>
      </c>
      <c r="G31" s="69">
        <v>44258</v>
      </c>
      <c r="H31" t="s">
        <v>372</v>
      </c>
      <c r="I31" t="s">
        <v>480</v>
      </c>
      <c r="J31" t="s">
        <v>31</v>
      </c>
      <c r="K31" t="s">
        <v>373</v>
      </c>
      <c r="L31" t="s">
        <v>374</v>
      </c>
      <c r="M31" t="s">
        <v>375</v>
      </c>
      <c r="N31" t="s">
        <v>94</v>
      </c>
      <c r="O31" t="s">
        <v>335</v>
      </c>
      <c r="P31" s="69">
        <v>44260</v>
      </c>
      <c r="Q31" s="69">
        <v>44469</v>
      </c>
      <c r="R31" t="s">
        <v>294</v>
      </c>
      <c r="S31" t="s">
        <v>54</v>
      </c>
      <c r="T31" t="s">
        <v>54</v>
      </c>
      <c r="U31" t="s">
        <v>294</v>
      </c>
    </row>
    <row r="32" spans="1:21" x14ac:dyDescent="0.25">
      <c r="A32" t="s">
        <v>51</v>
      </c>
      <c r="B32" t="s">
        <v>325</v>
      </c>
      <c r="C32" t="s">
        <v>326</v>
      </c>
      <c r="D32" t="s">
        <v>371</v>
      </c>
      <c r="E32" t="s">
        <v>370</v>
      </c>
      <c r="F32">
        <v>1</v>
      </c>
      <c r="G32" s="69">
        <v>44258</v>
      </c>
      <c r="H32" t="s">
        <v>372</v>
      </c>
      <c r="I32" t="s">
        <v>480</v>
      </c>
      <c r="J32" t="s">
        <v>31</v>
      </c>
      <c r="K32" t="s">
        <v>373</v>
      </c>
      <c r="L32" t="s">
        <v>376</v>
      </c>
      <c r="M32" t="s">
        <v>400</v>
      </c>
      <c r="N32" t="s">
        <v>94</v>
      </c>
      <c r="O32" t="s">
        <v>335</v>
      </c>
      <c r="P32" s="69">
        <v>44260</v>
      </c>
      <c r="Q32" s="69">
        <v>44469</v>
      </c>
      <c r="R32" t="s">
        <v>294</v>
      </c>
      <c r="S32" t="s">
        <v>54</v>
      </c>
      <c r="T32" t="s">
        <v>54</v>
      </c>
    </row>
    <row r="33" spans="1:21" x14ac:dyDescent="0.25">
      <c r="A33" t="s">
        <v>51</v>
      </c>
      <c r="B33" t="s">
        <v>325</v>
      </c>
      <c r="C33" t="s">
        <v>326</v>
      </c>
      <c r="D33" t="s">
        <v>379</v>
      </c>
      <c r="E33" t="s">
        <v>378</v>
      </c>
      <c r="F33">
        <v>1</v>
      </c>
      <c r="G33" s="69">
        <v>44258</v>
      </c>
      <c r="H33" t="s">
        <v>372</v>
      </c>
      <c r="I33" t="s">
        <v>481</v>
      </c>
      <c r="J33" t="s">
        <v>31</v>
      </c>
      <c r="K33" t="s">
        <v>377</v>
      </c>
      <c r="L33" t="s">
        <v>380</v>
      </c>
      <c r="M33" t="s">
        <v>387</v>
      </c>
      <c r="N33" t="s">
        <v>386</v>
      </c>
      <c r="O33" t="s">
        <v>385</v>
      </c>
      <c r="P33" s="69">
        <v>44260</v>
      </c>
      <c r="Q33" s="69">
        <v>44560</v>
      </c>
      <c r="R33" t="s">
        <v>294</v>
      </c>
      <c r="S33" t="s">
        <v>54</v>
      </c>
      <c r="T33" t="s">
        <v>54</v>
      </c>
      <c r="U33" t="s">
        <v>294</v>
      </c>
    </row>
    <row r="34" spans="1:21" x14ac:dyDescent="0.25">
      <c r="A34" t="s">
        <v>51</v>
      </c>
      <c r="B34" t="s">
        <v>325</v>
      </c>
      <c r="C34" t="s">
        <v>326</v>
      </c>
      <c r="D34" t="s">
        <v>379</v>
      </c>
      <c r="E34" t="s">
        <v>378</v>
      </c>
      <c r="F34">
        <v>1</v>
      </c>
      <c r="G34" s="69">
        <v>44258</v>
      </c>
      <c r="H34" t="s">
        <v>372</v>
      </c>
      <c r="I34" t="s">
        <v>481</v>
      </c>
      <c r="J34" t="s">
        <v>31</v>
      </c>
      <c r="K34" t="s">
        <v>381</v>
      </c>
      <c r="L34" t="s">
        <v>382</v>
      </c>
      <c r="M34" t="s">
        <v>388</v>
      </c>
      <c r="N34" t="s">
        <v>386</v>
      </c>
      <c r="O34" t="s">
        <v>389</v>
      </c>
      <c r="P34" s="69">
        <v>44260</v>
      </c>
      <c r="Q34" s="69">
        <v>44377</v>
      </c>
      <c r="R34" t="s">
        <v>294</v>
      </c>
      <c r="S34" t="s">
        <v>54</v>
      </c>
      <c r="T34" t="s">
        <v>54</v>
      </c>
    </row>
    <row r="35" spans="1:21" x14ac:dyDescent="0.25">
      <c r="A35" t="s">
        <v>51</v>
      </c>
      <c r="B35" t="s">
        <v>325</v>
      </c>
      <c r="C35" t="s">
        <v>326</v>
      </c>
      <c r="D35" t="s">
        <v>379</v>
      </c>
      <c r="E35" t="s">
        <v>378</v>
      </c>
      <c r="F35">
        <v>1</v>
      </c>
      <c r="G35" s="69">
        <v>44258</v>
      </c>
      <c r="H35" t="s">
        <v>372</v>
      </c>
      <c r="I35" t="s">
        <v>481</v>
      </c>
      <c r="J35" t="s">
        <v>31</v>
      </c>
      <c r="K35" t="s">
        <v>381</v>
      </c>
      <c r="L35" t="s">
        <v>384</v>
      </c>
      <c r="M35" t="s">
        <v>383</v>
      </c>
      <c r="N35" t="s">
        <v>386</v>
      </c>
      <c r="O35" t="s">
        <v>389</v>
      </c>
      <c r="P35" s="69">
        <v>44260</v>
      </c>
      <c r="Q35" s="69">
        <v>44469</v>
      </c>
      <c r="R35" t="s">
        <v>294</v>
      </c>
      <c r="S35" t="s">
        <v>54</v>
      </c>
      <c r="T35" t="s">
        <v>54</v>
      </c>
    </row>
    <row r="36" spans="1:21" x14ac:dyDescent="0.25">
      <c r="A36" t="s">
        <v>51</v>
      </c>
      <c r="B36" t="s">
        <v>441</v>
      </c>
      <c r="C36" t="s">
        <v>442</v>
      </c>
      <c r="D36" t="s">
        <v>52</v>
      </c>
      <c r="E36" t="s">
        <v>443</v>
      </c>
      <c r="F36">
        <v>1</v>
      </c>
      <c r="G36" s="69">
        <v>44329</v>
      </c>
      <c r="H36" t="s">
        <v>444</v>
      </c>
      <c r="I36" t="s">
        <v>469</v>
      </c>
      <c r="J36" t="s">
        <v>31</v>
      </c>
      <c r="K36" t="s">
        <v>450</v>
      </c>
      <c r="L36" t="s">
        <v>445</v>
      </c>
      <c r="M36" t="s">
        <v>455</v>
      </c>
      <c r="N36" t="s">
        <v>386</v>
      </c>
      <c r="O36" t="s">
        <v>449</v>
      </c>
      <c r="P36" s="69">
        <v>44330</v>
      </c>
      <c r="Q36" s="69">
        <v>44469</v>
      </c>
      <c r="R36" t="s">
        <v>117</v>
      </c>
      <c r="S36" t="s">
        <v>54</v>
      </c>
      <c r="T36" t="s">
        <v>54</v>
      </c>
      <c r="U36" t="s">
        <v>294</v>
      </c>
    </row>
    <row r="37" spans="1:21" x14ac:dyDescent="0.25">
      <c r="A37" t="s">
        <v>51</v>
      </c>
      <c r="B37" t="s">
        <v>441</v>
      </c>
      <c r="C37" t="s">
        <v>442</v>
      </c>
      <c r="D37" t="s">
        <v>52</v>
      </c>
      <c r="E37" t="s">
        <v>443</v>
      </c>
      <c r="F37">
        <v>1</v>
      </c>
      <c r="G37" s="69">
        <v>44329</v>
      </c>
      <c r="H37" t="s">
        <v>444</v>
      </c>
      <c r="I37" t="s">
        <v>469</v>
      </c>
      <c r="J37" t="s">
        <v>31</v>
      </c>
      <c r="K37" t="s">
        <v>453</v>
      </c>
      <c r="L37" t="s">
        <v>446</v>
      </c>
      <c r="M37" t="s">
        <v>456</v>
      </c>
      <c r="N37" t="s">
        <v>386</v>
      </c>
      <c r="O37" t="s">
        <v>449</v>
      </c>
      <c r="P37" s="69">
        <v>44330</v>
      </c>
      <c r="Q37" s="69">
        <v>44469</v>
      </c>
      <c r="R37" t="s">
        <v>117</v>
      </c>
      <c r="S37" t="s">
        <v>54</v>
      </c>
      <c r="T37" t="s">
        <v>54</v>
      </c>
    </row>
    <row r="38" spans="1:21" x14ac:dyDescent="0.25">
      <c r="A38" t="s">
        <v>51</v>
      </c>
      <c r="B38" t="s">
        <v>441</v>
      </c>
      <c r="C38" t="s">
        <v>442</v>
      </c>
      <c r="D38" t="s">
        <v>52</v>
      </c>
      <c r="E38" t="s">
        <v>443</v>
      </c>
      <c r="F38">
        <v>1</v>
      </c>
      <c r="G38" s="69">
        <v>44329</v>
      </c>
      <c r="H38" t="s">
        <v>444</v>
      </c>
      <c r="I38" t="s">
        <v>469</v>
      </c>
      <c r="J38" t="s">
        <v>31</v>
      </c>
      <c r="K38" t="s">
        <v>452</v>
      </c>
      <c r="L38" t="s">
        <v>447</v>
      </c>
      <c r="M38" t="s">
        <v>457</v>
      </c>
      <c r="N38" t="s">
        <v>386</v>
      </c>
      <c r="O38" t="s">
        <v>449</v>
      </c>
      <c r="P38" s="69">
        <v>44330</v>
      </c>
      <c r="Q38" s="69">
        <v>44377</v>
      </c>
      <c r="R38" t="s">
        <v>117</v>
      </c>
      <c r="S38" t="s">
        <v>54</v>
      </c>
      <c r="T38" t="s">
        <v>54</v>
      </c>
    </row>
    <row r="39" spans="1:21" x14ac:dyDescent="0.25">
      <c r="A39" t="s">
        <v>51</v>
      </c>
      <c r="B39" t="s">
        <v>441</v>
      </c>
      <c r="C39" t="s">
        <v>442</v>
      </c>
      <c r="D39" t="s">
        <v>52</v>
      </c>
      <c r="E39" t="s">
        <v>443</v>
      </c>
      <c r="F39">
        <v>1</v>
      </c>
      <c r="G39" s="69">
        <v>44329</v>
      </c>
      <c r="H39" t="s">
        <v>444</v>
      </c>
      <c r="I39" t="s">
        <v>469</v>
      </c>
      <c r="J39" t="s">
        <v>31</v>
      </c>
      <c r="K39" t="s">
        <v>451</v>
      </c>
      <c r="L39" t="s">
        <v>454</v>
      </c>
      <c r="M39" t="s">
        <v>448</v>
      </c>
      <c r="N39" t="s">
        <v>386</v>
      </c>
      <c r="O39" t="s">
        <v>449</v>
      </c>
      <c r="P39" s="69">
        <v>44330</v>
      </c>
      <c r="Q39" s="69">
        <v>44545</v>
      </c>
      <c r="R39" t="s">
        <v>117</v>
      </c>
      <c r="S39" t="s">
        <v>54</v>
      </c>
      <c r="T39" t="s">
        <v>54</v>
      </c>
    </row>
    <row r="40" spans="1:21" x14ac:dyDescent="0.25">
      <c r="A40" t="s">
        <v>51</v>
      </c>
      <c r="B40" t="s">
        <v>62</v>
      </c>
      <c r="C40" t="s">
        <v>459</v>
      </c>
      <c r="D40" t="s">
        <v>52</v>
      </c>
      <c r="E40" t="s">
        <v>458</v>
      </c>
      <c r="F40">
        <v>1</v>
      </c>
      <c r="G40" s="69">
        <v>44319</v>
      </c>
      <c r="H40" t="s">
        <v>444</v>
      </c>
      <c r="I40" t="s">
        <v>460</v>
      </c>
      <c r="J40" t="s">
        <v>31</v>
      </c>
      <c r="K40" t="s">
        <v>461</v>
      </c>
      <c r="L40" t="s">
        <v>464</v>
      </c>
      <c r="M40" t="s">
        <v>463</v>
      </c>
      <c r="N40" t="s">
        <v>386</v>
      </c>
      <c r="O40" t="s">
        <v>467</v>
      </c>
      <c r="P40" s="69">
        <v>44348</v>
      </c>
      <c r="Q40" s="69">
        <v>44545</v>
      </c>
      <c r="R40" t="s">
        <v>294</v>
      </c>
      <c r="S40" t="s">
        <v>54</v>
      </c>
      <c r="T40" t="s">
        <v>54</v>
      </c>
      <c r="U40" t="s">
        <v>294</v>
      </c>
    </row>
    <row r="41" spans="1:21" x14ac:dyDescent="0.25">
      <c r="A41" t="s">
        <v>51</v>
      </c>
      <c r="B41" t="s">
        <v>62</v>
      </c>
      <c r="C41" t="s">
        <v>459</v>
      </c>
      <c r="D41" t="s">
        <v>52</v>
      </c>
      <c r="E41" t="s">
        <v>458</v>
      </c>
      <c r="F41">
        <v>1</v>
      </c>
      <c r="G41" s="69">
        <v>44319</v>
      </c>
      <c r="H41" t="s">
        <v>444</v>
      </c>
      <c r="I41" t="s">
        <v>460</v>
      </c>
      <c r="J41" t="s">
        <v>31</v>
      </c>
      <c r="K41" t="s">
        <v>462</v>
      </c>
      <c r="L41" t="s">
        <v>465</v>
      </c>
      <c r="M41" t="s">
        <v>466</v>
      </c>
      <c r="N41" t="s">
        <v>386</v>
      </c>
      <c r="O41" t="s">
        <v>468</v>
      </c>
      <c r="P41" s="69">
        <v>44348</v>
      </c>
      <c r="Q41" s="69">
        <v>44530</v>
      </c>
      <c r="R41" t="s">
        <v>294</v>
      </c>
      <c r="S41" t="s">
        <v>54</v>
      </c>
      <c r="T41" t="s">
        <v>54</v>
      </c>
    </row>
    <row r="42" spans="1:21" x14ac:dyDescent="0.25">
      <c r="A42" t="s">
        <v>51</v>
      </c>
      <c r="B42" t="s">
        <v>75</v>
      </c>
      <c r="C42" t="s">
        <v>484</v>
      </c>
      <c r="D42" t="s">
        <v>52</v>
      </c>
      <c r="E42" t="s">
        <v>483</v>
      </c>
      <c r="F42">
        <v>1</v>
      </c>
      <c r="G42" s="69">
        <v>44327</v>
      </c>
      <c r="H42" t="s">
        <v>489</v>
      </c>
      <c r="I42" t="s">
        <v>485</v>
      </c>
      <c r="J42" t="s">
        <v>31</v>
      </c>
      <c r="K42" t="s">
        <v>486</v>
      </c>
      <c r="L42" t="s">
        <v>490</v>
      </c>
      <c r="M42" t="s">
        <v>493</v>
      </c>
      <c r="N42" t="s">
        <v>386</v>
      </c>
      <c r="O42" t="s">
        <v>496</v>
      </c>
      <c r="P42" s="69">
        <v>44344</v>
      </c>
      <c r="Q42" s="69">
        <v>44389</v>
      </c>
      <c r="R42" t="s">
        <v>117</v>
      </c>
      <c r="S42" t="s">
        <v>54</v>
      </c>
      <c r="T42" t="s">
        <v>54</v>
      </c>
      <c r="U42" t="s">
        <v>294</v>
      </c>
    </row>
    <row r="43" spans="1:21" x14ac:dyDescent="0.25">
      <c r="A43" t="s">
        <v>51</v>
      </c>
      <c r="B43" t="s">
        <v>75</v>
      </c>
      <c r="C43" t="s">
        <v>484</v>
      </c>
      <c r="D43" t="s">
        <v>52</v>
      </c>
      <c r="E43" t="s">
        <v>483</v>
      </c>
      <c r="F43">
        <v>1</v>
      </c>
      <c r="G43" s="69">
        <v>44327</v>
      </c>
      <c r="H43" t="s">
        <v>489</v>
      </c>
      <c r="I43" t="s">
        <v>485</v>
      </c>
      <c r="J43" t="s">
        <v>31</v>
      </c>
      <c r="K43" t="s">
        <v>487</v>
      </c>
      <c r="L43" t="s">
        <v>491</v>
      </c>
      <c r="M43" t="s">
        <v>494</v>
      </c>
      <c r="N43" t="s">
        <v>386</v>
      </c>
      <c r="O43" t="s">
        <v>497</v>
      </c>
      <c r="P43" s="69">
        <v>44344</v>
      </c>
      <c r="Q43" s="69">
        <v>44389</v>
      </c>
      <c r="R43" t="s">
        <v>117</v>
      </c>
      <c r="S43" t="s">
        <v>54</v>
      </c>
      <c r="T43" t="s">
        <v>54</v>
      </c>
    </row>
    <row r="44" spans="1:21" x14ac:dyDescent="0.25">
      <c r="A44" t="s">
        <v>51</v>
      </c>
      <c r="B44" t="s">
        <v>75</v>
      </c>
      <c r="C44" t="s">
        <v>484</v>
      </c>
      <c r="D44" t="s">
        <v>52</v>
      </c>
      <c r="E44" t="s">
        <v>483</v>
      </c>
      <c r="F44">
        <v>1</v>
      </c>
      <c r="G44" s="69">
        <v>44327</v>
      </c>
      <c r="H44" t="s">
        <v>489</v>
      </c>
      <c r="I44" t="s">
        <v>485</v>
      </c>
      <c r="J44" t="s">
        <v>31</v>
      </c>
      <c r="K44" t="s">
        <v>488</v>
      </c>
      <c r="L44" t="s">
        <v>492</v>
      </c>
      <c r="M44" t="s">
        <v>495</v>
      </c>
      <c r="N44" t="s">
        <v>386</v>
      </c>
      <c r="O44" t="s">
        <v>498</v>
      </c>
      <c r="P44" s="69">
        <v>44404</v>
      </c>
      <c r="Q44" s="69">
        <v>44499</v>
      </c>
      <c r="R44" t="s">
        <v>117</v>
      </c>
      <c r="S44" t="s">
        <v>54</v>
      </c>
      <c r="T44" t="s">
        <v>54</v>
      </c>
    </row>
  </sheetData>
  <autoFilter ref="A1:U44" xr:uid="{C10FD403-75E7-4EF4-BD54-45538CD498D8}"/>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Z36"/>
  <sheetViews>
    <sheetView topLeftCell="D14" zoomScale="62" zoomScaleNormal="62" workbookViewId="0">
      <selection activeCell="S10" sqref="S10"/>
    </sheetView>
  </sheetViews>
  <sheetFormatPr baseColWidth="10" defaultColWidth="11.42578125" defaultRowHeight="28.5" customHeight="1" x14ac:dyDescent="0.25"/>
  <cols>
    <col min="1" max="2" width="9.5703125" style="4" customWidth="1"/>
    <col min="3" max="3" width="16.28515625" style="4" customWidth="1"/>
    <col min="4" max="5" width="6.28515625" style="4" customWidth="1"/>
    <col min="6" max="6" width="9.5703125" style="4" customWidth="1"/>
    <col min="7" max="7" width="14.28515625" style="6" customWidth="1"/>
    <col min="8" max="8" width="45.140625" style="4" customWidth="1"/>
    <col min="9" max="9" width="13.140625" style="4" customWidth="1"/>
    <col min="10" max="10" width="33.7109375" style="4" customWidth="1"/>
    <col min="11" max="12" width="16.42578125" style="4" customWidth="1"/>
    <col min="13" max="13" width="6.140625" style="4" customWidth="1"/>
    <col min="14" max="15" width="19.28515625" style="4" customWidth="1"/>
    <col min="16" max="16" width="13" style="4" customWidth="1"/>
    <col min="17" max="17" width="12" style="4" customWidth="1"/>
    <col min="18" max="19" width="14.28515625" style="4" customWidth="1"/>
    <col min="20" max="26" width="2" style="4" customWidth="1"/>
    <col min="27" max="16384" width="11.42578125" style="1"/>
  </cols>
  <sheetData>
    <row r="1" spans="1:26" ht="36" customHeight="1" x14ac:dyDescent="0.25">
      <c r="A1" s="196"/>
      <c r="B1" s="197"/>
      <c r="C1" s="7" t="s">
        <v>10</v>
      </c>
      <c r="D1" s="164" t="s">
        <v>42</v>
      </c>
      <c r="E1" s="238"/>
      <c r="F1" s="238"/>
      <c r="G1" s="238"/>
      <c r="H1" s="238"/>
      <c r="I1" s="238"/>
      <c r="J1" s="238"/>
      <c r="K1" s="238"/>
      <c r="L1" s="238"/>
      <c r="M1" s="238"/>
      <c r="N1" s="238"/>
      <c r="O1" s="238"/>
      <c r="P1" s="238"/>
      <c r="Q1" s="238"/>
      <c r="R1" s="238"/>
      <c r="S1" s="238"/>
      <c r="T1" s="238"/>
      <c r="U1" s="238"/>
      <c r="V1" s="238"/>
      <c r="W1" s="238"/>
      <c r="X1" s="238"/>
      <c r="Y1" s="238"/>
      <c r="Z1" s="165"/>
    </row>
    <row r="2" spans="1:26" ht="41.25" customHeight="1" x14ac:dyDescent="0.25">
      <c r="A2" s="198"/>
      <c r="B2" s="199"/>
      <c r="C2" s="7" t="s">
        <v>0</v>
      </c>
      <c r="D2" s="164" t="s">
        <v>36</v>
      </c>
      <c r="E2" s="238"/>
      <c r="F2" s="238"/>
      <c r="G2" s="238"/>
      <c r="H2" s="238"/>
      <c r="I2" s="238"/>
      <c r="J2" s="238"/>
      <c r="K2" s="238"/>
      <c r="L2" s="238"/>
      <c r="M2" s="238"/>
      <c r="N2" s="238"/>
      <c r="O2" s="238"/>
      <c r="P2" s="238"/>
      <c r="Q2" s="238"/>
      <c r="R2" s="238"/>
      <c r="S2" s="165"/>
      <c r="T2" s="8" t="s">
        <v>1</v>
      </c>
      <c r="U2" s="228" t="s">
        <v>2</v>
      </c>
      <c r="V2" s="228"/>
      <c r="W2" s="228"/>
      <c r="X2" s="228"/>
      <c r="Y2" s="9" t="s">
        <v>3</v>
      </c>
      <c r="Z2" s="10">
        <v>2</v>
      </c>
    </row>
    <row r="3" spans="1:26" s="2" customFormat="1" ht="16.5" customHeight="1" x14ac:dyDescent="0.25">
      <c r="A3" s="206" t="s">
        <v>127</v>
      </c>
      <c r="B3" s="206"/>
      <c r="C3" s="206"/>
      <c r="D3" s="206"/>
      <c r="E3" s="206"/>
      <c r="F3" s="206"/>
      <c r="G3" s="206"/>
      <c r="H3" s="206"/>
      <c r="I3" s="206"/>
      <c r="J3" s="206"/>
      <c r="K3" s="206"/>
      <c r="L3" s="206"/>
      <c r="M3" s="206"/>
      <c r="N3" s="206"/>
      <c r="O3" s="206"/>
      <c r="P3" s="206"/>
      <c r="Q3" s="206"/>
      <c r="R3" s="206"/>
      <c r="S3" s="207"/>
      <c r="T3" s="229" t="s">
        <v>126</v>
      </c>
      <c r="U3" s="230"/>
      <c r="V3" s="230"/>
      <c r="W3" s="230"/>
      <c r="X3" s="230"/>
      <c r="Y3" s="230"/>
      <c r="Z3" s="231"/>
    </row>
    <row r="4" spans="1:26" s="2" customFormat="1" ht="16.5" customHeight="1" x14ac:dyDescent="0.25">
      <c r="A4" s="241"/>
      <c r="B4" s="241"/>
      <c r="C4" s="241"/>
      <c r="D4" s="241"/>
      <c r="E4" s="241"/>
      <c r="F4" s="241"/>
      <c r="G4" s="241"/>
      <c r="H4" s="241"/>
      <c r="I4" s="241"/>
      <c r="J4" s="241"/>
      <c r="K4" s="241"/>
      <c r="L4" s="241"/>
      <c r="M4" s="241"/>
      <c r="N4" s="241"/>
      <c r="O4" s="241"/>
      <c r="P4" s="241"/>
      <c r="Q4" s="241"/>
      <c r="R4" s="241"/>
      <c r="S4" s="209"/>
      <c r="T4" s="232" t="s">
        <v>4</v>
      </c>
      <c r="U4" s="233"/>
      <c r="V4" s="215" t="s">
        <v>5</v>
      </c>
      <c r="W4" s="234"/>
      <c r="X4" s="234"/>
      <c r="Y4" s="215" t="s">
        <v>6</v>
      </c>
      <c r="Z4" s="233"/>
    </row>
    <row r="5" spans="1:26" s="2" customFormat="1" ht="16.5" customHeight="1" x14ac:dyDescent="0.25">
      <c r="A5" s="241"/>
      <c r="B5" s="241"/>
      <c r="C5" s="241"/>
      <c r="D5" s="241"/>
      <c r="E5" s="241"/>
      <c r="F5" s="241"/>
      <c r="G5" s="241"/>
      <c r="H5" s="241"/>
      <c r="I5" s="241"/>
      <c r="J5" s="241"/>
      <c r="K5" s="241"/>
      <c r="L5" s="241"/>
      <c r="M5" s="241"/>
      <c r="N5" s="241"/>
      <c r="O5" s="241"/>
      <c r="P5" s="241"/>
      <c r="Q5" s="241"/>
      <c r="R5" s="241"/>
      <c r="S5" s="209"/>
      <c r="T5" s="232" t="s">
        <v>401</v>
      </c>
      <c r="U5" s="233"/>
      <c r="V5" s="215" t="s">
        <v>401</v>
      </c>
      <c r="W5" s="234"/>
      <c r="X5" s="234"/>
      <c r="Y5" s="235" t="s">
        <v>7</v>
      </c>
      <c r="Z5" s="236"/>
    </row>
    <row r="6" spans="1:26" s="2" customFormat="1" ht="16.5" customHeight="1" thickBot="1" x14ac:dyDescent="0.3">
      <c r="A6" s="241"/>
      <c r="B6" s="241"/>
      <c r="C6" s="241"/>
      <c r="D6" s="241"/>
      <c r="E6" s="241"/>
      <c r="F6" s="241"/>
      <c r="G6" s="241"/>
      <c r="H6" s="241"/>
      <c r="I6" s="241"/>
      <c r="J6" s="241"/>
      <c r="K6" s="241"/>
      <c r="L6" s="241"/>
      <c r="M6" s="241"/>
      <c r="N6" s="241"/>
      <c r="O6" s="241"/>
      <c r="P6" s="241"/>
      <c r="Q6" s="241"/>
      <c r="R6" s="241"/>
      <c r="S6" s="209"/>
      <c r="T6" s="243"/>
      <c r="U6" s="244"/>
      <c r="V6" s="245"/>
      <c r="W6" s="246"/>
      <c r="X6" s="246"/>
      <c r="Y6" s="169"/>
      <c r="Z6" s="171"/>
    </row>
    <row r="7" spans="1:26" s="3" customFormat="1" ht="50.25" customHeight="1" x14ac:dyDescent="0.25">
      <c r="A7" s="191" t="s">
        <v>8</v>
      </c>
      <c r="B7" s="191" t="s">
        <v>10</v>
      </c>
      <c r="C7" s="191" t="s">
        <v>12</v>
      </c>
      <c r="D7" s="191" t="s">
        <v>14</v>
      </c>
      <c r="E7" s="191" t="s">
        <v>40</v>
      </c>
      <c r="F7" s="191" t="s">
        <v>41</v>
      </c>
      <c r="G7" s="191" t="s">
        <v>16</v>
      </c>
      <c r="H7" s="191" t="s">
        <v>18</v>
      </c>
      <c r="I7" s="191" t="s">
        <v>128</v>
      </c>
      <c r="J7" s="191" t="s">
        <v>47</v>
      </c>
      <c r="K7" s="191" t="s">
        <v>37</v>
      </c>
      <c r="L7" s="191" t="s">
        <v>131</v>
      </c>
      <c r="M7" s="191" t="s">
        <v>38</v>
      </c>
      <c r="N7" s="183" t="s">
        <v>48</v>
      </c>
      <c r="O7" s="242"/>
      <c r="P7" s="183" t="s">
        <v>21</v>
      </c>
      <c r="Q7" s="184"/>
      <c r="R7" s="239" t="s">
        <v>129</v>
      </c>
      <c r="S7" s="187" t="s">
        <v>130</v>
      </c>
      <c r="T7" s="218" t="s">
        <v>22</v>
      </c>
      <c r="U7" s="220" t="s">
        <v>23</v>
      </c>
      <c r="V7" s="224" t="s">
        <v>24</v>
      </c>
      <c r="W7" s="226" t="s">
        <v>46</v>
      </c>
      <c r="X7" s="222" t="s">
        <v>25</v>
      </c>
      <c r="Y7" s="176" t="s">
        <v>49</v>
      </c>
      <c r="Z7" s="178" t="s">
        <v>39</v>
      </c>
    </row>
    <row r="8" spans="1:26" s="3" customFormat="1" ht="29.25" customHeight="1" x14ac:dyDescent="0.25">
      <c r="A8" s="192"/>
      <c r="B8" s="192"/>
      <c r="C8" s="192"/>
      <c r="D8" s="192"/>
      <c r="E8" s="192"/>
      <c r="F8" s="192"/>
      <c r="G8" s="192"/>
      <c r="H8" s="192"/>
      <c r="I8" s="192"/>
      <c r="J8" s="192"/>
      <c r="K8" s="192"/>
      <c r="L8" s="192"/>
      <c r="M8" s="192"/>
      <c r="N8" s="11" t="s">
        <v>50</v>
      </c>
      <c r="O8" s="11" t="s">
        <v>28</v>
      </c>
      <c r="P8" s="36" t="s">
        <v>29</v>
      </c>
      <c r="Q8" s="42" t="s">
        <v>30</v>
      </c>
      <c r="R8" s="240"/>
      <c r="S8" s="188"/>
      <c r="T8" s="219"/>
      <c r="U8" s="221"/>
      <c r="V8" s="225"/>
      <c r="W8" s="227"/>
      <c r="X8" s="223"/>
      <c r="Y8" s="177"/>
      <c r="Z8" s="179"/>
    </row>
    <row r="9" spans="1:26" ht="37.5" customHeight="1" x14ac:dyDescent="0.25">
      <c r="A9" s="12" t="s">
        <v>53</v>
      </c>
      <c r="B9" s="13" t="s">
        <v>132</v>
      </c>
      <c r="C9" s="14" t="s">
        <v>133</v>
      </c>
      <c r="D9" s="15">
        <v>44130</v>
      </c>
      <c r="E9" s="15">
        <v>44124</v>
      </c>
      <c r="F9" s="14" t="s">
        <v>134</v>
      </c>
      <c r="G9" s="13" t="s">
        <v>135</v>
      </c>
      <c r="H9" s="13" t="s">
        <v>136</v>
      </c>
      <c r="I9" s="43" t="s">
        <v>265</v>
      </c>
      <c r="J9" s="13" t="s">
        <v>137</v>
      </c>
      <c r="K9" s="13" t="s">
        <v>138</v>
      </c>
      <c r="L9" s="13" t="s">
        <v>139</v>
      </c>
      <c r="M9" s="44">
        <v>1</v>
      </c>
      <c r="N9" s="12" t="s">
        <v>53</v>
      </c>
      <c r="O9" s="12" t="s">
        <v>140</v>
      </c>
      <c r="P9" s="15">
        <v>44197</v>
      </c>
      <c r="Q9" s="15">
        <v>44377</v>
      </c>
      <c r="R9" s="90" t="s">
        <v>116</v>
      </c>
      <c r="S9" s="61" t="s">
        <v>537</v>
      </c>
      <c r="T9" s="57" t="s">
        <v>402</v>
      </c>
      <c r="U9" s="65" t="s">
        <v>403</v>
      </c>
      <c r="V9" s="59" t="s">
        <v>404</v>
      </c>
      <c r="W9" s="59" t="s">
        <v>52</v>
      </c>
      <c r="X9" s="59" t="s">
        <v>278</v>
      </c>
      <c r="Y9" s="60"/>
      <c r="Z9" s="61"/>
    </row>
    <row r="10" spans="1:26" s="38" customFormat="1" ht="37.5" customHeight="1" x14ac:dyDescent="0.25">
      <c r="A10" s="12" t="s">
        <v>61</v>
      </c>
      <c r="B10" s="21" t="s">
        <v>141</v>
      </c>
      <c r="C10" s="14" t="s">
        <v>142</v>
      </c>
      <c r="D10" s="34">
        <v>44131</v>
      </c>
      <c r="E10" s="15">
        <v>44124</v>
      </c>
      <c r="F10" s="16" t="s">
        <v>143</v>
      </c>
      <c r="G10" s="13" t="s">
        <v>144</v>
      </c>
      <c r="H10" s="21" t="s">
        <v>145</v>
      </c>
      <c r="I10" s="43" t="s">
        <v>266</v>
      </c>
      <c r="J10" s="21" t="s">
        <v>146</v>
      </c>
      <c r="K10" s="21" t="s">
        <v>147</v>
      </c>
      <c r="L10" s="21" t="s">
        <v>148</v>
      </c>
      <c r="M10" s="21">
        <v>1</v>
      </c>
      <c r="N10" s="21" t="s">
        <v>61</v>
      </c>
      <c r="O10" s="21" t="s">
        <v>149</v>
      </c>
      <c r="P10" s="34">
        <v>44138</v>
      </c>
      <c r="Q10" s="34">
        <v>44348</v>
      </c>
      <c r="R10" s="91" t="s">
        <v>535</v>
      </c>
      <c r="S10" s="61" t="s">
        <v>537</v>
      </c>
      <c r="T10" s="57" t="s">
        <v>436</v>
      </c>
      <c r="U10" s="66" t="s">
        <v>405</v>
      </c>
      <c r="V10" s="59" t="s">
        <v>440</v>
      </c>
      <c r="W10" s="59" t="s">
        <v>437</v>
      </c>
      <c r="X10" s="59" t="s">
        <v>278</v>
      </c>
      <c r="Y10" s="60"/>
      <c r="Z10" s="62"/>
    </row>
    <row r="11" spans="1:26" s="38" customFormat="1" ht="37.5" customHeight="1" x14ac:dyDescent="0.25">
      <c r="A11" s="45" t="s">
        <v>150</v>
      </c>
      <c r="B11" s="45" t="s">
        <v>151</v>
      </c>
      <c r="C11" s="14" t="s">
        <v>152</v>
      </c>
      <c r="D11" s="34">
        <v>44132</v>
      </c>
      <c r="E11" s="15">
        <v>44124</v>
      </c>
      <c r="F11" s="52" t="s">
        <v>153</v>
      </c>
      <c r="G11" s="46" t="s">
        <v>154</v>
      </c>
      <c r="H11" s="45" t="s">
        <v>279</v>
      </c>
      <c r="I11" s="43" t="s">
        <v>267</v>
      </c>
      <c r="J11" s="45" t="s">
        <v>155</v>
      </c>
      <c r="K11" s="45" t="s">
        <v>156</v>
      </c>
      <c r="L11" s="45" t="s">
        <v>157</v>
      </c>
      <c r="M11" s="21">
        <v>1</v>
      </c>
      <c r="N11" s="21" t="s">
        <v>280</v>
      </c>
      <c r="O11" s="21" t="s">
        <v>159</v>
      </c>
      <c r="P11" s="34">
        <v>44152</v>
      </c>
      <c r="Q11" s="56">
        <v>44253</v>
      </c>
      <c r="R11" s="90" t="s">
        <v>116</v>
      </c>
      <c r="S11" s="61" t="s">
        <v>537</v>
      </c>
      <c r="T11" s="64" t="s">
        <v>406</v>
      </c>
      <c r="U11" s="65" t="s">
        <v>407</v>
      </c>
      <c r="V11" s="59" t="s">
        <v>408</v>
      </c>
      <c r="W11" s="59" t="s">
        <v>409</v>
      </c>
      <c r="X11" s="59" t="s">
        <v>278</v>
      </c>
      <c r="Y11" s="60"/>
      <c r="Z11" s="62"/>
    </row>
    <row r="12" spans="1:26" s="38" customFormat="1" ht="37.5" customHeight="1" x14ac:dyDescent="0.25">
      <c r="A12" s="45" t="s">
        <v>160</v>
      </c>
      <c r="B12" s="45" t="s">
        <v>161</v>
      </c>
      <c r="C12" s="14" t="s">
        <v>162</v>
      </c>
      <c r="D12" s="34">
        <v>44132</v>
      </c>
      <c r="E12" s="15">
        <v>44124</v>
      </c>
      <c r="F12" s="23" t="s">
        <v>163</v>
      </c>
      <c r="G12" s="46" t="s">
        <v>164</v>
      </c>
      <c r="H12" s="45" t="s">
        <v>165</v>
      </c>
      <c r="I12" s="43" t="s">
        <v>268</v>
      </c>
      <c r="J12" s="45" t="s">
        <v>166</v>
      </c>
      <c r="K12" s="45" t="s">
        <v>167</v>
      </c>
      <c r="L12" s="45" t="s">
        <v>168</v>
      </c>
      <c r="M12" s="21">
        <v>1</v>
      </c>
      <c r="N12" s="21" t="s">
        <v>281</v>
      </c>
      <c r="O12" s="21" t="s">
        <v>169</v>
      </c>
      <c r="P12" s="34">
        <v>44175</v>
      </c>
      <c r="Q12" s="56">
        <v>44265</v>
      </c>
      <c r="R12" s="90" t="s">
        <v>116</v>
      </c>
      <c r="S12" s="61" t="s">
        <v>537</v>
      </c>
      <c r="T12" s="57" t="s">
        <v>410</v>
      </c>
      <c r="U12" s="65" t="s">
        <v>411</v>
      </c>
      <c r="V12" s="59" t="s">
        <v>412</v>
      </c>
      <c r="W12" s="59" t="s">
        <v>52</v>
      </c>
      <c r="X12" s="59" t="s">
        <v>278</v>
      </c>
      <c r="Y12" s="60"/>
      <c r="Z12" s="62"/>
    </row>
    <row r="13" spans="1:26" s="38" customFormat="1" ht="37.5" customHeight="1" x14ac:dyDescent="0.25">
      <c r="A13" s="21" t="s">
        <v>170</v>
      </c>
      <c r="B13" s="21" t="s">
        <v>161</v>
      </c>
      <c r="C13" s="14" t="s">
        <v>171</v>
      </c>
      <c r="D13" s="34">
        <v>44132</v>
      </c>
      <c r="E13" s="15">
        <v>44124</v>
      </c>
      <c r="F13" s="23" t="s">
        <v>172</v>
      </c>
      <c r="G13" s="46" t="s">
        <v>173</v>
      </c>
      <c r="H13" s="21" t="s">
        <v>174</v>
      </c>
      <c r="I13" s="43" t="s">
        <v>175</v>
      </c>
      <c r="J13" s="21" t="s">
        <v>176</v>
      </c>
      <c r="K13" s="21" t="s">
        <v>177</v>
      </c>
      <c r="L13" s="21" t="s">
        <v>178</v>
      </c>
      <c r="M13" s="21">
        <v>1</v>
      </c>
      <c r="N13" s="21" t="s">
        <v>282</v>
      </c>
      <c r="O13" s="21" t="s">
        <v>179</v>
      </c>
      <c r="P13" s="34">
        <v>44175</v>
      </c>
      <c r="Q13" s="47">
        <v>44438</v>
      </c>
      <c r="R13" s="92" t="s">
        <v>536</v>
      </c>
      <c r="S13" s="61" t="s">
        <v>537</v>
      </c>
      <c r="T13" s="57" t="s">
        <v>413</v>
      </c>
      <c r="U13" s="66" t="s">
        <v>405</v>
      </c>
      <c r="V13" s="59" t="s">
        <v>414</v>
      </c>
      <c r="W13" s="59" t="s">
        <v>415</v>
      </c>
      <c r="X13" s="59" t="s">
        <v>278</v>
      </c>
      <c r="Y13" s="60"/>
      <c r="Z13" s="62"/>
    </row>
    <row r="14" spans="1:26" s="38" customFormat="1" ht="37.5" customHeight="1" x14ac:dyDescent="0.25">
      <c r="A14" s="21" t="s">
        <v>160</v>
      </c>
      <c r="B14" s="21" t="s">
        <v>161</v>
      </c>
      <c r="C14" s="14" t="s">
        <v>180</v>
      </c>
      <c r="D14" s="34">
        <v>44132</v>
      </c>
      <c r="E14" s="15">
        <v>44124</v>
      </c>
      <c r="F14" s="23" t="s">
        <v>181</v>
      </c>
      <c r="G14" s="48" t="s">
        <v>182</v>
      </c>
      <c r="H14" s="21" t="s">
        <v>183</v>
      </c>
      <c r="I14" s="49" t="s">
        <v>269</v>
      </c>
      <c r="J14" s="21" t="s">
        <v>184</v>
      </c>
      <c r="K14" s="21" t="s">
        <v>177</v>
      </c>
      <c r="L14" s="21" t="s">
        <v>185</v>
      </c>
      <c r="M14" s="21">
        <v>1</v>
      </c>
      <c r="N14" s="21" t="s">
        <v>186</v>
      </c>
      <c r="O14" s="21" t="s">
        <v>187</v>
      </c>
      <c r="P14" s="34">
        <v>44175</v>
      </c>
      <c r="Q14" s="34">
        <v>44438</v>
      </c>
      <c r="R14" s="92" t="s">
        <v>536</v>
      </c>
      <c r="S14" s="61" t="s">
        <v>537</v>
      </c>
      <c r="T14" s="57" t="s">
        <v>416</v>
      </c>
      <c r="U14" s="66" t="s">
        <v>405</v>
      </c>
      <c r="V14" s="59" t="s">
        <v>417</v>
      </c>
      <c r="W14" s="59" t="s">
        <v>415</v>
      </c>
      <c r="X14" s="59" t="s">
        <v>278</v>
      </c>
      <c r="Y14" s="60"/>
      <c r="Z14" s="62"/>
    </row>
    <row r="15" spans="1:26" s="38" customFormat="1" ht="37.5" customHeight="1" x14ac:dyDescent="0.25">
      <c r="A15" s="21" t="s">
        <v>188</v>
      </c>
      <c r="B15" s="21" t="s">
        <v>189</v>
      </c>
      <c r="C15" s="14" t="s">
        <v>190</v>
      </c>
      <c r="D15" s="34">
        <v>44132</v>
      </c>
      <c r="E15" s="15">
        <v>44124</v>
      </c>
      <c r="F15" s="23" t="s">
        <v>191</v>
      </c>
      <c r="G15" s="46" t="s">
        <v>192</v>
      </c>
      <c r="H15" s="21" t="s">
        <v>193</v>
      </c>
      <c r="I15" s="43" t="s">
        <v>270</v>
      </c>
      <c r="J15" s="21" t="s">
        <v>194</v>
      </c>
      <c r="K15" s="21" t="s">
        <v>195</v>
      </c>
      <c r="L15" s="21" t="s">
        <v>196</v>
      </c>
      <c r="M15" s="21" t="s">
        <v>197</v>
      </c>
      <c r="N15" s="21" t="s">
        <v>61</v>
      </c>
      <c r="O15" s="21" t="s">
        <v>149</v>
      </c>
      <c r="P15" s="34">
        <v>44197</v>
      </c>
      <c r="Q15" s="47">
        <v>44438</v>
      </c>
      <c r="R15" s="92" t="s">
        <v>536</v>
      </c>
      <c r="S15" s="61" t="s">
        <v>537</v>
      </c>
      <c r="T15" s="67" t="s">
        <v>418</v>
      </c>
      <c r="U15" s="68" t="s">
        <v>419</v>
      </c>
      <c r="V15" s="63" t="s">
        <v>420</v>
      </c>
      <c r="W15" s="59" t="s">
        <v>421</v>
      </c>
      <c r="X15" s="59" t="s">
        <v>278</v>
      </c>
      <c r="Y15" s="60"/>
      <c r="Z15" s="62"/>
    </row>
    <row r="16" spans="1:26" s="38" customFormat="1" ht="37.5" customHeight="1" x14ac:dyDescent="0.25">
      <c r="A16" s="12" t="s">
        <v>61</v>
      </c>
      <c r="B16" s="21" t="s">
        <v>141</v>
      </c>
      <c r="C16" s="14" t="s">
        <v>198</v>
      </c>
      <c r="D16" s="34">
        <v>44131</v>
      </c>
      <c r="E16" s="15">
        <v>44124</v>
      </c>
      <c r="F16" s="23" t="s">
        <v>199</v>
      </c>
      <c r="G16" s="46" t="s">
        <v>200</v>
      </c>
      <c r="H16" s="21" t="s">
        <v>201</v>
      </c>
      <c r="I16" s="43" t="s">
        <v>271</v>
      </c>
      <c r="J16" s="21" t="s">
        <v>202</v>
      </c>
      <c r="K16" s="21" t="s">
        <v>203</v>
      </c>
      <c r="L16" s="21" t="s">
        <v>204</v>
      </c>
      <c r="M16" s="21">
        <v>1</v>
      </c>
      <c r="N16" s="21" t="s">
        <v>61</v>
      </c>
      <c r="O16" s="21" t="s">
        <v>149</v>
      </c>
      <c r="P16" s="34">
        <v>44138</v>
      </c>
      <c r="Q16" s="56">
        <v>44195</v>
      </c>
      <c r="R16" s="90" t="s">
        <v>116</v>
      </c>
      <c r="S16" s="61" t="s">
        <v>537</v>
      </c>
      <c r="T16" s="57" t="s">
        <v>422</v>
      </c>
      <c r="U16" s="66" t="s">
        <v>405</v>
      </c>
      <c r="V16" s="57" t="s">
        <v>423</v>
      </c>
      <c r="W16" s="59" t="s">
        <v>52</v>
      </c>
      <c r="X16" s="59" t="s">
        <v>278</v>
      </c>
      <c r="Y16" s="60"/>
      <c r="Z16" s="62"/>
    </row>
    <row r="17" spans="1:26" s="38" customFormat="1" ht="37.5" customHeight="1" x14ac:dyDescent="0.25">
      <c r="A17" s="45" t="s">
        <v>205</v>
      </c>
      <c r="B17" s="45" t="s">
        <v>161</v>
      </c>
      <c r="C17" s="14" t="s">
        <v>206</v>
      </c>
      <c r="D17" s="34">
        <v>44132</v>
      </c>
      <c r="E17" s="15">
        <v>44124</v>
      </c>
      <c r="F17" s="23" t="s">
        <v>207</v>
      </c>
      <c r="G17" s="46" t="s">
        <v>208</v>
      </c>
      <c r="H17" s="45" t="s">
        <v>209</v>
      </c>
      <c r="I17" s="43" t="s">
        <v>272</v>
      </c>
      <c r="J17" s="45" t="s">
        <v>210</v>
      </c>
      <c r="K17" s="45" t="s">
        <v>211</v>
      </c>
      <c r="L17" s="45" t="s">
        <v>212</v>
      </c>
      <c r="M17" s="50">
        <v>1</v>
      </c>
      <c r="N17" s="21" t="s">
        <v>213</v>
      </c>
      <c r="O17" s="21" t="s">
        <v>214</v>
      </c>
      <c r="P17" s="34">
        <v>44175</v>
      </c>
      <c r="Q17" s="34">
        <v>44469</v>
      </c>
      <c r="R17" s="92" t="s">
        <v>536</v>
      </c>
      <c r="S17" s="61" t="s">
        <v>537</v>
      </c>
      <c r="T17" s="57" t="s">
        <v>424</v>
      </c>
      <c r="U17" s="65" t="s">
        <v>405</v>
      </c>
      <c r="V17" s="59" t="s">
        <v>425</v>
      </c>
      <c r="W17" s="59" t="s">
        <v>52</v>
      </c>
      <c r="X17" s="59" t="s">
        <v>278</v>
      </c>
      <c r="Y17" s="60"/>
      <c r="Z17" s="62"/>
    </row>
    <row r="18" spans="1:26" s="38" customFormat="1" ht="37.5" customHeight="1" x14ac:dyDescent="0.25">
      <c r="A18" s="12" t="s">
        <v>61</v>
      </c>
      <c r="B18" s="21" t="s">
        <v>141</v>
      </c>
      <c r="C18" s="14" t="s">
        <v>142</v>
      </c>
      <c r="D18" s="34">
        <v>44131</v>
      </c>
      <c r="E18" s="15">
        <v>44124</v>
      </c>
      <c r="F18" s="16" t="s">
        <v>215</v>
      </c>
      <c r="G18" s="13" t="s">
        <v>216</v>
      </c>
      <c r="H18" s="21" t="s">
        <v>145</v>
      </c>
      <c r="I18" s="43" t="s">
        <v>266</v>
      </c>
      <c r="J18" s="21" t="s">
        <v>217</v>
      </c>
      <c r="K18" s="21" t="s">
        <v>147</v>
      </c>
      <c r="L18" s="21" t="s">
        <v>148</v>
      </c>
      <c r="M18" s="21">
        <v>1</v>
      </c>
      <c r="N18" s="21" t="s">
        <v>61</v>
      </c>
      <c r="O18" s="21" t="s">
        <v>149</v>
      </c>
      <c r="P18" s="34">
        <v>44138</v>
      </c>
      <c r="Q18" s="34">
        <v>44348</v>
      </c>
      <c r="R18" s="90" t="s">
        <v>116</v>
      </c>
      <c r="S18" s="61" t="s">
        <v>537</v>
      </c>
      <c r="T18" s="57" t="s">
        <v>439</v>
      </c>
      <c r="U18" s="66" t="s">
        <v>405</v>
      </c>
      <c r="V18" s="59" t="s">
        <v>440</v>
      </c>
      <c r="W18" s="59" t="s">
        <v>437</v>
      </c>
      <c r="X18" s="59" t="s">
        <v>278</v>
      </c>
      <c r="Y18" s="60"/>
      <c r="Z18" s="62"/>
    </row>
    <row r="19" spans="1:26" s="38" customFormat="1" ht="37.5" customHeight="1" x14ac:dyDescent="0.25">
      <c r="A19" s="12" t="s">
        <v>53</v>
      </c>
      <c r="B19" s="13" t="s">
        <v>218</v>
      </c>
      <c r="C19" s="14" t="s">
        <v>219</v>
      </c>
      <c r="D19" s="34">
        <v>44130</v>
      </c>
      <c r="E19" s="15">
        <v>44124</v>
      </c>
      <c r="F19" s="53" t="s">
        <v>220</v>
      </c>
      <c r="G19" s="45" t="s">
        <v>221</v>
      </c>
      <c r="H19" s="13" t="s">
        <v>222</v>
      </c>
      <c r="I19" s="43" t="s">
        <v>273</v>
      </c>
      <c r="J19" s="54" t="s">
        <v>223</v>
      </c>
      <c r="K19" s="13" t="s">
        <v>224</v>
      </c>
      <c r="L19" s="13" t="s">
        <v>225</v>
      </c>
      <c r="M19" s="50">
        <v>1</v>
      </c>
      <c r="N19" s="21" t="s">
        <v>226</v>
      </c>
      <c r="O19" s="21" t="s">
        <v>227</v>
      </c>
      <c r="P19" s="34">
        <v>44150</v>
      </c>
      <c r="Q19" s="47">
        <v>44469</v>
      </c>
      <c r="R19" s="92" t="s">
        <v>536</v>
      </c>
      <c r="S19" s="61" t="s">
        <v>537</v>
      </c>
      <c r="T19" s="57" t="s">
        <v>438</v>
      </c>
      <c r="U19" s="58" t="s">
        <v>52</v>
      </c>
      <c r="V19" s="59" t="s">
        <v>52</v>
      </c>
      <c r="W19" s="59" t="s">
        <v>427</v>
      </c>
      <c r="X19" s="59" t="s">
        <v>52</v>
      </c>
      <c r="Y19" s="60"/>
      <c r="Z19" s="62"/>
    </row>
    <row r="20" spans="1:26" ht="28.5" customHeight="1" x14ac:dyDescent="0.25">
      <c r="A20" s="21" t="s">
        <v>228</v>
      </c>
      <c r="B20" s="21" t="s">
        <v>151</v>
      </c>
      <c r="C20" s="14" t="s">
        <v>229</v>
      </c>
      <c r="D20" s="34">
        <v>44132</v>
      </c>
      <c r="E20" s="15">
        <v>44124</v>
      </c>
      <c r="F20" s="23" t="s">
        <v>230</v>
      </c>
      <c r="G20" s="21" t="s">
        <v>231</v>
      </c>
      <c r="H20" s="21" t="s">
        <v>232</v>
      </c>
      <c r="I20" s="49" t="s">
        <v>274</v>
      </c>
      <c r="J20" s="21" t="s">
        <v>233</v>
      </c>
      <c r="K20" s="21" t="s">
        <v>234</v>
      </c>
      <c r="L20" s="21" t="s">
        <v>235</v>
      </c>
      <c r="M20" s="21">
        <v>1</v>
      </c>
      <c r="N20" s="21" t="s">
        <v>51</v>
      </c>
      <c r="O20" s="21" t="s">
        <v>236</v>
      </c>
      <c r="P20" s="34">
        <v>44150</v>
      </c>
      <c r="Q20" s="47">
        <v>44469</v>
      </c>
      <c r="R20" s="92" t="s">
        <v>536</v>
      </c>
      <c r="S20" s="61" t="s">
        <v>537</v>
      </c>
      <c r="T20" s="57" t="s">
        <v>426</v>
      </c>
      <c r="U20" s="58" t="s">
        <v>52</v>
      </c>
      <c r="V20" s="59" t="s">
        <v>52</v>
      </c>
      <c r="W20" s="59" t="s">
        <v>427</v>
      </c>
      <c r="X20" s="59" t="s">
        <v>52</v>
      </c>
      <c r="Y20" s="60"/>
      <c r="Z20" s="62"/>
    </row>
    <row r="21" spans="1:26" ht="83.25" customHeight="1" x14ac:dyDescent="0.25">
      <c r="A21" s="21" t="s">
        <v>228</v>
      </c>
      <c r="B21" s="21" t="s">
        <v>151</v>
      </c>
      <c r="C21" s="14" t="s">
        <v>237</v>
      </c>
      <c r="D21" s="34">
        <v>44132</v>
      </c>
      <c r="E21" s="15">
        <v>44124</v>
      </c>
      <c r="F21" s="23" t="s">
        <v>238</v>
      </c>
      <c r="G21" s="21" t="s">
        <v>239</v>
      </c>
      <c r="H21" s="21" t="s">
        <v>240</v>
      </c>
      <c r="I21" s="43" t="s">
        <v>275</v>
      </c>
      <c r="J21" s="54" t="s">
        <v>241</v>
      </c>
      <c r="K21" s="21" t="s">
        <v>242</v>
      </c>
      <c r="L21" s="21" t="s">
        <v>243</v>
      </c>
      <c r="M21" s="21">
        <v>1</v>
      </c>
      <c r="N21" s="21" t="s">
        <v>280</v>
      </c>
      <c r="O21" s="21" t="s">
        <v>283</v>
      </c>
      <c r="P21" s="34">
        <v>44197</v>
      </c>
      <c r="Q21" s="34">
        <v>44469</v>
      </c>
      <c r="R21" s="92" t="s">
        <v>536</v>
      </c>
      <c r="S21" s="61" t="s">
        <v>537</v>
      </c>
      <c r="T21" s="57" t="s">
        <v>428</v>
      </c>
      <c r="U21" s="58" t="s">
        <v>52</v>
      </c>
      <c r="V21" s="59" t="s">
        <v>52</v>
      </c>
      <c r="W21" s="59" t="s">
        <v>427</v>
      </c>
      <c r="X21" s="59" t="s">
        <v>52</v>
      </c>
      <c r="Y21" s="60"/>
      <c r="Z21" s="62"/>
    </row>
    <row r="22" spans="1:26" ht="28.5" customHeight="1" x14ac:dyDescent="0.25">
      <c r="A22" s="21" t="s">
        <v>228</v>
      </c>
      <c r="B22" s="21" t="s">
        <v>151</v>
      </c>
      <c r="C22" s="14" t="s">
        <v>244</v>
      </c>
      <c r="D22" s="34">
        <v>44132</v>
      </c>
      <c r="E22" s="15">
        <v>44124</v>
      </c>
      <c r="F22" s="23" t="s">
        <v>245</v>
      </c>
      <c r="G22" s="21" t="s">
        <v>246</v>
      </c>
      <c r="H22" s="21" t="s">
        <v>247</v>
      </c>
      <c r="I22" s="43" t="s">
        <v>276</v>
      </c>
      <c r="J22" s="55" t="s">
        <v>248</v>
      </c>
      <c r="K22" s="21" t="s">
        <v>249</v>
      </c>
      <c r="L22" s="21" t="s">
        <v>250</v>
      </c>
      <c r="M22" s="21" t="s">
        <v>251</v>
      </c>
      <c r="N22" s="21" t="s">
        <v>280</v>
      </c>
      <c r="O22" s="21" t="s">
        <v>252</v>
      </c>
      <c r="P22" s="34">
        <v>44197</v>
      </c>
      <c r="Q22" s="47">
        <v>44469</v>
      </c>
      <c r="R22" s="92" t="s">
        <v>536</v>
      </c>
      <c r="S22" s="61" t="s">
        <v>537</v>
      </c>
      <c r="T22" s="64" t="s">
        <v>429</v>
      </c>
      <c r="U22" s="65" t="s">
        <v>430</v>
      </c>
      <c r="V22" s="59" t="s">
        <v>431</v>
      </c>
      <c r="W22" s="59" t="s">
        <v>52</v>
      </c>
      <c r="X22" s="59" t="s">
        <v>278</v>
      </c>
      <c r="Y22" s="60"/>
      <c r="Z22" s="61"/>
    </row>
    <row r="23" spans="1:26" ht="28.5" customHeight="1" x14ac:dyDescent="0.25">
      <c r="A23" s="21" t="s">
        <v>228</v>
      </c>
      <c r="B23" s="21" t="s">
        <v>151</v>
      </c>
      <c r="C23" s="14" t="s">
        <v>253</v>
      </c>
      <c r="D23" s="34">
        <v>44132</v>
      </c>
      <c r="E23" s="15">
        <v>44124</v>
      </c>
      <c r="F23" s="23" t="s">
        <v>254</v>
      </c>
      <c r="G23" s="21" t="s">
        <v>255</v>
      </c>
      <c r="H23" s="21" t="s">
        <v>256</v>
      </c>
      <c r="I23" s="43" t="s">
        <v>277</v>
      </c>
      <c r="J23" s="55" t="s">
        <v>257</v>
      </c>
      <c r="K23" s="21" t="s">
        <v>258</v>
      </c>
      <c r="L23" s="21" t="s">
        <v>259</v>
      </c>
      <c r="M23" s="21">
        <v>1</v>
      </c>
      <c r="N23" s="21" t="s">
        <v>158</v>
      </c>
      <c r="O23" s="21" t="s">
        <v>252</v>
      </c>
      <c r="P23" s="34">
        <v>44134</v>
      </c>
      <c r="Q23" s="47">
        <v>44469</v>
      </c>
      <c r="R23" s="92" t="s">
        <v>536</v>
      </c>
      <c r="S23" s="61" t="s">
        <v>537</v>
      </c>
      <c r="T23" s="64" t="s">
        <v>432</v>
      </c>
      <c r="U23" s="65" t="s">
        <v>407</v>
      </c>
      <c r="V23" s="59" t="s">
        <v>433</v>
      </c>
      <c r="W23" s="59" t="s">
        <v>409</v>
      </c>
      <c r="X23" s="59" t="s">
        <v>278</v>
      </c>
      <c r="Y23" s="60"/>
      <c r="Z23" s="61"/>
    </row>
    <row r="24" spans="1:26" ht="28.5" customHeight="1" x14ac:dyDescent="0.25">
      <c r="A24" s="21" t="s">
        <v>228</v>
      </c>
      <c r="B24" s="21" t="s">
        <v>151</v>
      </c>
      <c r="C24" s="14" t="s">
        <v>260</v>
      </c>
      <c r="D24" s="34">
        <v>44132</v>
      </c>
      <c r="E24" s="15">
        <v>44124</v>
      </c>
      <c r="F24" s="23" t="s">
        <v>261</v>
      </c>
      <c r="G24" s="21" t="s">
        <v>262</v>
      </c>
      <c r="H24" s="21" t="s">
        <v>263</v>
      </c>
      <c r="I24" s="51" t="s">
        <v>264</v>
      </c>
      <c r="J24" s="55" t="s">
        <v>284</v>
      </c>
      <c r="K24" s="21" t="s">
        <v>258</v>
      </c>
      <c r="L24" s="21" t="s">
        <v>259</v>
      </c>
      <c r="M24" s="21">
        <v>1</v>
      </c>
      <c r="N24" s="21" t="s">
        <v>158</v>
      </c>
      <c r="O24" s="21" t="s">
        <v>252</v>
      </c>
      <c r="P24" s="34">
        <v>44152</v>
      </c>
      <c r="Q24" s="56">
        <v>44253</v>
      </c>
      <c r="R24" s="90" t="s">
        <v>116</v>
      </c>
      <c r="S24" s="61" t="s">
        <v>537</v>
      </c>
      <c r="T24" s="64" t="s">
        <v>434</v>
      </c>
      <c r="U24" s="65" t="s">
        <v>407</v>
      </c>
      <c r="V24" s="59" t="s">
        <v>435</v>
      </c>
      <c r="W24" s="59" t="s">
        <v>409</v>
      </c>
      <c r="X24" s="59" t="s">
        <v>278</v>
      </c>
      <c r="Y24" s="60"/>
      <c r="Z24" s="61"/>
    </row>
    <row r="25" spans="1:26" ht="28.5" customHeight="1" x14ac:dyDescent="0.25">
      <c r="A25" s="21"/>
      <c r="B25" s="21"/>
      <c r="C25" s="21"/>
      <c r="D25" s="21"/>
      <c r="E25" s="21"/>
      <c r="F25" s="21"/>
      <c r="G25" s="23"/>
      <c r="H25" s="21"/>
      <c r="I25" s="13"/>
      <c r="J25" s="21"/>
      <c r="K25" s="23"/>
      <c r="L25" s="23"/>
      <c r="M25" s="21"/>
      <c r="N25" s="21"/>
      <c r="O25" s="21"/>
      <c r="P25" s="21"/>
      <c r="Q25" s="21"/>
      <c r="R25" s="41"/>
      <c r="S25" s="22"/>
      <c r="T25" s="24"/>
      <c r="U25" s="25"/>
      <c r="V25" s="26"/>
      <c r="W25" s="19"/>
      <c r="X25" s="19"/>
      <c r="Y25" s="20"/>
      <c r="Z25" s="22"/>
    </row>
    <row r="26" spans="1:26" ht="28.5" customHeight="1" x14ac:dyDescent="0.25">
      <c r="A26" s="21"/>
      <c r="B26" s="21"/>
      <c r="C26" s="21"/>
      <c r="D26" s="21"/>
      <c r="E26" s="21"/>
      <c r="F26" s="21"/>
      <c r="G26" s="23"/>
      <c r="H26" s="21"/>
      <c r="I26" s="13"/>
      <c r="J26" s="21"/>
      <c r="K26" s="23"/>
      <c r="L26" s="23"/>
      <c r="M26" s="21"/>
      <c r="N26" s="21"/>
      <c r="O26" s="21"/>
      <c r="P26" s="21"/>
      <c r="Q26" s="21"/>
      <c r="R26" s="41"/>
      <c r="S26" s="22"/>
      <c r="T26" s="17"/>
      <c r="U26" s="18"/>
      <c r="V26" s="26"/>
      <c r="W26" s="19"/>
      <c r="X26" s="19"/>
      <c r="Y26" s="20"/>
      <c r="Z26" s="22"/>
    </row>
    <row r="28" spans="1:26" ht="28.5" customHeight="1" x14ac:dyDescent="0.25">
      <c r="A28" s="27"/>
      <c r="B28" s="27"/>
      <c r="C28" s="27"/>
      <c r="D28" s="27"/>
      <c r="E28" s="27"/>
      <c r="F28" s="27"/>
      <c r="G28" s="28"/>
    </row>
    <row r="29" spans="1:26" ht="28.5" customHeight="1" x14ac:dyDescent="0.25">
      <c r="A29" s="237" t="s">
        <v>32</v>
      </c>
      <c r="B29" s="237"/>
      <c r="C29" s="237"/>
      <c r="D29" s="237"/>
      <c r="E29" s="237"/>
      <c r="F29" s="237"/>
      <c r="G29" s="237"/>
    </row>
    <row r="30" spans="1:26" ht="28.5" customHeight="1" x14ac:dyDescent="0.25">
      <c r="A30" s="29" t="s">
        <v>43</v>
      </c>
      <c r="B30" s="37" t="s">
        <v>33</v>
      </c>
      <c r="C30" s="180" t="s">
        <v>44</v>
      </c>
      <c r="D30" s="182"/>
      <c r="E30" s="30" t="s">
        <v>34</v>
      </c>
      <c r="F30" s="30" t="s">
        <v>121</v>
      </c>
      <c r="G30" s="29" t="s">
        <v>35</v>
      </c>
    </row>
    <row r="31" spans="1:26" ht="30" customHeight="1" x14ac:dyDescent="0.25">
      <c r="A31" s="31" t="s">
        <v>120</v>
      </c>
      <c r="B31" s="40">
        <v>44139</v>
      </c>
      <c r="C31" s="164" t="s">
        <v>125</v>
      </c>
      <c r="D31" s="217"/>
      <c r="E31" s="39" t="s">
        <v>122</v>
      </c>
      <c r="F31" s="5" t="s">
        <v>123</v>
      </c>
      <c r="G31" s="12" t="s">
        <v>124</v>
      </c>
    </row>
    <row r="32" spans="1:26" ht="28.5" customHeight="1" x14ac:dyDescent="0.25">
      <c r="A32" s="31"/>
      <c r="B32" s="31"/>
      <c r="C32" s="164"/>
      <c r="D32" s="217"/>
      <c r="E32" s="32"/>
      <c r="F32" s="33"/>
      <c r="G32" s="31"/>
    </row>
    <row r="33" spans="1:7" ht="28.5" customHeight="1" x14ac:dyDescent="0.25">
      <c r="A33" s="31"/>
      <c r="B33" s="31"/>
      <c r="C33" s="164"/>
      <c r="D33" s="217"/>
      <c r="E33" s="32"/>
      <c r="F33" s="33"/>
      <c r="G33" s="31"/>
    </row>
    <row r="34" spans="1:7" ht="28.5" customHeight="1" x14ac:dyDescent="0.25">
      <c r="A34" s="31"/>
      <c r="B34" s="31"/>
      <c r="C34" s="164"/>
      <c r="D34" s="217"/>
      <c r="E34" s="32"/>
      <c r="F34" s="33"/>
      <c r="G34" s="31"/>
    </row>
    <row r="35" spans="1:7" ht="28.5" customHeight="1" x14ac:dyDescent="0.25">
      <c r="A35" s="31"/>
      <c r="B35" s="31"/>
      <c r="C35" s="164"/>
      <c r="D35" s="217"/>
      <c r="E35" s="32"/>
      <c r="F35" s="33"/>
      <c r="G35" s="31"/>
    </row>
    <row r="36" spans="1:7" ht="28.5" customHeight="1" x14ac:dyDescent="0.25">
      <c r="A36" s="31"/>
      <c r="B36" s="31"/>
      <c r="C36" s="164"/>
      <c r="D36" s="217"/>
      <c r="E36" s="32"/>
      <c r="F36" s="33"/>
      <c r="G36" s="31"/>
    </row>
  </sheetData>
  <autoFilter ref="A8:Z24" xr:uid="{9D2D7F6C-7D0F-4118-A14B-818C80AA4ED5}"/>
  <mergeCells count="44">
    <mergeCell ref="D2:S2"/>
    <mergeCell ref="A1:B2"/>
    <mergeCell ref="L7:L8"/>
    <mergeCell ref="R7:R8"/>
    <mergeCell ref="S7:S8"/>
    <mergeCell ref="A3:S6"/>
    <mergeCell ref="D1:Z1"/>
    <mergeCell ref="N7:O7"/>
    <mergeCell ref="P7:Q7"/>
    <mergeCell ref="A7:A8"/>
    <mergeCell ref="M7:M8"/>
    <mergeCell ref="C7:C8"/>
    <mergeCell ref="T5:U6"/>
    <mergeCell ref="V5:X6"/>
    <mergeCell ref="Z7:Z8"/>
    <mergeCell ref="C36:D36"/>
    <mergeCell ref="U2:X2"/>
    <mergeCell ref="T3:Z3"/>
    <mergeCell ref="T4:U4"/>
    <mergeCell ref="V4:X4"/>
    <mergeCell ref="Y4:Z4"/>
    <mergeCell ref="Y5:Z6"/>
    <mergeCell ref="C30:D30"/>
    <mergeCell ref="C31:D31"/>
    <mergeCell ref="C32:D32"/>
    <mergeCell ref="C33:D33"/>
    <mergeCell ref="J7:J8"/>
    <mergeCell ref="K7:K8"/>
    <mergeCell ref="A29:G29"/>
    <mergeCell ref="B7:B8"/>
    <mergeCell ref="G7:G8"/>
    <mergeCell ref="C35:D35"/>
    <mergeCell ref="T7:T8"/>
    <mergeCell ref="U7:U8"/>
    <mergeCell ref="F7:F8"/>
    <mergeCell ref="Y7:Y8"/>
    <mergeCell ref="X7:X8"/>
    <mergeCell ref="D7:D8"/>
    <mergeCell ref="E7:E8"/>
    <mergeCell ref="H7:H8"/>
    <mergeCell ref="I7:I8"/>
    <mergeCell ref="C34:D34"/>
    <mergeCell ref="V7:V8"/>
    <mergeCell ref="W7:W8"/>
  </mergeCells>
  <dataValidations count="7">
    <dataValidation type="list" allowBlank="1" showInputMessage="1" showErrorMessage="1" sqref="T21:W26" xr:uid="{00000000-0002-0000-0100-000000000000}">
      <formula1>#REF!</formula1>
    </dataValidation>
    <dataValidation type="textLength" allowBlank="1" showInputMessage="1" showErrorMessage="1" errorTitle="Entrada no válida" error="Escriba un texto  Maximo 200 Caracteres" promptTitle="Cualquier contenido Maximo 200 Caracteres" sqref="L9 L17 L13" xr:uid="{00000000-0002-0000-0100-000001000000}">
      <formula1>0</formula1>
      <formula2>200</formula2>
    </dataValidation>
    <dataValidation type="textLength" allowBlank="1" showInputMessage="1" showErrorMessage="1" errorTitle="Entrada no válida" error="Escriba un texto  Maximo 100 Caracteres" promptTitle="Cualquier contenido Maximo 100 Caracteres" sqref="K9 K17 K12:K13 L12" xr:uid="{00000000-0002-0000-0100-000002000000}">
      <formula1>0</formula1>
      <formula2>100</formula2>
    </dataValidation>
    <dataValidation allowBlank="1" showInputMessage="1" showErrorMessage="1" promptTitle="Indicador" prompt="Aplicable, coherente y medible" sqref="K14:L14" xr:uid="{00000000-0002-0000-0100-000003000000}"/>
    <dataValidation allowBlank="1" showInputMessage="1" showErrorMessage="1" promptTitle="Acciones a emprendes" prompt="Las acciones deben estar enfocadas a eliminar la causa detectada, debe ser realizable en un período de tiempo no superior a doce (12) meses" sqref="J14" xr:uid="{00000000-0002-0000-0100-000004000000}"/>
    <dataValidation allowBlank="1" showInputMessage="1" showErrorMessage="1" promptTitle="Análisis de causa" prompt="Las causas deben ser coherentes con el hallazgo  y claras en su redacción" sqref="H14" xr:uid="{00000000-0002-0000-0100-000005000000}"/>
    <dataValidation type="textLength" allowBlank="1" showInputMessage="1" showErrorMessage="1" errorTitle="Entrada no válida" error="Escriba un texto  Maximo 500 Caracteres" promptTitle="Cualquier contenido Maximo 500 Caracteres" sqref="H9 H12:H13 J9 J12:J13" xr:uid="{00000000-0002-0000-0100-000006000000}">
      <formula1>0</formula1>
      <formula2>500</formula2>
    </dataValidation>
  </dataValidations>
  <hyperlinks>
    <hyperlink ref="U11" r:id="rId1" xr:uid="{9BBCB718-CE86-446F-B97C-3AB591B01E8C}"/>
    <hyperlink ref="U23" r:id="rId2" xr:uid="{E6360E60-1E6C-4C28-91F4-328FC7BA3685}"/>
    <hyperlink ref="U24" r:id="rId3" xr:uid="{51EC6B58-74C2-4B1E-970D-23338E28A817}"/>
    <hyperlink ref="U9" r:id="rId4" xr:uid="{C89E8500-97FA-40C1-B157-43414C83FC81}"/>
    <hyperlink ref="U12" r:id="rId5" xr:uid="{BB527458-D247-4639-98E5-35E65F97CF5B}"/>
    <hyperlink ref="U16" r:id="rId6" xr:uid="{EE38A236-5F0C-454E-9C73-1773D0F3FAEF}"/>
    <hyperlink ref="U17" r:id="rId7" xr:uid="{E4FB444A-B567-4C54-9CE1-7027EB34EA40}"/>
    <hyperlink ref="U14" r:id="rId8" xr:uid="{321E9899-7B88-4C73-A137-942FD9F4B7FE}"/>
    <hyperlink ref="U13" r:id="rId9" xr:uid="{1B976FC6-30D0-42AC-B683-3C887E59F8FE}"/>
    <hyperlink ref="U10" r:id="rId10" xr:uid="{215F57E6-5B67-40B4-83FA-3F297A988970}"/>
    <hyperlink ref="U18" r:id="rId11" xr:uid="{9242F498-2D46-49EC-A2D4-E9DF425F75B7}"/>
  </hyperlinks>
  <pageMargins left="0.70866141732283472" right="0.70866141732283472" top="0.74803149606299213" bottom="0.74803149606299213" header="0.31496062992125984" footer="0.31496062992125984"/>
  <pageSetup orientation="portrait" r:id="rId12"/>
  <headerFooter>
    <oddFooter>&amp;LV2-21-10-2020</oddFooter>
  </headerFooter>
  <drawing r:id="rId13"/>
  <legacyDrawing r:id="rId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PMInst- Contraloria</vt:lpstr>
      <vt:lpstr>Dinamicas y graficos</vt:lpstr>
      <vt:lpstr>Base</vt:lpstr>
      <vt:lpstr>PMInstit V1 dic20 cerrad</vt:lpstr>
      <vt:lpstr>'PMInst- Contraloria'!Área_de_impresión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AHERNANDEZ</cp:lastModifiedBy>
  <dcterms:created xsi:type="dcterms:W3CDTF">2020-09-23T16:24:57Z</dcterms:created>
  <dcterms:modified xsi:type="dcterms:W3CDTF">2022-07-13T20:52:22Z</dcterms:modified>
</cp:coreProperties>
</file>