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6380" windowHeight="8190" firstSheet="3" activeTab="3"/>
  </bookViews>
  <sheets>
    <sheet name="Comunicacion" sheetId="2" state="hidden" r:id="rId1"/>
    <sheet name="Clubes y talleres" sheetId="3" state="hidden" r:id="rId2"/>
    <sheet name="Talleres y clubes" sheetId="4" state="hidden" r:id="rId3"/>
    <sheet name="Artes Plásti Seg diciembre 2015" sheetId="5" r:id="rId4"/>
    <sheet name="Hoja1" sheetId="10" state="hidden" r:id="rId5"/>
    <sheet name="Hoja2" sheetId="11" state="hidden" r:id="rId6"/>
  </sheets>
  <definedNames>
    <definedName name="_xlnm._FilterDatabase" localSheetId="1">'Clubes y talleres'!$A$5:$N$9</definedName>
    <definedName name="_xlnm._FilterDatabase" localSheetId="0">Comunicacion!$A$5:$N$9</definedName>
    <definedName name="_xlnm._FilterDatabase" localSheetId="2">'Talleres y clubes'!$A$4:$N$8</definedName>
    <definedName name="_xlnm.Print_Area" localSheetId="3">'Artes Plásti Seg diciembre 2015'!$A$1:$L$28</definedName>
    <definedName name="_xlnm.Print_Area" localSheetId="1">'Clubes y talleres'!$A$1:$N$20</definedName>
    <definedName name="_xlnm.Print_Area" localSheetId="0">Comunicacion!$A$1:$N$27</definedName>
    <definedName name="_xlnm.Print_Area" localSheetId="2">'Talleres y clubes'!$A$1:$N$13</definedName>
    <definedName name="Print_Area_0" localSheetId="3">'Artes Plásti Seg diciembre 2015'!$A$1:$L$28</definedName>
    <definedName name="Print_Titles_0" localSheetId="3">'Artes Plásti Seg diciembre 2015'!$6:$7</definedName>
    <definedName name="_xlnm.Print_Titles" localSheetId="3">'Artes Plásti Seg diciembre 2015'!$6:$7</definedName>
    <definedName name="_xlnm.Print_Titles" localSheetId="1">'Clubes y talleres'!$7:$7</definedName>
    <definedName name="_xlnm.Print_Titles" localSheetId="0">Comunicacion!$7:$7</definedName>
    <definedName name="_xlnm.Print_Titles" localSheetId="2">'Talleres y clubes'!$6:$6</definedName>
  </definedNames>
  <calcPr calcId="124519"/>
</workbook>
</file>

<file path=xl/calcChain.xml><?xml version="1.0" encoding="utf-8"?>
<calcChain xmlns="http://schemas.openxmlformats.org/spreadsheetml/2006/main">
  <c r="L21" i="5"/>
  <c r="L19"/>
  <c r="L17"/>
  <c r="L16"/>
  <c r="L13"/>
  <c r="L12"/>
  <c r="L9"/>
  <c r="L8"/>
  <c r="L12" i="4"/>
  <c r="L11"/>
  <c r="L10"/>
  <c r="L9"/>
  <c r="L8"/>
</calcChain>
</file>

<file path=xl/sharedStrings.xml><?xml version="1.0" encoding="utf-8"?>
<sst xmlns="http://schemas.openxmlformats.org/spreadsheetml/2006/main" count="395" uniqueCount="237">
  <si>
    <t>PLAN DE ACCIÓN POR DEPENDENCIAS FUGA 2014</t>
  </si>
  <si>
    <t>MISIÓN FUGA:</t>
  </si>
  <si>
    <t>Desarrollar y fomentar prácticas artísticas y proyectos creativos, promover la cultura política ciudadana, mantener una oferta cultural permanente de calidad e impulsar procesos participativos que vinculen tanto a los actores del campo artístico como a la ciudadanía en el ejercicio de los derechos culturales en el Distrito Capital.</t>
  </si>
  <si>
    <t>VISIÓN FUGA:</t>
  </si>
  <si>
    <t>En el año 2020 la Fundación Gilberto Alzate Avendaño habrá consolidado su liderazgo y será un referente cultural y artístico por la calidad, originalidad y pertinencia de sus propuestas, proyectos y servicios orientados a consolidar el centro histórico como una de las principales centralidades culturales del Distrito Capital.</t>
  </si>
  <si>
    <t>DEPENDENCIA:</t>
  </si>
  <si>
    <t>GERENCIA DE ARTES PLÁSTICAS Y VISUALES</t>
  </si>
  <si>
    <t>Versión: julio 3 de 2014</t>
  </si>
  <si>
    <t>FUNCIONES DE LA DEPENDENCIA:</t>
  </si>
  <si>
    <t>En Comité Directivo del 9 de marzo de 2011 se discutieron y propusieron funciones para una Subdirección de Artes Visuales que no quedaron oficializadas, pero sirven de referencia.
Es la dependencia encargada del diseño y ejecución de los planes, programas y proyectos de la Fundación para la promoción, investigación y difusión de las artes visuales en el Distrito Capital. Funciones:
a) Dirigir y gestionar los planes programas y proyectos de la Fundación, orientados a la promoción, investigación y difusión de las artes visuales.
b) Gestionar la programación derivada de los proyectos especiales en artes visuales en los escenarios a cargo de la Subdirección.</t>
  </si>
  <si>
    <t>c) Gestionar los proyectos curatoriales en relación a la recuperación de la memoria histórica de las artes visuales.
d) Liderar las acciones de circulación de las artes visuales a nivel nacional e internacional de los proyectos a cargo de la Fundación.
e) Diseñar e implementar estrategias para conservar, enriquecer y difundir la colección artística de la Fundación y garantizar el acceso y apropiación por parte del público.
f) Coordinar con la Dirección General las campañas de divulgación de los planes, programas y proyectos a cargo de la Subdirección.
g) Las demás que le sean propias o asignadas de acuerdo con la naturaleza de la dependencia.</t>
  </si>
  <si>
    <r>
      <t xml:space="preserve">Objetivo estratégico
</t>
    </r>
    <r>
      <rPr>
        <sz val="12"/>
        <rFont val="Arial"/>
        <family val="2"/>
        <charset val="1"/>
      </rPr>
      <t>(Elegir de la lista)</t>
    </r>
  </si>
  <si>
    <r>
      <t xml:space="preserve">Meta entidad
</t>
    </r>
    <r>
      <rPr>
        <sz val="12"/>
        <rFont val="Arial"/>
        <family val="2"/>
        <charset val="1"/>
      </rPr>
      <t>(Elegir de la lista)</t>
    </r>
  </si>
  <si>
    <r>
      <t xml:space="preserve">Proceso relacionado
</t>
    </r>
    <r>
      <rPr>
        <sz val="12"/>
        <rFont val="Arial"/>
        <family val="2"/>
        <charset val="1"/>
      </rPr>
      <t>(Elegir de la lista)</t>
    </r>
  </si>
  <si>
    <t>Actividad</t>
  </si>
  <si>
    <t>Meta</t>
  </si>
  <si>
    <t>Indicadores</t>
  </si>
  <si>
    <t>Plazo de ejecución</t>
  </si>
  <si>
    <r>
      <t xml:space="preserve">Recursos
</t>
    </r>
    <r>
      <rPr>
        <sz val="12"/>
        <rFont val="Arial"/>
        <family val="2"/>
        <charset val="1"/>
      </rPr>
      <t>(Financieros, técnicos o humanos)</t>
    </r>
  </si>
  <si>
    <t>Responsables</t>
  </si>
  <si>
    <t>Mecanismo de verificación</t>
  </si>
  <si>
    <t>PRIMER SEGUIMIENTO</t>
  </si>
  <si>
    <t>SEGUNDO SEGUIMIENTO</t>
  </si>
  <si>
    <t>Descripción del cumplimiento</t>
  </si>
  <si>
    <t>Resultado del indicador</t>
  </si>
  <si>
    <t>1. Crear y consolidar espacios para la promoción y el fomento de las prácticas artísticas, mediante el otorgamiento de estímulos y la construcción de proyectos especiales creativos en las diferentes áreas.</t>
  </si>
  <si>
    <t>Apoyar 1.125 iniciativas mediante estímulos y alianzas</t>
  </si>
  <si>
    <t>Fomento de prácticas artísticas y culturales</t>
  </si>
  <si>
    <t>Número de estímulos otorgados /  número de estímulos programados.</t>
  </si>
  <si>
    <t>Recursos previstos en el Plan Anual de Adquisiciones</t>
  </si>
  <si>
    <t>Resoluciones de concursos</t>
  </si>
  <si>
    <t>Lograr 1,196,000 asistencias a la oferta pública de personas en condiciones de equidad, inclusión y no segregación.</t>
  </si>
  <si>
    <t>Circulación y apropiación de prácticas artísticas y culturales</t>
  </si>
  <si>
    <t>Programación mensual
Informes de la Gerencia
Registros de asistencia</t>
  </si>
  <si>
    <t>Llevar a cabo la programación de exposiciones en la sede de la FUGA.</t>
  </si>
  <si>
    <t>Número de exposiciones realizadas / Número de exposiciones programadas</t>
  </si>
  <si>
    <t>Llevar a cabo la programación del proyecto CABEZAderatón y una residencia para la activación  del espacio.</t>
  </si>
  <si>
    <t>Consolidar la infraestructura tecnológica de la Estación CKWEB. Imagen y sonido, e implementar una programación online.</t>
  </si>
  <si>
    <t>Dar continuidad y fortalecer la internacionalización de la revista Errata#.</t>
  </si>
  <si>
    <t>Solicitudes de impresión a la Imprenta Distrital y archivos PDF
Página web en funcionamiento 
Programación mensual
Informes de la Gerencia
Registros de asistencia</t>
  </si>
  <si>
    <t>Solicitudes de impresión a la Imprenta Distrital y archivos PDF</t>
  </si>
  <si>
    <t>Desarrollo de proyectos transversales entre las dos gerencias de la FUGA.</t>
  </si>
  <si>
    <t>2. Desarrollar proyectos de investigación y curaduría histórica que contribuyan a la recuperación de la memoria del arte en Colombia, conservar y enriquecer su propia colección artística y darle apropiada visibilidad y difusión.</t>
  </si>
  <si>
    <t>Coordinar la realización de la exposicion resultante del concurso VI Premio de Curaduría Histórica del Programa de Investigación del Arte Colombiano.</t>
  </si>
  <si>
    <t>Aprobó:</t>
  </si>
  <si>
    <t>SUBDIRECCIÓN OPERATIVA - COMUNICACIÓN</t>
  </si>
  <si>
    <t>Según Acuerdo de la Junta Directiva 001 de 2011:
Subdirección Operativa. Es la dependencia encargada de la dirección, coordinación, control y promoción de la gestión cultural y artística de la Fundación, a través del desarrollo de estrategias, planes, programas y proyectos especiales creativos, curaduría histórica y fortalecimiento del centro histórico como una de las principales centralidades culturales del Distrito Capital de acuerdo a los objetivos y metas institucionales.
Funciones:
a) Formular, gestionar y ejecutar planes, programas y proyectos orientados a incentivar la apropiación del conocimiento de la historia y actualidad política distrital y nacional y promover la conciencia democrática en el Distrito Capital.
b) Formular y gestionar las estrategias para la programación y ejecución de las actividades culturales y que se realicen en los diferentes escenarios a cargo de la Fundación.
c) Dirigir, formular y ejecutar los planes, programas y proyectos de circulación, curaduría artística y programación cultural permanente de la fundación.
d) Dirigir y gestionar proyectos especiales creativos con el fin de cumplir los objetivos institucionales.</t>
  </si>
  <si>
    <t>e) Dirigir y gestionar la producción logística de los eventos culturales y artísticos que produzca o apoye la fundación.
f) Desarrollar actividades que permitan al público en general conocer las obras de arte de propiedad de la Fundación.
g) Gestionar y asegurar el oportuno cumplimiento de los planes, programas y proyectos de la Fundación.
h) Diseñar y programar la producción audiovisual o impresión documental de información sobre la Fundación y el material de prensa, radio y televisión.
i) Preparar los mecanismos de convocatoria, para los concursos y demás exposiciones que desarrolle la Fundación.
j) Supervisar y responder por el archivo de las publicaciones, invitaciones, recibo y entrega de obras de arte, materiales e implementos que se requieran en los eventos y depósito de obras de arte permanente y/o transitoria.
k) Dirigir la Biblioteca especializada en Historia y actualidad Política Colombiana y definir programas orientados a incentivar la apropiación del conocimiento de la historia y la actualidad política distrital y nacional para promover la conciencia democrática en el Distrito Capital.
l) Gestionar ante las entidades públicas y privadas, la colaboración y la consecución de los recursos que permitan el adecuado desarrollo de los planes, programas y proyectos de la Fundación Gilberto Alzate Avendaño".</t>
  </si>
  <si>
    <t>Medio de verificación</t>
  </si>
  <si>
    <t>1. Crear y consolidar espacios para la promoción y el fomento de las prácticas artísticas, mediante el otorgamiento de estímulos y la construcción de proyectos especiales creativos en las diferentes áreas.
3. Promover el conocimiento de la historia y actualidad política colombiana y propiciar el debate en torno a los diversos temas de interés ciudadano.</t>
  </si>
  <si>
    <t>Apoyar 58 iniciativas y acciones de reconocimiento de las expresiones culturales diversas mediante estimulos, apoyos y alianzas con organizaciones de grupos poblacionales y sectores sociales y etarios
Realizar 4 de acciones afirmativas dirigidas a las poblaciones diversas de la ciudad con enfoque intercultura
Apoyar 5 acciones de encuentro intercultural entre poblaciones diversas de la ciudad
Apoyar el desarrollo de 1 corredor cultural y recreativo
Lograr 1,196,000 asistencias a la oferta pública de personas en condiciones de equidad, inclusión y no segregación
Apoyar 860 iniciativas mediante estímulos y alianzas
Beneficiar 15 iniciativas y espacios juveniles priorizando jóvenes en condición de vulnerabilidad
Beneficiar 2,600 personas con el servicio de biblioteca especializada en historia política de Colombia 
Beneficiar 1,400 asistentes con espacios de debate público en temas de interés ciudadano</t>
  </si>
  <si>
    <t>Comunicación</t>
  </si>
  <si>
    <t>Actualizar diariamente la página web de la FUGA  con las distintas actividades que allíse realizan</t>
  </si>
  <si>
    <t>Alcanzar un promedio mensual de 6000 visitas y 3950 visitantes únicos  en la página web</t>
  </si>
  <si>
    <t>Número de visitas promedio mensual en la página web</t>
  </si>
  <si>
    <t>Diciembre de 2014</t>
  </si>
  <si>
    <t>Recurso humano del área de comunicaciones</t>
  </si>
  <si>
    <t>Jefe de prensa
Editor web</t>
  </si>
  <si>
    <t>Google Analytics</t>
  </si>
  <si>
    <t>Realizar y enviar a bases de datos periodistas boletines de prensa y mantener contacto con periodistas</t>
  </si>
  <si>
    <t>Alcanzar un promedio de 70 publicaciones mensuales en medios de comunicación</t>
  </si>
  <si>
    <t>Promedio mensual de apariciones en medios de comunicación</t>
  </si>
  <si>
    <t>Jefe de prensa</t>
  </si>
  <si>
    <t>Informe de monitoreo de medios</t>
  </si>
  <si>
    <t>Divulgar eventos y noticias de la FUGA a través de redes sociales</t>
  </si>
  <si>
    <t>Alcanzar 215 nuevos seguidores mensuales promedio en Facebook 
Alcanzar 1073 nuevos seguidores mensuales promedio en Twitter</t>
  </si>
  <si>
    <t>Número de seguidores en Facebook
Número de seguidores en Twitter</t>
  </si>
  <si>
    <t>Jefe de prensa
Editor web</t>
  </si>
  <si>
    <t>Estadisticas de Facebook
Twittercounter.com
Twitstats.com</t>
  </si>
  <si>
    <t>Publicar avisos de prensa de los eventos de la FUGA</t>
  </si>
  <si>
    <t>Publicar 9 avisos de prensa</t>
  </si>
  <si>
    <t>Número de avisos publicados</t>
  </si>
  <si>
    <t>Recurso humano del área de comunicaciones
Recursos previstos en el Plan Anual de Adquisiciones</t>
  </si>
  <si>
    <t>Jefe de prensa
Diseñador
Producctor audiovisual</t>
  </si>
  <si>
    <t>Oficina de Comunicaciones</t>
  </si>
  <si>
    <t>Divulgar eventos y proyectos de la FUGA a través de videos</t>
  </si>
  <si>
    <t>Publicar 5 videos de divulgación de eventos</t>
  </si>
  <si>
    <t>Número de videos realizados</t>
  </si>
  <si>
    <t>Jefe de prensa
Producctor audiovisual</t>
  </si>
  <si>
    <t>Alcanzar 150 visualizaciones de cada video al mes</t>
  </si>
  <si>
    <t>Número de visitantes a los videos</t>
  </si>
  <si>
    <t>Productor audiovisual</t>
  </si>
  <si>
    <t>Youtube.com</t>
  </si>
  <si>
    <t>Divulgar la programación mensual de la FUGA  a través de programación impresa y boletines digitales.</t>
  </si>
  <si>
    <t>Imprimir 8.000 ejemplares mensuales de programación impresa y distribuirla
Alcanzar 1000 lectores  mensuales a los boletines digitales</t>
  </si>
  <si>
    <t>Número de ejemplares de la programación impresos y distribuidos
Número de lectores de los boletines digitales enviados</t>
  </si>
  <si>
    <t>Jefe de prensa                                               
Editor web</t>
  </si>
  <si>
    <t>Oficina de Comunicaciones
Phplist</t>
  </si>
  <si>
    <t>Elaborar un plan de medios para las principales actividades de la FUGA en 2014</t>
  </si>
  <si>
    <t>Ejecutar el plan de medios 2014</t>
  </si>
  <si>
    <t>Plan de medios ejecutado</t>
  </si>
  <si>
    <t>Plan de medios realizado</t>
  </si>
  <si>
    <t>Actualizar bases de datos periodistas (distritales y nacionales) y públicos de arte, teatro, danza, música y cultura política</t>
  </si>
  <si>
    <t>Actualizar bases de datos</t>
  </si>
  <si>
    <t>Bases de datos actualiadas a diciembre de 2014</t>
  </si>
  <si>
    <t>Base de datos actualizada</t>
  </si>
  <si>
    <t>Diseñar y ejecutar una estrategia de difución especial para el Festival Centro 2014 y 2015</t>
  </si>
  <si>
    <t>Diseñar y gestionar 50 Eucoles para FC 2014
Diseñar y gestionar 50 Eucoles para FC 2015
Distribuir 8000 programaciones impresas FC 2014
Distribuir 8000 programaciones impresas FC 2015
Alcanzar 200 apariciones en medios relativas al FC 2014 
Alcanzar 210 apariciones en medios relativas al FC 2015
Publicar 8 de avisos de prensa relativos al FC 2014
Publicar 8 de avisos de prensa relativos al FC 2015</t>
  </si>
  <si>
    <t>Número de Eucoles exhibidos / Número de Eucoles programados
Número de programaciones impresas distribuidas / Número de programaciones impresas programadas
Número de apariciones en medios relativas al Festival Centro / Número de apariciones en medios relativas al Festival Centro esperadas
Número de avisos de prensa relativos al Festival Centro publicados / Número de avisos de prensa relativos al Festival Centro programados</t>
  </si>
  <si>
    <t>Enero de 2014
Enero de 2015</t>
  </si>
  <si>
    <t>Oficina de Comunicaciones
Google Analytics
Estadisticas de Facebook
Twittercounter.com
Tweetstats.com
Informe de monitoreo de medios</t>
  </si>
  <si>
    <t>5. Promover el fortalecimiento institucional a través de procesos de mejoramiento interno y desarrollo del talento humano a fin de cumplir satisfactoriamente la misión de la entidad.</t>
  </si>
  <si>
    <t>Realizar un boletín interno bimensual para divulgar temas de interés institucional a los funcionarios y contratistas</t>
  </si>
  <si>
    <t>Realizar 6 boletines internos</t>
  </si>
  <si>
    <t>Número de boletines internos realizados y divulgados / Número de boletines internos programados</t>
  </si>
  <si>
    <t>Oficina de comunicaciones</t>
  </si>
  <si>
    <t>Diseñar e implementar una campaña para promover la imagen institucional a través de piezas gráficas y material de recordación</t>
  </si>
  <si>
    <t>Aumentar en 2% el número de personas que manifiestan conocer la FUGA</t>
  </si>
  <si>
    <t>% de aumento de personas que manifiestan conocer a la FUGA
este indicador será medido bienalmente con la EBC</t>
  </si>
  <si>
    <t>Encuesta Bienal de culturas 2013 y 2015</t>
  </si>
  <si>
    <t>Implementar un software que permita registrar y dar respuesta al tráfico de solicitud de productos comunicativos de las distintas dependencias de la entidad</t>
  </si>
  <si>
    <t>Software diseñado e implementado</t>
  </si>
  <si>
    <t>Recurso humano del área de comunicaciones
Profesional de sistemas</t>
  </si>
  <si>
    <t>Jefe de prensa
Productor audiovisual</t>
  </si>
  <si>
    <t>Subdirector Operativo / Profesional Universitario Comunicaciones</t>
  </si>
  <si>
    <t>SUBDIRECCIÓN OPERATIVA - CLUBES Y TALLERES ARTÍSTICOS</t>
  </si>
  <si>
    <t>Lograr 1,196,000 asistencias a la oferta pública de personas en condiciones de equidad, inclusión y no segregación</t>
  </si>
  <si>
    <t>Desarrollar el programa de clubes y talleres artísticos en sede</t>
  </si>
  <si>
    <t>Desarrollar 160 clubes y talleres artísticos en diferentes áreas</t>
  </si>
  <si>
    <t>Número de clubes y talleres artísticos ofrecidos / Número de clubes y talleres artísticos programados</t>
  </si>
  <si>
    <t>Subdirección Operativa
Coordinador del programa</t>
  </si>
  <si>
    <t>Informes de gestión del contratista
Inscripciones
Listados de asistencia
Encuestas de satisfacción de usuarios</t>
  </si>
  <si>
    <t>Recaudar al menos $70 millones en inscripciones</t>
  </si>
  <si>
    <t>Direro recaudado ppor inscripciones / Recaudo proyectado</t>
  </si>
  <si>
    <t>Tesorería</t>
  </si>
  <si>
    <t>Desarrollar el programa de talleres artísticos en localidades</t>
  </si>
  <si>
    <t>Desarrollar 60 talleres artísticos en diferentes áreas en localidades (por no menos 20 en barrios del Plan 75/100)</t>
  </si>
  <si>
    <t>Número de talleres artísticos ofrecidos / Número de talleres artísticos programados</t>
  </si>
  <si>
    <t>Informes de gestión del contratista
Listados de asistencia
Encuestas de satisfacción de usuarios</t>
  </si>
  <si>
    <t>Muestras artísticas de mitad y fin de año de talleres artísticos</t>
  </si>
  <si>
    <t>Organizar 7 muestras de los talleres artísticos</t>
  </si>
  <si>
    <t>Número de muestras realizadas / Número de muestras programadas</t>
  </si>
  <si>
    <t>Informes de gestión del contratista
Programación artística impresa
Formato de eventos masivos</t>
  </si>
  <si>
    <t>Implementación del codigo de barras en el proceso facturación de talleres artísticos</t>
  </si>
  <si>
    <t>Implementacr el codigo de barras en el proceso facturación de talleres artísticos</t>
  </si>
  <si>
    <t>Codigo de barras implementado y en funcionamiento</t>
  </si>
  <si>
    <t>Formulario y proceso de inscripción</t>
  </si>
  <si>
    <t>Subdiretor Operativo</t>
  </si>
  <si>
    <t>PRIMER SEGUIMIENTO DICIEMBRE 2.014</t>
  </si>
  <si>
    <t>Se desarrollaron 233 talleres en diferentes áreas artísticas: 164 en la sede de la entidad, y 69 en 19 localidades.</t>
  </si>
  <si>
    <t>En el proceso de inscripciones a talleres en la vigencia 2014 se recaudaron $85.135.000.</t>
  </si>
  <si>
    <t>Se han desarrollado 79 talleres en 19 localidades en las siguientes disciplinas: robotica, danza afro, danza salsa, danza folclorica, danza urbana, yoga, teatro, fotografia y origami. De lo anterior, 23 se han desarrollado en barrios del Plan 75/100.</t>
  </si>
  <si>
    <t>Organizar 8 muestras de los talleres artísticos</t>
  </si>
  <si>
    <t>En el mes de junio se realizaron 2 muestras de música, teatro juvenil, danza contemporanea, folclorica, jazz y urbana, fotografia, artes plásticas y narración oral.
En el mes de dicembre se realizarán 8 muestras más de narración oral, literatura, música juvenil, adultos, étnica, blues-rock, colombiana, teatro juvenil y adulto, cine y video, fotografia y origami, danza folclorica, contemporanea, afro, jazz, urbana, tango y flamenco.</t>
  </si>
  <si>
    <t>Implementar el codigo de barras en el proceso facturación de talleres artísticos</t>
  </si>
  <si>
    <t>Desde el mes de abril de 2014 se incluyo en el formato de inscripcion en linea un código de barras para agilizar el proceso de facturación y unificar la información. También se automatizó la generación de la factura evitando  posibles fraudes y proporcionando transparencia al proceso de inscripciones.</t>
  </si>
  <si>
    <t>PLAN DE ACCIÓN POR DEPENDENCIAS FUGA 2015</t>
  </si>
  <si>
    <t>Desarrollar y fomentar prácticas artísticas y culturales, promover la cultura política ciudadana, y generar espacios que vinculen a los agentes de los diferentes grupos poblacionales con la ciudadanía en el ejercicio de los derechos culturales en el Distrito Capital.</t>
  </si>
  <si>
    <t/>
  </si>
  <si>
    <t>Apoyar 912 iniciativas mediante estímulos y alianzas</t>
  </si>
  <si>
    <t>Realizar 6 convocatorias del Programa Distrital de Estímulos.</t>
  </si>
  <si>
    <t>Otorgar 44 estímulos en el Programa Distrital de Estímulos (incluye concursos y jurados).</t>
  </si>
  <si>
    <t>Subdirector Operativo
Gerente de Artes Plásticas y Visuales
Profesional Universitario Gerencia de Artes Plásticas</t>
  </si>
  <si>
    <t>Llevar a cabo la programación del proyecto El Parqueadero del Programa de creación y experimentación.</t>
  </si>
  <si>
    <t>Realizar 8 acciones entre laboratorios, muestras y espacio en residencia en El Parqueadero.</t>
  </si>
  <si>
    <t>Número de actividades desarrolladas en El Parqueadero / Número de actividades programadas</t>
  </si>
  <si>
    <t>Llevar a cabo la programación del proyecto Plataforma Bogotá: laboratorio de arte, ciencia y tecnología, del Programa de Creación y Experimentación.</t>
  </si>
  <si>
    <t>Realizar 15 actividades entre laboratorios, conferencias, talleres, muestras, etc.
Pafrticipar en el Mes TIC</t>
  </si>
  <si>
    <t>Número de actividades realizadas en Plataforma / Número de actividades programadas
Participación en el Mes TIC</t>
  </si>
  <si>
    <t>Subdirector Operativo
Gerente de Artes Plásticas y Visuales
Profesional Especializado Plataforma Bogotá</t>
  </si>
  <si>
    <t>Actividades: 100%
Mes TIC: 100%</t>
  </si>
  <si>
    <t>Realizar 8 exposiciones artísticas en la sede de la FUGA</t>
  </si>
  <si>
    <t>Subdirector Operativo
Gerente de Artes Plásticas y Visuales
Profesional Especializado Gerencia de Artes Plásticas
Técnico Operativo</t>
  </si>
  <si>
    <t>Realizar 9 actividades en CABEZAderatón</t>
  </si>
  <si>
    <t>Número de actividades realizadas en CABEZAderatón / Número de actividades programadas</t>
  </si>
  <si>
    <t>Subdirector Operativo
Gerente de Artes Plásticas y Visuales
Profesional Especializado Gerencia de Artes Plásticas</t>
  </si>
  <si>
    <t>Entre enero y julio se han realizado las siguientes actividades:
1) Exposición “Gabo: la crítica de cine”, del 17 de abril al 7 de mayo
2) Exposición “El Salón de la Justicia regresa”, curaduría del Colectivo el Sanatorio y Carolina Riodriguez, del 9 de mayo al 9 de Junio
3) Exposición “Antifascismo en Bogotá, un pasado y un presente de lucha”, del 2 de julio de al 25 de julio 2015
4) Exposición  del Colectivo Artístico El cuerpo habla “Arte Cuerpo y ciudad”, del  5 de agosto al 30 de agosto
5) Performance Espacio público “Carga-Montón”, el 20 de agosto
6) Conversatorio Arte Cuerpo y Ciudad, el 21 de agosto
7) Muestra Audiovisual “Pacientes”, del 7 de septiembre al 7 de octubre
8) MID - Muestra de Documental Instalado, del 28 de octubre al 11 de noviembre
9) Festival Kuir Bogotá, del 18 al 27 de noviembre</t>
  </si>
  <si>
    <t>Desarrollar 1 portal tecnológico para el proyecto CKWEB
Realizar 5 registros y transmisiones
Realizar 2 laboratorios
Realiizar 1 residencia</t>
  </si>
  <si>
    <t>Portal tecnológico desarrollado y en funcionamiento
Numero de registros programados/Numero de registros realizados
Número de laboratrorios realizados / Número de programas proyectados
Número de residencias ejecutadas / Número de residencias programados</t>
  </si>
  <si>
    <t>Portal tecnológico funcionando
Programación mensual
Informes de la Gerencia
Registros de asistencia</t>
  </si>
  <si>
    <t>Desarrollo de portal: 0%
Registros: 250%
Laboratorios: 50%
Residencia: 0%</t>
  </si>
  <si>
    <t>Dinamizar el proyecto Vitrina de Arte en centros comerciales a dandole  continuidad a la programación de exposiciones.</t>
  </si>
  <si>
    <t>Llevar a cabo los 5 ciclos de exposiciones en las vitrinas con los artistas seleccionados por concurso en 2014</t>
  </si>
  <si>
    <t>Número de exposiciones en vitrinas realizadas / Número de exposiciones programadas</t>
  </si>
  <si>
    <t>Subdirector Operativo
Gerente de Artes Plásticas y Visuales
Profesional Universitario Gerencia de Artes Plásticas
Técnico Operativo</t>
  </si>
  <si>
    <t>Resolución del concurso
Programación mensual
Informes de la Gerencia
Registro fotográfico</t>
  </si>
  <si>
    <t>Realizar las exposiciones internacionales producto del Programa de internacionalización del arte colombiano.</t>
  </si>
  <si>
    <t>Realizar 2 exposiciones internacionales (incluidas en las 8 de la programación de exposiciones)</t>
  </si>
  <si>
    <t>Entregar a la Imprenta Distrital los PDF definitivos de 4 revistas Errata#
Llevar a cabo 2 coloquios Errata#
Dirigir y coordinar 1 proceso de investigación curatorial de revistas de arte en América Latina, que será producido y expuesto en 2016</t>
  </si>
  <si>
    <t>Número de PDF de la revista entregados a la Imprenta Distrital / Número de PDF proyectados
Número de coloquios Errata# realizados / Número de coloquios programados
Documento de guión curatorial</t>
  </si>
  <si>
    <t>Desarrollar el programa transversal de formación.</t>
  </si>
  <si>
    <t>Realizar 850 actividades como conferencias, visitas guiadas, laboratorios, talleres de formación en los distintos espacios de la FUGA.</t>
  </si>
  <si>
    <t>Número de actividades del Programa de formación realizadas / Número de actividades programadas</t>
  </si>
  <si>
    <t>Se realizaron 923 actividades entre visitas guiadas en distintas exposiciones , laboratorios y talleres de formación y conferencias</t>
  </si>
  <si>
    <t>Realizar la producción editorial de 4 publicaciones transversales a los programas de la Gerencia.</t>
  </si>
  <si>
    <t>Entregar para impresion los PDF definitivos de 4 publicaciones.</t>
  </si>
  <si>
    <t>Número de PDF de publicaciones entregados para impresión / Número de PDF proyectados</t>
  </si>
  <si>
    <t>Realizar conjuntamente 2 actividades transversales entre las gerencias</t>
  </si>
  <si>
    <t>Número de actividades transversales desarrolladas conjuntamente entre las gerencias / Número de actividades transversales proyectadas</t>
  </si>
  <si>
    <t>Subdirector Operativo
Gerente de Artes Plásticas y Visuales
Gerente de Artes Plásticas
Gerente de Producción</t>
  </si>
  <si>
    <t>Realizar 1 exposición sobtre la Escuela de Humbolt en America  (incluida también en el programa de exposiciones)</t>
  </si>
  <si>
    <t>Se realizó la exposición  la Escuela de Humbolt en America</t>
  </si>
  <si>
    <t>Seguimiento:</t>
  </si>
  <si>
    <r>
      <t xml:space="preserve">Ana María Lozano
</t>
    </r>
    <r>
      <rPr>
        <sz val="16"/>
        <rFont val="Arial"/>
        <family val="2"/>
        <charset val="1"/>
      </rPr>
      <t>Subdirector Operativo</t>
    </r>
  </si>
  <si>
    <r>
      <t xml:space="preserve">Juliana Díaz
</t>
    </r>
    <r>
      <rPr>
        <sz val="16"/>
        <rFont val="Arial"/>
        <family val="2"/>
        <charset val="1"/>
      </rPr>
      <t>Profesional Especializada Gerencia de Artes Plásticas y Visuales</t>
    </r>
  </si>
  <si>
    <r>
      <t xml:space="preserve">Claudia Marcela Delgado
</t>
    </r>
    <r>
      <rPr>
        <sz val="16"/>
        <rFont val="Arial"/>
        <family val="2"/>
        <charset val="1"/>
      </rPr>
      <t>Profesional Planeación</t>
    </r>
  </si>
  <si>
    <t>Apoyar el desarrollo de 1 corredor cultural y recreativo</t>
  </si>
  <si>
    <t>OBJETIVOS ESTRATEGICOS</t>
  </si>
  <si>
    <t>3. Promover el conocimiento de la historia y actualidad política colombiana y propiciar el debate en torno a los diversos temas de interés ciudadano.</t>
  </si>
  <si>
    <t>4. Adecuar y mantener las instalaciones físicas y la infraestructura técnica para acoger y servir apropiadamente a los usuarios y contribuir a la preservación y promoción de los valores culturales y patrimoniales del centro histórico.</t>
  </si>
  <si>
    <t>6. Prestar servicios de calidad en función de las necesidades y requisitos de los usuarios.</t>
  </si>
  <si>
    <t>METAS INSTITUCIONALES</t>
  </si>
  <si>
    <t>Apoyar 58 iniciativas y acciones de reconocimiento de las expresiones culturales diversas mediante estimulos, apoyos y alianzas con organizaciones de grupos poblacionales y sectores sociales y etarios</t>
  </si>
  <si>
    <t>Realizar 4 de acciones afirmativas dirigidas a las poblaciones diversas de la ciudad con enfoque intercultura</t>
  </si>
  <si>
    <t>Apoyar 5 acciones de encuentro intercultural entre poblaciones diversas de la ciudad</t>
  </si>
  <si>
    <t>Beneficiar 1,400 asistentes con espacios de debate público en temas de interés ciudadano</t>
  </si>
  <si>
    <t>Beneficiar 2,600 personas con el servicio de biblioteca especializada en historia política de Colombia</t>
  </si>
  <si>
    <t>Beneficiar 15 iniciativas y espacios juveniles priorizando jóvenes en condición de vulnerabilidad</t>
  </si>
  <si>
    <t>Realizar 1 evento de debate público en torno a la transparencia, la probidad, la prevención de la corrupción y la cultura de la legalidad</t>
  </si>
  <si>
    <t>Diseñar, implementar y mantener en un 100 % el sistema integrado de gestión en atención a la NTDSIG001:2011</t>
  </si>
  <si>
    <t>Dotar, adecuar y/o mantener el 100 % de la infraestructura física, técnica e informática</t>
  </si>
  <si>
    <t>PROCESOS</t>
  </si>
  <si>
    <t>Planeación estratégica</t>
  </si>
  <si>
    <t>Comunicación</t>
  </si>
  <si>
    <t>Asesoría jurídica</t>
  </si>
  <si>
    <t>Contratación</t>
  </si>
  <si>
    <t>Análisis y seguimiento financiero</t>
  </si>
  <si>
    <t>Desarrollo del talento humano</t>
  </si>
  <si>
    <t>Gestión informática</t>
  </si>
  <si>
    <t>Administración de bienes y equipos</t>
  </si>
  <si>
    <t>Gestión documental</t>
  </si>
  <si>
    <t>Control a la gestión</t>
  </si>
  <si>
    <t>Evaluación a la gestión</t>
  </si>
  <si>
    <t>Versión: Enero 27 de 2015</t>
  </si>
  <si>
    <t>Se realizaron las convocatorias previstas en la vigencia 2.015
1) Beca De Publicación En La Colección Investigación Del Arte Colombiano. Resolución N°141 de 2015 (Declarada desierta)
2) Octavo Premio de Curaduria Historica. Resolución No 114 del 26 de mayo de 2014. Se presentaron 3  propuestas y se seleccionó 1. 
3) Beca Internacional de proyectos Curatoriales. Resolución 136  de2015 . Se presentaron 13  propuestas y se otorgó 1 residencia.
4) Concurso Salón de Arte Jóven. Se presentaron 168 propuestas de las cuales se seleccionaron 35. Resolución N° 127 del 26 de mayo de 2015.
5) Concurso para otorgar un estímulo al ganador de la convocatoria "Beca presencia de Garcia Márquez". Se otorgó 1 premio.
6) Beca Nacional para Laboratorios de Arte Cencia y Tecnologia  en Plataforma Bogotá. (apertura 1 de septiembre) cuatro premios</t>
  </si>
  <si>
    <r>
      <t xml:space="preserve">En la vigencia 2015 se llevaron a cabo:
 </t>
    </r>
    <r>
      <rPr>
        <b/>
        <sz val="12"/>
        <color rgb="FF000000"/>
        <rFont val="Arial"/>
        <family val="2"/>
      </rPr>
      <t xml:space="preserve"> 4 Laboratorios (ganadores de la Beca nacional de Laboratorios 2014)</t>
    </r>
    <r>
      <rPr>
        <sz val="12"/>
        <color rgb="FF000000"/>
        <rFont val="Arial"/>
        <family val="2"/>
        <charset val="1"/>
      </rPr>
      <t xml:space="preserve">
- Laboratorio “Ensayos de Dibujo”, del 19 de febrero al 21 de marzo
- Laboratorio “Secuestro Visual”, del 19 de febrero al 21 de marzo
- Laboaratorio de exploración curatorial, del 28 de mayo al 27 de junio
- Laboratorio de prácticas cacharreras, del 28 de mayo al 27 de junio
</t>
    </r>
    <r>
      <rPr>
        <b/>
        <sz val="12"/>
        <color rgb="FF000000"/>
        <rFont val="Arial"/>
        <family val="2"/>
      </rPr>
      <t>3 Espacio en residencia</t>
    </r>
    <r>
      <rPr>
        <sz val="12"/>
        <color rgb="FF000000"/>
        <rFont val="Arial"/>
        <family val="2"/>
        <charset val="1"/>
      </rPr>
      <t xml:space="preserve">
- A cargo de "Laagencia", Sin Querer Saberlo, del 9 de abril al 9 de mayo
</t>
    </r>
    <r>
      <rPr>
        <b/>
        <sz val="12"/>
        <color rgb="FF000000"/>
        <rFont val="Arial"/>
        <family val="2"/>
      </rPr>
      <t xml:space="preserve">Laboratorios
</t>
    </r>
    <r>
      <rPr>
        <sz val="12"/>
        <color rgb="FF000000"/>
        <rFont val="Arial"/>
        <family val="2"/>
        <charset val="1"/>
      </rPr>
      <t xml:space="preserve">
- Laboratorio a cargo de  La Ramona, Tardes de dibujo, del 6 de agosto al 4 de octubre
- Laboratorio a cargo de La Silueta. El libro de lujo de bolsillo, del 22 de octubre al 21 de noviembre
</t>
    </r>
    <r>
      <rPr>
        <b/>
        <sz val="12"/>
        <color rgb="FF000000"/>
        <rFont val="Arial"/>
        <family val="2"/>
      </rPr>
      <t>Exposiciónes</t>
    </r>
    <r>
      <rPr>
        <sz val="12"/>
        <color rgb="FF000000"/>
        <rFont val="Arial"/>
        <family val="2"/>
        <charset val="1"/>
      </rPr>
      <t xml:space="preserve">
- 1 exposición denominada Frente al Otro dibujos en el post conflicto del 6 de agosto al 4 de octubre</t>
    </r>
  </si>
  <si>
    <r>
      <t xml:space="preserve">Actividades
</t>
    </r>
    <r>
      <rPr>
        <sz val="12"/>
        <color rgb="FF000000"/>
        <rFont val="Arial"/>
        <family val="2"/>
        <charset val="1"/>
      </rPr>
      <t xml:space="preserve">
En la vigencia 2015  se realizaron las siguientes actividades en el marco del proyecto Plataforma Laboratorio de arte interactivo.
1) Taller de animación "Y mientras tanto" del 16 al 30 de junio
2) Cine Foro Antifascismo en Bogotá del 2 al 25 de julio
3) Participación proyecto Calle 22 el 23 de julio 
4) Primera Muestra Salon de Arte Joven del 30 de julio al 30 de agosto
5) Laboratorio Imagen poiesis, del 10 al 27 de agosto 
6) Segunda Muestra Salón de Arte Jóven del 10 de septiembre al 25 de octubre
7) Laboratorio Calle 22, del 3 al 27 de septiembre
8) Participación en ArtBo - proyecto Calle 22, del 30 de septiembre al 3 de octubre
9) Taller de producción "Calendario Santa Fé", en el marco del Festival KUIR (septimbre / octubre)
10) Laboratorio academia de artes y oficios electronicos , noviembte  y diciembre
11) Muestra de documental Interctivo, en el marco del MID, del 29 de octubre al 11 de noviembre
12) Taller de documental web interactivo, en el marco del MID, a cargo de la Maestria en artes documentales y experimentales Universidad de Duke, del 29 al 31 de octubre
13) Festival de Cine Dauprá, del 25 al 27 de noviembtre
14) Muestra de resultados  a</t>
    </r>
    <r>
      <rPr>
        <sz val="12"/>
        <color rgb="FF000000"/>
        <rFont val="Arial"/>
        <family val="2"/>
      </rPr>
      <t xml:space="preserve">cademia de artes y oficios electronicos 
</t>
    </r>
    <r>
      <rPr>
        <sz val="12"/>
        <color rgb="FF000000"/>
        <rFont val="Arial"/>
        <family val="2"/>
        <charset val="1"/>
      </rPr>
      <t xml:space="preserve">15) Taller “Abierto cerrado y no programado “ del Octubre de 2015
</t>
    </r>
    <r>
      <rPr>
        <b/>
        <sz val="12"/>
        <color rgb="FF000000"/>
        <rFont val="Arial"/>
        <family val="2"/>
        <charset val="1"/>
      </rPr>
      <t xml:space="preserve">Participación en el Mes TIC en agosto
</t>
    </r>
    <r>
      <rPr>
        <sz val="12"/>
        <color rgb="FF000000"/>
        <rFont val="Arial"/>
        <family val="2"/>
        <charset val="1"/>
      </rPr>
      <t>Se realizaron 4 conferecnias 1) Inauguración del Mes TIC, 2) presentación del evento Bogota Robótica, 3) a cargo del artista mexicano Arcangel Constantini en el evento Bogotá Robótica (Plaza de los artesanos) y 4) Hackatón - Mes TIC.</t>
    </r>
  </si>
  <si>
    <t>Durante la vigencia 2015  se realizaron las siguientes exposiciones:
1) Secreta prudencia, del 13 de noviembre de 2014 al 28 de febrero
2) La Sombra Terrestre de Delcy Morelos, del 6 de marzo al 27 de abril
3) Fotográfica Bogotá 2015, del 4 de mayo al 4 de junio
4) Coleccion de arte de la Fundación, “Inventario”, del 25 de junio al 20 de julio
5) Primera Muestra Salón de Arte Jóven, del 30 de julio al 30 de agosto.
6) Segunda Muestra Salón de Arte Jóven, del 10 de septiembre al 25 de octubre
7) Exposición la ciudad practicas art´tsticas en el espacio publico, del 4 de noviembre al 27 de noviembre
8) La escuela de  Humboldt en america:obras y documentos del 10 de diciembre al 07 de febrero.</t>
  </si>
  <si>
    <r>
      <t xml:space="preserve">Portal tecnológico para el proyecto CKWEB:
</t>
    </r>
    <r>
      <rPr>
        <sz val="12"/>
        <color rgb="FF000000"/>
        <rFont val="Arial"/>
        <family val="2"/>
        <charset val="1"/>
      </rPr>
      <t xml:space="preserve">No se realizó esta actividad
</t>
    </r>
    <r>
      <rPr>
        <b/>
        <sz val="12"/>
        <color rgb="FF000000"/>
        <rFont val="Arial"/>
        <family val="2"/>
        <charset val="1"/>
      </rPr>
      <t xml:space="preserve">Registro y transmisiones:
</t>
    </r>
    <r>
      <rPr>
        <sz val="12"/>
        <color rgb="FF000000"/>
        <rFont val="Arial"/>
        <family val="2"/>
        <charset val="1"/>
      </rPr>
      <t xml:space="preserve">Se realizaon 20 registros y transmisiones
</t>
    </r>
    <r>
      <rPr>
        <b/>
        <sz val="12"/>
        <color rgb="FF000000"/>
        <rFont val="Arial"/>
        <family val="2"/>
        <charset val="1"/>
      </rPr>
      <t xml:space="preserve">
Laboratorios:
</t>
    </r>
    <r>
      <rPr>
        <sz val="12"/>
        <color rgb="FF000000"/>
        <rFont val="Arial"/>
        <family val="2"/>
        <charset val="1"/>
      </rPr>
      <t xml:space="preserve">- Se realizó el laboratorio Transmisiones  3 (muto la radio)
</t>
    </r>
    <r>
      <rPr>
        <b/>
        <sz val="12"/>
        <color rgb="FF000000"/>
        <rFont val="Arial"/>
        <family val="2"/>
        <charset val="1"/>
      </rPr>
      <t xml:space="preserve">Residencias
</t>
    </r>
    <r>
      <rPr>
        <sz val="12"/>
        <color rgb="FF000000"/>
        <rFont val="Arial"/>
        <family val="2"/>
        <charset val="1"/>
      </rPr>
      <t>No se realizaron residencias</t>
    </r>
  </si>
  <si>
    <t>Entre enero y  diciembre se realizaron las siguientes exposisiones en vitrinas:
1)  Ciclo 1, del 28 de noviembre de 2014 al 2 de febrero de 2015
2) Ciclo 2, del 9 de febrero al 4 de mayo de 2015
3)  Ciclo 3, del 11 de mayo de 2015 al 6 de julio de 2015
4)  Ciclo 4, del 13 de julio de 2015 al 7 de septiembre de 2015
5)  Ciclo 5, del 14 de septiembre de 2015 al 3 de noviembre de 2015
6)  Ciclo 6, del 13 de noviembre hasta febrero 2016</t>
  </si>
  <si>
    <t>Actividades realizadas entre enero y  diciembre de 2015:
1) Frente a la Euforia de Fabio Zuker “Centro cultural Oswald Andrade”- Sao Paulo Brasil, del 14 de mayo al 4 de julio 2015
2) Exposición Escuela de Humbolt en America</t>
  </si>
  <si>
    <t>SEGUIMIENTO A DICIEMBRE DE  2015</t>
  </si>
  <si>
    <r>
      <t xml:space="preserve">PDF de Errata#
</t>
    </r>
    <r>
      <rPr>
        <sz val="12"/>
        <color rgb="FF000000"/>
        <rFont val="Arial"/>
        <family val="2"/>
        <charset val="1"/>
      </rPr>
      <t xml:space="preserve">
Se entregaron a la imprenta:
- Errata# 11
- Errata# 12
</t>
    </r>
    <r>
      <rPr>
        <sz val="12"/>
        <color rgb="FF000000"/>
        <rFont val="Arial"/>
        <family val="2"/>
      </rPr>
      <t xml:space="preserve">- Errata# 13
</t>
    </r>
    <r>
      <rPr>
        <sz val="12"/>
        <color rgb="FF000000"/>
        <rFont val="Arial"/>
        <family val="2"/>
        <charset val="1"/>
      </rPr>
      <t xml:space="preserve">
</t>
    </r>
    <r>
      <rPr>
        <b/>
        <sz val="12"/>
        <color rgb="FF000000"/>
        <rFont val="Arial"/>
        <family val="2"/>
        <charset val="1"/>
      </rPr>
      <t xml:space="preserve">Coloquios Errata#:
</t>
    </r>
    <r>
      <rPr>
        <sz val="12"/>
        <color rgb="FF000000"/>
        <rFont val="Arial"/>
        <family val="2"/>
        <charset val="1"/>
      </rPr>
      <t xml:space="preserve">
- Coloquio Errata# 11, en el mes de octubre
- Coloquio Errata# 12 en el mes de noviembre
</t>
    </r>
    <r>
      <rPr>
        <b/>
        <sz val="12"/>
        <color rgb="FF000000"/>
        <rFont val="Arial"/>
        <family val="2"/>
        <charset val="1"/>
      </rPr>
      <t xml:space="preserve">Proceso de investigación curatorial:
</t>
    </r>
    <r>
      <rPr>
        <sz val="12"/>
        <color rgb="FF000000"/>
        <rFont val="Arial"/>
        <family val="2"/>
        <charset val="1"/>
      </rPr>
      <t>Se realizó una reunión de curadores internacionales en el mes de noviembre de 2015, pero no se realizó  el proceso de nvestigación curatorial de revistas de arte en América Latina.</t>
    </r>
  </si>
  <si>
    <t>PDF Errata#: 50%
Coloquios Errata#: 100% 
Proceso curatorial: 5%</t>
  </si>
  <si>
    <t>En la vigencia 2015 no se entregaron archivos para publicación porque no se tenian insumos de papel, sin embargo se adelantó la edición,  diseño y diagramación de el Catálogo Salón de Arte Jóven 2015 y de la Colección investigación del Arte Colombiano. Se estima el cumplimiento del indicador en un 5%.</t>
  </si>
  <si>
    <t>Se realizaron las siguientes  actividades transversales entre la Gerencia de Produccion y la Gerencia de Artes Plásticas:
1) Concierto en El muelle “Antifasismo en Bogotá, un pasado y un presente de lucha”, el 21 de julio de 2015
2)Festival Kuir Bogotá 2015 (Programación de cine y performances), del 18 al 27 de noviembre</t>
  </si>
  <si>
    <t>ORIGINAL FIRMADO POR</t>
  </si>
</sst>
</file>

<file path=xl/styles.xml><?xml version="1.0" encoding="utf-8"?>
<styleSheet xmlns="http://schemas.openxmlformats.org/spreadsheetml/2006/main">
  <numFmts count="1">
    <numFmt numFmtId="164" formatCode="0.0%"/>
  </numFmts>
  <fonts count="16">
    <font>
      <sz val="10"/>
      <name val="Arial"/>
      <family val="2"/>
      <charset val="1"/>
    </font>
    <font>
      <b/>
      <sz val="10"/>
      <name val="Arial"/>
      <family val="2"/>
      <charset val="1"/>
    </font>
    <font>
      <b/>
      <sz val="24"/>
      <name val="Arial"/>
      <family val="2"/>
      <charset val="1"/>
    </font>
    <font>
      <sz val="12"/>
      <name val="Arial"/>
      <family val="2"/>
      <charset val="1"/>
    </font>
    <font>
      <b/>
      <sz val="12"/>
      <name val="Arial"/>
      <family val="2"/>
      <charset val="1"/>
    </font>
    <font>
      <sz val="12"/>
      <color rgb="FF000000"/>
      <name val="Arial"/>
      <family val="2"/>
      <charset val="1"/>
    </font>
    <font>
      <sz val="10"/>
      <color rgb="FF000000"/>
      <name val="Arial"/>
      <family val="2"/>
      <charset val="1"/>
    </font>
    <font>
      <sz val="14"/>
      <name val="Arial"/>
      <family val="2"/>
      <charset val="1"/>
    </font>
    <font>
      <b/>
      <sz val="12"/>
      <color rgb="FF000000"/>
      <name val="Arial"/>
      <family val="2"/>
      <charset val="1"/>
    </font>
    <font>
      <sz val="12"/>
      <color rgb="FF000000"/>
      <name val="Arial"/>
      <family val="2"/>
    </font>
    <font>
      <sz val="16"/>
      <name val="Arial"/>
      <family val="2"/>
      <charset val="1"/>
    </font>
    <font>
      <sz val="16"/>
      <color rgb="FF808080"/>
      <name val="Arial"/>
      <family val="2"/>
      <charset val="1"/>
    </font>
    <font>
      <b/>
      <sz val="16"/>
      <name val="Arial"/>
      <family val="2"/>
      <charset val="1"/>
    </font>
    <font>
      <sz val="10"/>
      <name val="Arial"/>
      <family val="2"/>
      <charset val="1"/>
    </font>
    <font>
      <b/>
      <sz val="12"/>
      <color rgb="FF000000"/>
      <name val="Arial"/>
      <family val="2"/>
    </font>
    <font>
      <b/>
      <sz val="16"/>
      <name val="Arial"/>
      <family val="2"/>
    </font>
  </fonts>
  <fills count="5">
    <fill>
      <patternFill patternType="none"/>
    </fill>
    <fill>
      <patternFill patternType="gray125"/>
    </fill>
    <fill>
      <patternFill patternType="solid">
        <fgColor rgb="FFD9D9D9"/>
        <bgColor rgb="FFDCE6F2"/>
      </patternFill>
    </fill>
    <fill>
      <patternFill patternType="solid">
        <fgColor rgb="FFFFFFFF"/>
        <bgColor rgb="FFF2F2F2"/>
      </patternFill>
    </fill>
    <fill>
      <patternFill patternType="solid">
        <fgColor rgb="FFFFFF00"/>
        <bgColor rgb="FFFFFF00"/>
      </patternFill>
    </fill>
  </fills>
  <borders count="4">
    <border>
      <left/>
      <right/>
      <top/>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diagonal/>
    </border>
  </borders>
  <cellStyleXfs count="2">
    <xf numFmtId="0" fontId="0" fillId="0" borderId="0"/>
    <xf numFmtId="0" fontId="13" fillId="0" borderId="0" applyBorder="0" applyProtection="0"/>
  </cellStyleXfs>
  <cellXfs count="73">
    <xf numFmtId="0" fontId="0" fillId="0" borderId="0" xfId="0"/>
    <xf numFmtId="0" fontId="2" fillId="0" borderId="0" xfId="0" applyFont="1" applyBorder="1" applyAlignment="1">
      <alignment horizontal="center" vertical="center"/>
    </xf>
    <xf numFmtId="0" fontId="3" fillId="0" borderId="1" xfId="0" applyFont="1" applyBorder="1" applyAlignment="1">
      <alignment horizontal="left" vertical="center" wrapText="1"/>
    </xf>
    <xf numFmtId="0" fontId="4"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vertical="center" wrapText="1"/>
    </xf>
    <xf numFmtId="0" fontId="4" fillId="0" borderId="0" xfId="0" applyFont="1" applyBorder="1" applyAlignment="1">
      <alignment vertical="center"/>
    </xf>
    <xf numFmtId="0" fontId="3" fillId="0" borderId="0" xfId="0" applyFont="1" applyBorder="1" applyAlignment="1">
      <alignment horizontal="center" vertical="center" wrapText="1"/>
    </xf>
    <xf numFmtId="0" fontId="3" fillId="0" borderId="0" xfId="0" applyFont="1" applyBorder="1" applyAlignment="1">
      <alignment horizontal="right" vertical="center"/>
    </xf>
    <xf numFmtId="0" fontId="4" fillId="2" borderId="1" xfId="1" applyFont="1" applyFill="1" applyBorder="1" applyAlignment="1" applyProtection="1">
      <alignment horizontal="center" vertical="center" wrapText="1"/>
    </xf>
    <xf numFmtId="17" fontId="3"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7" fillId="0" borderId="0" xfId="0" applyFont="1" applyAlignment="1">
      <alignment vertical="center" wrapText="1"/>
    </xf>
    <xf numFmtId="0" fontId="7" fillId="0" borderId="2" xfId="0" applyFont="1" applyBorder="1" applyAlignment="1">
      <alignment vertical="center" wrapText="1"/>
    </xf>
    <xf numFmtId="0" fontId="7" fillId="0" borderId="3" xfId="0" applyFont="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vertical="center" wrapText="1"/>
    </xf>
    <xf numFmtId="17" fontId="3" fillId="0" borderId="1" xfId="0" applyNumberFormat="1" applyFont="1" applyBorder="1" applyAlignment="1">
      <alignment horizontal="left" vertical="center" wrapText="1"/>
    </xf>
    <xf numFmtId="0" fontId="3" fillId="0" borderId="1" xfId="0" applyFont="1" applyBorder="1" applyAlignment="1">
      <alignment wrapText="1"/>
    </xf>
    <xf numFmtId="0" fontId="3" fillId="0" borderId="1" xfId="0" applyFont="1" applyBorder="1"/>
    <xf numFmtId="0" fontId="5"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0" xfId="0" applyFont="1" applyAlignment="1">
      <alignment horizontal="left" vertical="center" wrapText="1"/>
    </xf>
    <xf numFmtId="0" fontId="0" fillId="0" borderId="2" xfId="0" applyBorder="1" applyAlignment="1">
      <alignment horizontal="center" vertical="center" wrapText="1"/>
    </xf>
    <xf numFmtId="0" fontId="13" fillId="0" borderId="0" xfId="1" applyFont="1" applyAlignment="1">
      <alignment vertical="center" wrapText="1"/>
    </xf>
    <xf numFmtId="0" fontId="13" fillId="0" borderId="0" xfId="1" applyFont="1" applyAlignment="1"/>
    <xf numFmtId="0" fontId="3" fillId="0" borderId="1" xfId="1" applyFont="1" applyBorder="1" applyAlignment="1">
      <alignment horizontal="left" vertical="center" wrapText="1"/>
    </xf>
    <xf numFmtId="0" fontId="3" fillId="0" borderId="0" xfId="1" applyFont="1" applyBorder="1" applyAlignment="1">
      <alignment vertical="center" wrapText="1"/>
    </xf>
    <xf numFmtId="0" fontId="13" fillId="0" borderId="0" xfId="1" applyFont="1" applyBorder="1" applyAlignment="1">
      <alignment vertical="center" wrapText="1"/>
    </xf>
    <xf numFmtId="0" fontId="4" fillId="0" borderId="0" xfId="1" applyFont="1" applyBorder="1" applyAlignment="1">
      <alignment vertical="center" wrapText="1"/>
    </xf>
    <xf numFmtId="0" fontId="3" fillId="0" borderId="0" xfId="1" applyFont="1" applyBorder="1" applyAlignment="1">
      <alignment horizontal="center" vertical="center" wrapText="1"/>
    </xf>
    <xf numFmtId="0" fontId="3" fillId="0" borderId="0" xfId="1" applyFont="1" applyBorder="1" applyAlignment="1">
      <alignment horizontal="right" vertical="center"/>
    </xf>
    <xf numFmtId="0" fontId="4" fillId="2" borderId="1" xfId="1" applyFont="1" applyFill="1" applyBorder="1" applyAlignment="1" applyProtection="1">
      <alignment horizontal="center" vertical="center" wrapText="1"/>
    </xf>
    <xf numFmtId="0" fontId="1" fillId="0" borderId="0" xfId="1" applyFont="1" applyAlignment="1">
      <alignment horizontal="center" vertical="center" wrapText="1"/>
    </xf>
    <xf numFmtId="17" fontId="3" fillId="0" borderId="1" xfId="1" applyNumberFormat="1" applyFont="1" applyBorder="1" applyAlignment="1">
      <alignment horizontal="center" vertical="center" wrapText="1"/>
    </xf>
    <xf numFmtId="0" fontId="5" fillId="0" borderId="1" xfId="1" applyFont="1" applyBorder="1" applyAlignment="1">
      <alignment horizontal="left" vertical="center" wrapText="1"/>
    </xf>
    <xf numFmtId="0" fontId="6" fillId="0" borderId="0" xfId="1" applyFont="1" applyAlignment="1">
      <alignment vertical="center" wrapText="1"/>
    </xf>
    <xf numFmtId="0" fontId="8" fillId="0" borderId="1" xfId="0" applyFont="1" applyBorder="1" applyAlignment="1">
      <alignment horizontal="left" vertical="center" wrapText="1"/>
    </xf>
    <xf numFmtId="0" fontId="5" fillId="3" borderId="1" xfId="1" applyFont="1" applyFill="1" applyBorder="1" applyAlignment="1">
      <alignment horizontal="left" vertical="center" wrapText="1"/>
    </xf>
    <xf numFmtId="17" fontId="5" fillId="0" borderId="1" xfId="1" applyNumberFormat="1" applyFont="1" applyBorder="1" applyAlignment="1">
      <alignment horizontal="center" vertical="center" wrapText="1"/>
    </xf>
    <xf numFmtId="0" fontId="5" fillId="0" borderId="1" xfId="1" applyFont="1" applyBorder="1" applyAlignment="1">
      <alignment vertical="center" wrapText="1"/>
    </xf>
    <xf numFmtId="9" fontId="5" fillId="0" borderId="1" xfId="0" applyNumberFormat="1" applyFont="1" applyBorder="1" applyAlignment="1">
      <alignment horizontal="center" vertical="center" wrapText="1"/>
    </xf>
    <xf numFmtId="0" fontId="6" fillId="0" borderId="0" xfId="1" applyFont="1" applyBorder="1" applyAlignment="1">
      <alignment horizontal="left" vertical="center" wrapText="1"/>
    </xf>
    <xf numFmtId="17" fontId="6" fillId="0" borderId="0" xfId="1" applyNumberFormat="1" applyFont="1" applyBorder="1" applyAlignment="1">
      <alignment horizontal="center" vertical="center" wrapText="1"/>
    </xf>
    <xf numFmtId="0" fontId="10" fillId="0" borderId="0" xfId="1" applyFont="1" applyAlignment="1">
      <alignment vertical="center" wrapText="1"/>
    </xf>
    <xf numFmtId="0" fontId="10" fillId="0" borderId="0" xfId="1" applyFont="1" applyBorder="1" applyAlignment="1">
      <alignment vertical="center" wrapText="1"/>
    </xf>
    <xf numFmtId="0" fontId="5" fillId="0" borderId="1" xfId="0" applyFont="1" applyBorder="1" applyAlignment="1">
      <alignment horizontal="left" vertical="center" wrapText="1"/>
    </xf>
    <xf numFmtId="0" fontId="0" fillId="0" borderId="0" xfId="0" applyFont="1" applyAlignment="1"/>
    <xf numFmtId="0" fontId="0" fillId="4" borderId="0" xfId="0" applyFont="1" applyFill="1" applyAlignment="1"/>
    <xf numFmtId="0" fontId="0" fillId="4" borderId="0" xfId="0" applyFill="1"/>
    <xf numFmtId="0" fontId="15" fillId="0" borderId="0" xfId="1" applyFont="1" applyAlignment="1">
      <alignment vertical="center" wrapText="1"/>
    </xf>
    <xf numFmtId="164" fontId="3" fillId="0" borderId="1" xfId="0" applyNumberFormat="1" applyFont="1" applyBorder="1" applyAlignment="1">
      <alignment horizontal="center" vertical="center" wrapText="1"/>
    </xf>
    <xf numFmtId="0" fontId="5" fillId="0" borderId="1" xfId="0" applyFont="1" applyFill="1" applyBorder="1" applyAlignment="1">
      <alignment horizontal="left" vertical="center" wrapText="1"/>
    </xf>
    <xf numFmtId="9" fontId="3" fillId="0" borderId="1" xfId="0" applyNumberFormat="1" applyFont="1" applyFill="1" applyBorder="1" applyAlignment="1">
      <alignment horizontal="center" vertical="center" wrapText="1"/>
    </xf>
    <xf numFmtId="0" fontId="12" fillId="0" borderId="0" xfId="1" applyFont="1" applyBorder="1" applyAlignment="1">
      <alignment vertical="center"/>
    </xf>
    <xf numFmtId="0" fontId="2" fillId="0" borderId="0" xfId="1" applyFont="1" applyBorder="1" applyAlignment="1">
      <alignment horizontal="center" vertical="center"/>
    </xf>
    <xf numFmtId="0" fontId="3" fillId="0" borderId="1" xfId="1" applyFont="1" applyBorder="1" applyAlignment="1">
      <alignment horizontal="left" vertical="center" wrapText="1"/>
    </xf>
    <xf numFmtId="0" fontId="4" fillId="2" borderId="1" xfId="1" applyFont="1" applyFill="1" applyBorder="1" applyAlignment="1" applyProtection="1">
      <alignment horizontal="center" vertical="center" wrapText="1"/>
    </xf>
    <xf numFmtId="0" fontId="5" fillId="0" borderId="1" xfId="1" applyFont="1" applyBorder="1" applyAlignment="1">
      <alignment horizontal="left" vertical="center" wrapText="1"/>
    </xf>
    <xf numFmtId="17" fontId="3" fillId="0" borderId="1" xfId="1" applyNumberFormat="1" applyFont="1" applyBorder="1" applyAlignment="1">
      <alignment horizontal="center" vertical="center" wrapText="1"/>
    </xf>
    <xf numFmtId="0" fontId="8" fillId="0" borderId="1" xfId="0" applyFont="1" applyBorder="1" applyAlignment="1">
      <alignment horizontal="left" vertical="center" wrapText="1"/>
    </xf>
    <xf numFmtId="9" fontId="3"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11" fillId="0" borderId="2" xfId="0" applyFont="1" applyBorder="1" applyAlignment="1">
      <alignment horizontal="center" vertical="center" wrapText="1"/>
    </xf>
    <xf numFmtId="0" fontId="12" fillId="0" borderId="3" xfId="1" applyFont="1" applyBorder="1" applyAlignment="1">
      <alignment horizontal="center" vertical="center" wrapText="1"/>
    </xf>
    <xf numFmtId="0" fontId="11" fillId="0" borderId="2" xfId="1" applyFont="1" applyBorder="1" applyAlignment="1">
      <alignment horizontal="center" vertical="center" wrapText="1"/>
    </xf>
  </cellXfs>
  <cellStyles count="2">
    <cellStyle name="Normal" xfId="0" builtinId="0"/>
    <cellStyle name="TableStyleLight1" xfId="1"/>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BFBFB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2392920</xdr:colOff>
      <xdr:row>0</xdr:row>
      <xdr:rowOff>181440</xdr:rowOff>
    </xdr:from>
    <xdr:to>
      <xdr:col>1</xdr:col>
      <xdr:colOff>1713600</xdr:colOff>
      <xdr:row>0</xdr:row>
      <xdr:rowOff>1460160</xdr:rowOff>
    </xdr:to>
    <xdr:pic>
      <xdr:nvPicPr>
        <xdr:cNvPr id="8" name="Imagen 4"/>
        <xdr:cNvPicPr/>
      </xdr:nvPicPr>
      <xdr:blipFill>
        <a:blip xmlns:r="http://schemas.openxmlformats.org/officeDocument/2006/relationships" r:embed="rId1"/>
        <a:stretch>
          <a:fillRect/>
        </a:stretch>
      </xdr:blipFill>
      <xdr:spPr>
        <a:xfrm>
          <a:off x="2392920" y="181440"/>
          <a:ext cx="2313720" cy="1278720"/>
        </a:xfrm>
        <a:prstGeom prst="rect">
          <a:avLst/>
        </a:prstGeom>
        <a:ln>
          <a:noFill/>
        </a:ln>
      </xdr:spPr>
    </xdr:pic>
    <xdr:clientData/>
  </xdr:twoCellAnchor>
  <xdr:twoCellAnchor editAs="absolute">
    <xdr:from>
      <xdr:col>0</xdr:col>
      <xdr:colOff>335160</xdr:colOff>
      <xdr:row>0</xdr:row>
      <xdr:rowOff>88200</xdr:rowOff>
    </xdr:from>
    <xdr:to>
      <xdr:col>0</xdr:col>
      <xdr:colOff>1951560</xdr:colOff>
      <xdr:row>0</xdr:row>
      <xdr:rowOff>1439640</xdr:rowOff>
    </xdr:to>
    <xdr:pic>
      <xdr:nvPicPr>
        <xdr:cNvPr id="9" name="Picture 1"/>
        <xdr:cNvPicPr/>
      </xdr:nvPicPr>
      <xdr:blipFill>
        <a:blip xmlns:r="http://schemas.openxmlformats.org/officeDocument/2006/relationships" r:embed="rId2"/>
        <a:stretch>
          <a:fillRect/>
        </a:stretch>
      </xdr:blipFill>
      <xdr:spPr>
        <a:xfrm>
          <a:off x="335160" y="88200"/>
          <a:ext cx="1616400" cy="1351440"/>
        </a:xfrm>
        <a:prstGeom prst="rect">
          <a:avLst/>
        </a:prstGeom>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N27"/>
  <sheetViews>
    <sheetView workbookViewId="0"/>
  </sheetViews>
  <sheetFormatPr baseColWidth="10" defaultRowHeight="12.75"/>
  <sheetData>
    <row r="1" spans="1:14" ht="30">
      <c r="A1" s="1" t="s">
        <v>0</v>
      </c>
      <c r="B1" s="1"/>
      <c r="C1" s="1"/>
      <c r="D1" s="1"/>
      <c r="E1" s="1"/>
      <c r="F1" s="1"/>
      <c r="G1" s="1"/>
      <c r="H1" s="1"/>
      <c r="I1" s="1"/>
      <c r="J1" s="1"/>
      <c r="K1" s="1"/>
      <c r="L1" s="1"/>
      <c r="M1" s="1"/>
      <c r="N1" s="1"/>
    </row>
    <row r="2" spans="1:14" ht="409.5">
      <c r="A2" s="2" t="s">
        <v>1</v>
      </c>
      <c r="B2" s="2" t="s">
        <v>2</v>
      </c>
      <c r="C2" s="2"/>
      <c r="D2" s="2"/>
      <c r="E2" s="2"/>
      <c r="F2" s="2"/>
      <c r="G2" s="2"/>
      <c r="H2" s="2"/>
      <c r="I2" s="2"/>
      <c r="J2" s="2"/>
      <c r="K2" s="2"/>
      <c r="L2" s="2"/>
      <c r="M2" s="2"/>
      <c r="N2" s="2"/>
    </row>
    <row r="3" spans="1:14" ht="409.5">
      <c r="A3" s="2" t="s">
        <v>3</v>
      </c>
      <c r="B3" s="2" t="s">
        <v>4</v>
      </c>
      <c r="C3" s="2"/>
      <c r="D3" s="2"/>
      <c r="E3" s="2"/>
      <c r="F3" s="2"/>
      <c r="G3" s="2"/>
      <c r="H3" s="2"/>
      <c r="I3" s="2"/>
      <c r="J3" s="2"/>
      <c r="K3" s="2"/>
      <c r="L3" s="2"/>
      <c r="M3" s="2"/>
      <c r="N3" s="2"/>
    </row>
    <row r="4" spans="1:14" ht="15.75">
      <c r="A4" s="3"/>
      <c r="B4" s="3"/>
      <c r="C4" s="3"/>
      <c r="D4" s="3"/>
      <c r="E4" s="3"/>
      <c r="F4" s="3"/>
      <c r="G4" s="3"/>
      <c r="H4" s="3"/>
      <c r="I4" s="3"/>
      <c r="J4" s="3"/>
      <c r="K4" s="3"/>
      <c r="L4" s="3"/>
      <c r="M4" s="4"/>
      <c r="N4" s="4"/>
    </row>
    <row r="5" spans="1:14" ht="31.5">
      <c r="A5" s="5" t="s">
        <v>5</v>
      </c>
      <c r="B5" s="6" t="s">
        <v>45</v>
      </c>
      <c r="C5" s="7"/>
      <c r="D5" s="4"/>
      <c r="E5" s="4"/>
      <c r="F5" s="4"/>
      <c r="G5" s="4"/>
      <c r="H5" s="4"/>
      <c r="I5" s="4"/>
      <c r="J5" s="4"/>
      <c r="K5" s="4"/>
      <c r="L5" s="4"/>
      <c r="M5" s="4"/>
      <c r="N5" s="8" t="s">
        <v>7</v>
      </c>
    </row>
    <row r="6" spans="1:14" ht="409.5">
      <c r="A6" s="2" t="s">
        <v>8</v>
      </c>
      <c r="B6" s="2" t="s">
        <v>46</v>
      </c>
      <c r="C6" s="2"/>
      <c r="D6" s="2"/>
      <c r="E6" s="2"/>
      <c r="F6" s="2"/>
      <c r="G6" s="2"/>
      <c r="H6" s="2" t="s">
        <v>47</v>
      </c>
      <c r="I6" s="2"/>
      <c r="J6" s="2"/>
      <c r="K6" s="2"/>
      <c r="L6" s="2"/>
      <c r="M6" s="2"/>
      <c r="N6" s="2"/>
    </row>
    <row r="7" spans="1:14" ht="106.5">
      <c r="A7" s="9" t="s">
        <v>11</v>
      </c>
      <c r="B7" s="9" t="s">
        <v>12</v>
      </c>
      <c r="C7" s="9" t="s">
        <v>13</v>
      </c>
      <c r="D7" s="9" t="s">
        <v>14</v>
      </c>
      <c r="E7" s="9" t="s">
        <v>15</v>
      </c>
      <c r="F7" s="9" t="s">
        <v>16</v>
      </c>
      <c r="G7" s="9" t="s">
        <v>17</v>
      </c>
      <c r="H7" s="9" t="s">
        <v>18</v>
      </c>
      <c r="I7" s="9" t="s">
        <v>19</v>
      </c>
      <c r="J7" s="9" t="s">
        <v>48</v>
      </c>
      <c r="K7" s="9" t="s">
        <v>21</v>
      </c>
      <c r="L7" s="9"/>
      <c r="M7" s="9" t="s">
        <v>22</v>
      </c>
      <c r="N7" s="9"/>
    </row>
    <row r="8" spans="1:14" ht="63">
      <c r="A8" s="9"/>
      <c r="B8" s="9"/>
      <c r="C8" s="9"/>
      <c r="D8" s="9"/>
      <c r="E8" s="9"/>
      <c r="F8" s="9"/>
      <c r="G8" s="9"/>
      <c r="H8" s="9"/>
      <c r="I8" s="9"/>
      <c r="J8" s="9"/>
      <c r="K8" s="9" t="s">
        <v>23</v>
      </c>
      <c r="L8" s="9" t="s">
        <v>24</v>
      </c>
      <c r="M8" s="9" t="s">
        <v>23</v>
      </c>
      <c r="N8" s="9" t="s">
        <v>24</v>
      </c>
    </row>
    <row r="9" spans="1:14" ht="409.5">
      <c r="A9" s="2" t="s">
        <v>49</v>
      </c>
      <c r="B9" s="2" t="s">
        <v>50</v>
      </c>
      <c r="C9" s="16" t="s">
        <v>51</v>
      </c>
      <c r="D9" s="17" t="s">
        <v>52</v>
      </c>
      <c r="E9" s="17" t="s">
        <v>53</v>
      </c>
      <c r="F9" s="17" t="s">
        <v>54</v>
      </c>
      <c r="G9" s="18" t="s">
        <v>55</v>
      </c>
      <c r="H9" s="2" t="s">
        <v>56</v>
      </c>
      <c r="I9" s="2" t="s">
        <v>57</v>
      </c>
      <c r="J9" s="17" t="s">
        <v>58</v>
      </c>
      <c r="K9" s="2"/>
      <c r="L9" s="2"/>
      <c r="M9" s="2"/>
      <c r="N9" s="2"/>
    </row>
    <row r="10" spans="1:14" ht="210">
      <c r="A10" s="2"/>
      <c r="B10" s="2"/>
      <c r="C10" s="16"/>
      <c r="D10" s="17" t="s">
        <v>59</v>
      </c>
      <c r="E10" s="17" t="s">
        <v>60</v>
      </c>
      <c r="F10" s="17" t="s">
        <v>61</v>
      </c>
      <c r="G10" s="18" t="s">
        <v>55</v>
      </c>
      <c r="H10" s="2" t="s">
        <v>56</v>
      </c>
      <c r="I10" s="2" t="s">
        <v>62</v>
      </c>
      <c r="J10" s="17" t="s">
        <v>63</v>
      </c>
      <c r="K10" s="2"/>
      <c r="L10" s="2"/>
      <c r="M10" s="2"/>
      <c r="N10" s="2"/>
    </row>
    <row r="11" spans="1:14" ht="300">
      <c r="A11" s="2"/>
      <c r="B11" s="2"/>
      <c r="C11" s="16"/>
      <c r="D11" s="12" t="s">
        <v>64</v>
      </c>
      <c r="E11" s="19" t="s">
        <v>65</v>
      </c>
      <c r="F11" s="17" t="s">
        <v>66</v>
      </c>
      <c r="G11" s="18" t="s">
        <v>55</v>
      </c>
      <c r="H11" s="2" t="s">
        <v>56</v>
      </c>
      <c r="I11" s="17" t="s">
        <v>67</v>
      </c>
      <c r="J11" s="17" t="s">
        <v>68</v>
      </c>
      <c r="K11" s="20"/>
      <c r="L11" s="2"/>
      <c r="M11" s="2"/>
      <c r="N11" s="2"/>
    </row>
    <row r="12" spans="1:14" ht="180">
      <c r="A12" s="2"/>
      <c r="B12" s="2"/>
      <c r="C12" s="16"/>
      <c r="D12" s="12" t="s">
        <v>69</v>
      </c>
      <c r="E12" s="17" t="s">
        <v>70</v>
      </c>
      <c r="F12" s="17" t="s">
        <v>71</v>
      </c>
      <c r="G12" s="18" t="s">
        <v>55</v>
      </c>
      <c r="H12" s="2" t="s">
        <v>72</v>
      </c>
      <c r="I12" s="17" t="s">
        <v>73</v>
      </c>
      <c r="J12" s="17" t="s">
        <v>74</v>
      </c>
      <c r="K12" s="20"/>
      <c r="L12" s="2"/>
      <c r="M12" s="2"/>
      <c r="N12" s="2"/>
    </row>
    <row r="13" spans="1:14" ht="105">
      <c r="A13" s="2"/>
      <c r="B13" s="2"/>
      <c r="C13" s="16"/>
      <c r="D13" s="12" t="s">
        <v>75</v>
      </c>
      <c r="E13" s="17" t="s">
        <v>76</v>
      </c>
      <c r="F13" s="17" t="s">
        <v>77</v>
      </c>
      <c r="G13" s="18" t="s">
        <v>55</v>
      </c>
      <c r="H13" s="2" t="s">
        <v>56</v>
      </c>
      <c r="I13" s="17" t="s">
        <v>78</v>
      </c>
      <c r="J13" s="17" t="s">
        <v>74</v>
      </c>
      <c r="K13" s="20"/>
      <c r="L13" s="2"/>
      <c r="M13" s="2"/>
      <c r="N13" s="2"/>
    </row>
    <row r="14" spans="1:14" ht="105">
      <c r="A14" s="2"/>
      <c r="B14" s="2"/>
      <c r="C14" s="16"/>
      <c r="D14" s="12"/>
      <c r="E14" s="17" t="s">
        <v>79</v>
      </c>
      <c r="F14" s="17" t="s">
        <v>80</v>
      </c>
      <c r="G14" s="18" t="s">
        <v>55</v>
      </c>
      <c r="H14" s="16" t="s">
        <v>81</v>
      </c>
      <c r="I14" s="17" t="s">
        <v>78</v>
      </c>
      <c r="J14" s="17" t="s">
        <v>82</v>
      </c>
      <c r="K14" s="20"/>
      <c r="L14" s="2"/>
      <c r="M14" s="2"/>
      <c r="N14" s="2"/>
    </row>
    <row r="15" spans="1:14" ht="270">
      <c r="A15" s="2"/>
      <c r="B15" s="2"/>
      <c r="C15" s="16"/>
      <c r="D15" s="12" t="s">
        <v>83</v>
      </c>
      <c r="E15" s="17" t="s">
        <v>84</v>
      </c>
      <c r="F15" s="17" t="s">
        <v>85</v>
      </c>
      <c r="G15" s="18" t="s">
        <v>55</v>
      </c>
      <c r="H15" s="2" t="s">
        <v>72</v>
      </c>
      <c r="I15" s="17" t="s">
        <v>86</v>
      </c>
      <c r="J15" s="17" t="s">
        <v>87</v>
      </c>
      <c r="K15" s="20"/>
      <c r="L15" s="2"/>
      <c r="M15" s="2"/>
      <c r="N15" s="2"/>
    </row>
    <row r="16" spans="1:14" ht="165">
      <c r="A16" s="2"/>
      <c r="B16" s="2"/>
      <c r="C16" s="16"/>
      <c r="D16" s="12" t="s">
        <v>88</v>
      </c>
      <c r="E16" s="17" t="s">
        <v>89</v>
      </c>
      <c r="F16" s="17" t="s">
        <v>90</v>
      </c>
      <c r="G16" s="18" t="s">
        <v>55</v>
      </c>
      <c r="H16" s="2" t="s">
        <v>56</v>
      </c>
      <c r="I16" s="17" t="s">
        <v>62</v>
      </c>
      <c r="J16" s="17" t="s">
        <v>91</v>
      </c>
      <c r="K16" s="20"/>
      <c r="L16" s="2"/>
      <c r="M16" s="2"/>
      <c r="N16" s="2"/>
    </row>
    <row r="17" spans="1:14" ht="240">
      <c r="A17" s="2"/>
      <c r="B17" s="2"/>
      <c r="C17" s="16"/>
      <c r="D17" s="12" t="s">
        <v>92</v>
      </c>
      <c r="E17" s="17" t="s">
        <v>93</v>
      </c>
      <c r="F17" s="17" t="s">
        <v>94</v>
      </c>
      <c r="G17" s="18" t="s">
        <v>55</v>
      </c>
      <c r="H17" s="2" t="s">
        <v>56</v>
      </c>
      <c r="I17" s="17" t="s">
        <v>62</v>
      </c>
      <c r="J17" s="17" t="s">
        <v>95</v>
      </c>
      <c r="K17" s="20"/>
      <c r="L17" s="2"/>
      <c r="M17" s="2"/>
      <c r="N17" s="2"/>
    </row>
    <row r="18" spans="1:14" ht="409.5">
      <c r="A18" s="2"/>
      <c r="B18" s="2"/>
      <c r="C18" s="16"/>
      <c r="D18" s="21" t="s">
        <v>96</v>
      </c>
      <c r="E18" s="22" t="s">
        <v>97</v>
      </c>
      <c r="F18" s="22" t="s">
        <v>98</v>
      </c>
      <c r="G18" s="2" t="s">
        <v>99</v>
      </c>
      <c r="H18" s="2" t="s">
        <v>72</v>
      </c>
      <c r="I18" s="23" t="s">
        <v>62</v>
      </c>
      <c r="J18" s="24" t="s">
        <v>100</v>
      </c>
      <c r="K18" s="20"/>
      <c r="L18" s="2"/>
      <c r="M18" s="2"/>
      <c r="N18" s="2"/>
    </row>
    <row r="19" spans="1:14" ht="360">
      <c r="A19" s="2" t="s">
        <v>101</v>
      </c>
      <c r="B19" s="2"/>
      <c r="C19" s="16"/>
      <c r="D19" s="25" t="s">
        <v>102</v>
      </c>
      <c r="E19" s="2" t="s">
        <v>103</v>
      </c>
      <c r="F19" s="2" t="s">
        <v>104</v>
      </c>
      <c r="G19" s="18" t="s">
        <v>55</v>
      </c>
      <c r="H19" s="2" t="s">
        <v>56</v>
      </c>
      <c r="I19" s="23"/>
      <c r="J19" s="2" t="s">
        <v>105</v>
      </c>
      <c r="K19" s="20"/>
      <c r="L19" s="2"/>
      <c r="M19" s="2"/>
      <c r="N19" s="2"/>
    </row>
    <row r="20" spans="1:14" ht="240">
      <c r="A20" s="2"/>
      <c r="B20" s="2"/>
      <c r="C20" s="16"/>
      <c r="D20" s="26" t="s">
        <v>106</v>
      </c>
      <c r="E20" s="26" t="s">
        <v>107</v>
      </c>
      <c r="F20" s="26" t="s">
        <v>108</v>
      </c>
      <c r="G20" s="18" t="s">
        <v>55</v>
      </c>
      <c r="H20" s="26" t="s">
        <v>56</v>
      </c>
      <c r="I20" s="2" t="s">
        <v>62</v>
      </c>
      <c r="J20" s="26" t="s">
        <v>109</v>
      </c>
      <c r="K20" s="27"/>
      <c r="L20" s="2"/>
      <c r="M20" s="2"/>
      <c r="N20" s="2"/>
    </row>
    <row r="21" spans="1:14" ht="300">
      <c r="A21" s="2"/>
      <c r="B21" s="2"/>
      <c r="C21" s="16"/>
      <c r="D21" s="2" t="s">
        <v>110</v>
      </c>
      <c r="E21" s="2" t="s">
        <v>110</v>
      </c>
      <c r="F21" s="2" t="s">
        <v>111</v>
      </c>
      <c r="G21" s="18" t="s">
        <v>55</v>
      </c>
      <c r="H21" s="2" t="s">
        <v>112</v>
      </c>
      <c r="I21" s="2" t="s">
        <v>113</v>
      </c>
      <c r="J21" s="2" t="s">
        <v>111</v>
      </c>
      <c r="K21" s="27"/>
      <c r="L21" s="2"/>
      <c r="M21" s="2"/>
      <c r="N21" s="2"/>
    </row>
    <row r="26" spans="1:14" ht="18">
      <c r="A26" s="13" t="s">
        <v>44</v>
      </c>
      <c r="B26" s="14"/>
      <c r="C26" s="14"/>
      <c r="D26" s="14"/>
    </row>
    <row r="27" spans="1:14" ht="198">
      <c r="A27" s="13"/>
      <c r="B27" s="15" t="s">
        <v>114</v>
      </c>
      <c r="C27" s="15"/>
      <c r="D27" s="1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N20"/>
  <sheetViews>
    <sheetView workbookViewId="0"/>
  </sheetViews>
  <sheetFormatPr baseColWidth="10" defaultRowHeight="12.75"/>
  <sheetData>
    <row r="1" spans="1:14" ht="30">
      <c r="A1" s="1" t="s">
        <v>0</v>
      </c>
      <c r="B1" s="1"/>
      <c r="C1" s="1"/>
      <c r="D1" s="1"/>
      <c r="E1" s="1"/>
      <c r="F1" s="1"/>
      <c r="G1" s="1"/>
      <c r="H1" s="1"/>
      <c r="I1" s="1"/>
      <c r="J1" s="1"/>
      <c r="K1" s="1"/>
      <c r="L1" s="1"/>
      <c r="M1" s="1"/>
      <c r="N1" s="1"/>
    </row>
    <row r="2" spans="1:14" ht="409.5">
      <c r="A2" s="2" t="s">
        <v>1</v>
      </c>
      <c r="B2" s="2" t="s">
        <v>2</v>
      </c>
      <c r="C2" s="2"/>
      <c r="D2" s="2"/>
      <c r="E2" s="2"/>
      <c r="F2" s="2"/>
      <c r="G2" s="2"/>
      <c r="H2" s="2"/>
      <c r="I2" s="2"/>
      <c r="J2" s="2"/>
      <c r="K2" s="2"/>
      <c r="L2" s="2"/>
      <c r="M2" s="2"/>
      <c r="N2" s="2"/>
    </row>
    <row r="3" spans="1:14" ht="409.5">
      <c r="A3" s="2" t="s">
        <v>3</v>
      </c>
      <c r="B3" s="2" t="s">
        <v>4</v>
      </c>
      <c r="C3" s="2"/>
      <c r="D3" s="2"/>
      <c r="E3" s="2"/>
      <c r="F3" s="2"/>
      <c r="G3" s="2"/>
      <c r="H3" s="2"/>
      <c r="I3" s="2"/>
      <c r="J3" s="2"/>
      <c r="K3" s="2"/>
      <c r="L3" s="2"/>
      <c r="M3" s="2"/>
      <c r="N3" s="2"/>
    </row>
    <row r="4" spans="1:14" ht="15.75">
      <c r="A4" s="3"/>
      <c r="B4" s="3"/>
      <c r="C4" s="3"/>
      <c r="D4" s="3"/>
      <c r="E4" s="3"/>
      <c r="F4" s="3"/>
      <c r="G4" s="3"/>
      <c r="H4" s="3"/>
      <c r="I4" s="3"/>
      <c r="J4" s="3"/>
      <c r="K4" s="3"/>
      <c r="L4" s="3"/>
      <c r="M4" s="4"/>
      <c r="N4" s="4"/>
    </row>
    <row r="5" spans="1:14" ht="31.5">
      <c r="A5" s="5" t="s">
        <v>5</v>
      </c>
      <c r="B5" s="6" t="s">
        <v>115</v>
      </c>
      <c r="C5" s="7"/>
      <c r="D5" s="4"/>
      <c r="E5" s="4"/>
      <c r="F5" s="4"/>
      <c r="G5" s="4"/>
      <c r="H5" s="4"/>
      <c r="I5" s="4"/>
      <c r="J5" s="4"/>
      <c r="K5" s="4"/>
      <c r="L5" s="4"/>
      <c r="M5" s="4"/>
      <c r="N5" s="8" t="s">
        <v>7</v>
      </c>
    </row>
    <row r="6" spans="1:14" ht="409.5">
      <c r="A6" s="2" t="s">
        <v>8</v>
      </c>
      <c r="B6" s="2" t="s">
        <v>46</v>
      </c>
      <c r="C6" s="2"/>
      <c r="D6" s="2"/>
      <c r="E6" s="2"/>
      <c r="F6" s="2"/>
      <c r="G6" s="2"/>
      <c r="H6" s="2" t="s">
        <v>47</v>
      </c>
      <c r="I6" s="2"/>
      <c r="J6" s="2"/>
      <c r="K6" s="2"/>
      <c r="L6" s="2"/>
      <c r="M6" s="2"/>
      <c r="N6" s="2"/>
    </row>
    <row r="7" spans="1:14" ht="106.5">
      <c r="A7" s="9" t="s">
        <v>11</v>
      </c>
      <c r="B7" s="9" t="s">
        <v>12</v>
      </c>
      <c r="C7" s="9" t="s">
        <v>13</v>
      </c>
      <c r="D7" s="9" t="s">
        <v>14</v>
      </c>
      <c r="E7" s="9" t="s">
        <v>15</v>
      </c>
      <c r="F7" s="9" t="s">
        <v>16</v>
      </c>
      <c r="G7" s="9" t="s">
        <v>17</v>
      </c>
      <c r="H7" s="9" t="s">
        <v>18</v>
      </c>
      <c r="I7" s="9" t="s">
        <v>19</v>
      </c>
      <c r="J7" s="9" t="s">
        <v>20</v>
      </c>
      <c r="K7" s="9" t="s">
        <v>21</v>
      </c>
      <c r="L7" s="9"/>
      <c r="M7" s="9" t="s">
        <v>22</v>
      </c>
      <c r="N7" s="9"/>
    </row>
    <row r="8" spans="1:14" ht="63">
      <c r="A8" s="9"/>
      <c r="B8" s="9"/>
      <c r="C8" s="9"/>
      <c r="D8" s="9"/>
      <c r="E8" s="9"/>
      <c r="F8" s="9"/>
      <c r="G8" s="9"/>
      <c r="H8" s="9"/>
      <c r="I8" s="9"/>
      <c r="J8" s="9"/>
      <c r="K8" s="9" t="s">
        <v>23</v>
      </c>
      <c r="L8" s="9" t="s">
        <v>24</v>
      </c>
      <c r="M8" s="9" t="s">
        <v>23</v>
      </c>
      <c r="N8" s="9" t="s">
        <v>24</v>
      </c>
    </row>
    <row r="9" spans="1:14" ht="390">
      <c r="A9" s="2" t="s">
        <v>25</v>
      </c>
      <c r="B9" s="2" t="s">
        <v>116</v>
      </c>
      <c r="C9" s="2" t="s">
        <v>32</v>
      </c>
      <c r="D9" s="2" t="s">
        <v>117</v>
      </c>
      <c r="E9" s="2" t="s">
        <v>118</v>
      </c>
      <c r="F9" s="2" t="s">
        <v>119</v>
      </c>
      <c r="G9" s="10">
        <v>41974</v>
      </c>
      <c r="H9" s="17" t="s">
        <v>29</v>
      </c>
      <c r="I9" s="2" t="s">
        <v>120</v>
      </c>
      <c r="J9" s="2" t="s">
        <v>121</v>
      </c>
      <c r="K9" s="2"/>
      <c r="L9" s="2"/>
      <c r="M9" s="2"/>
      <c r="N9" s="2"/>
    </row>
    <row r="10" spans="1:14" ht="120">
      <c r="A10" s="2"/>
      <c r="B10" s="2"/>
      <c r="C10" s="2"/>
      <c r="D10" s="2"/>
      <c r="E10" s="2" t="s">
        <v>122</v>
      </c>
      <c r="F10" s="2" t="s">
        <v>123</v>
      </c>
      <c r="G10" s="10">
        <v>41974</v>
      </c>
      <c r="H10" s="17"/>
      <c r="I10" s="2" t="s">
        <v>120</v>
      </c>
      <c r="J10" s="2" t="s">
        <v>124</v>
      </c>
      <c r="K10" s="2"/>
      <c r="L10" s="2"/>
      <c r="M10" s="2"/>
      <c r="N10" s="2"/>
    </row>
    <row r="11" spans="1:14" ht="225">
      <c r="A11" s="2"/>
      <c r="B11" s="2"/>
      <c r="C11" s="2"/>
      <c r="D11" s="2" t="s">
        <v>125</v>
      </c>
      <c r="E11" s="2" t="s">
        <v>126</v>
      </c>
      <c r="F11" s="2" t="s">
        <v>127</v>
      </c>
      <c r="G11" s="10">
        <v>41974</v>
      </c>
      <c r="H11" s="17"/>
      <c r="I11" s="2" t="s">
        <v>120</v>
      </c>
      <c r="J11" s="2" t="s">
        <v>128</v>
      </c>
      <c r="K11" s="2"/>
      <c r="L11" s="2"/>
      <c r="M11" s="2"/>
      <c r="N11" s="2"/>
    </row>
    <row r="12" spans="1:14" ht="210">
      <c r="A12" s="2"/>
      <c r="B12" s="2"/>
      <c r="C12" s="2"/>
      <c r="D12" s="2" t="s">
        <v>129</v>
      </c>
      <c r="E12" s="2" t="s">
        <v>130</v>
      </c>
      <c r="F12" s="2" t="s">
        <v>131</v>
      </c>
      <c r="G12" s="10">
        <v>41974</v>
      </c>
      <c r="H12" s="17"/>
      <c r="I12" s="2" t="s">
        <v>120</v>
      </c>
      <c r="J12" s="2" t="s">
        <v>132</v>
      </c>
      <c r="K12" s="2"/>
      <c r="L12" s="2"/>
      <c r="M12" s="2"/>
      <c r="N12" s="2"/>
    </row>
    <row r="13" spans="1:14" ht="150">
      <c r="A13" s="2"/>
      <c r="B13" s="2"/>
      <c r="C13" s="2"/>
      <c r="D13" s="2" t="s">
        <v>133</v>
      </c>
      <c r="E13" s="2" t="s">
        <v>134</v>
      </c>
      <c r="F13" s="2" t="s">
        <v>135</v>
      </c>
      <c r="G13" s="10">
        <v>41974</v>
      </c>
      <c r="H13" s="17"/>
      <c r="I13" s="2" t="s">
        <v>120</v>
      </c>
      <c r="J13" s="2" t="s">
        <v>136</v>
      </c>
      <c r="K13" s="2"/>
      <c r="L13" s="2"/>
      <c r="M13" s="2"/>
      <c r="N13" s="2"/>
    </row>
    <row r="19" spans="1:4" ht="18">
      <c r="A19" s="13" t="s">
        <v>44</v>
      </c>
      <c r="B19" s="14"/>
      <c r="C19" s="14"/>
      <c r="D19" s="14"/>
    </row>
    <row r="20" spans="1:4" ht="72">
      <c r="A20" s="13"/>
      <c r="B20" s="15" t="s">
        <v>137</v>
      </c>
      <c r="C20" s="15"/>
      <c r="D20" s="1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N16"/>
  <sheetViews>
    <sheetView workbookViewId="0"/>
  </sheetViews>
  <sheetFormatPr baseColWidth="10" defaultRowHeight="12.75"/>
  <sheetData>
    <row r="1" spans="1:14" ht="30">
      <c r="A1" s="1" t="s">
        <v>0</v>
      </c>
      <c r="B1" s="1"/>
      <c r="C1" s="1"/>
      <c r="D1" s="1"/>
      <c r="E1" s="1"/>
      <c r="F1" s="1"/>
      <c r="G1" s="1"/>
      <c r="H1" s="1"/>
      <c r="I1" s="1"/>
      <c r="J1" s="1"/>
      <c r="K1" s="1"/>
      <c r="L1" s="1"/>
      <c r="M1" s="1"/>
      <c r="N1" s="1"/>
    </row>
    <row r="2" spans="1:14" ht="409.5">
      <c r="A2" s="2" t="s">
        <v>1</v>
      </c>
      <c r="B2" s="2" t="s">
        <v>2</v>
      </c>
      <c r="C2" s="2"/>
      <c r="D2" s="2"/>
      <c r="E2" s="2"/>
      <c r="F2" s="2"/>
      <c r="G2" s="2"/>
      <c r="H2" s="2"/>
      <c r="I2" s="2"/>
      <c r="J2" s="2"/>
      <c r="K2" s="2"/>
      <c r="L2" s="2"/>
      <c r="M2" s="2"/>
      <c r="N2" s="2"/>
    </row>
    <row r="3" spans="1:14" ht="409.5">
      <c r="A3" s="2" t="s">
        <v>3</v>
      </c>
      <c r="B3" s="2" t="s">
        <v>4</v>
      </c>
      <c r="C3" s="2"/>
      <c r="D3" s="2"/>
      <c r="E3" s="2"/>
      <c r="F3" s="2"/>
      <c r="G3" s="2"/>
      <c r="H3" s="2"/>
      <c r="I3" s="2"/>
      <c r="J3" s="2"/>
      <c r="K3" s="2"/>
      <c r="L3" s="2"/>
      <c r="M3" s="2"/>
      <c r="N3" s="2"/>
    </row>
    <row r="4" spans="1:14" ht="31.5">
      <c r="A4" s="5" t="s">
        <v>5</v>
      </c>
      <c r="B4" s="6" t="s">
        <v>115</v>
      </c>
      <c r="C4" s="7"/>
      <c r="D4" s="4"/>
      <c r="E4" s="4"/>
      <c r="F4" s="4"/>
      <c r="G4" s="4"/>
      <c r="H4" s="4"/>
      <c r="I4" s="4"/>
      <c r="J4" s="4"/>
      <c r="K4" s="4"/>
      <c r="L4" s="4"/>
      <c r="M4" s="4"/>
      <c r="N4" s="8" t="s">
        <v>7</v>
      </c>
    </row>
    <row r="5" spans="1:14" ht="409.5">
      <c r="A5" s="2" t="s">
        <v>8</v>
      </c>
      <c r="B5" s="2" t="s">
        <v>46</v>
      </c>
      <c r="C5" s="2"/>
      <c r="D5" s="2"/>
      <c r="E5" s="2"/>
      <c r="F5" s="2"/>
      <c r="G5" s="2"/>
      <c r="H5" s="2" t="s">
        <v>47</v>
      </c>
      <c r="I5" s="2"/>
      <c r="J5" s="2"/>
      <c r="K5" s="2"/>
      <c r="L5" s="2"/>
      <c r="M5" s="2"/>
      <c r="N5" s="2"/>
    </row>
    <row r="6" spans="1:14" ht="106.5">
      <c r="A6" s="9" t="s">
        <v>11</v>
      </c>
      <c r="B6" s="9" t="s">
        <v>12</v>
      </c>
      <c r="C6" s="9" t="s">
        <v>13</v>
      </c>
      <c r="D6" s="9" t="s">
        <v>14</v>
      </c>
      <c r="E6" s="9" t="s">
        <v>15</v>
      </c>
      <c r="F6" s="9" t="s">
        <v>16</v>
      </c>
      <c r="G6" s="9" t="s">
        <v>17</v>
      </c>
      <c r="H6" s="9" t="s">
        <v>18</v>
      </c>
      <c r="I6" s="9" t="s">
        <v>19</v>
      </c>
      <c r="J6" s="9" t="s">
        <v>20</v>
      </c>
      <c r="K6" s="9" t="s">
        <v>138</v>
      </c>
      <c r="L6" s="9"/>
      <c r="M6" s="9" t="s">
        <v>22</v>
      </c>
      <c r="N6" s="9"/>
    </row>
    <row r="7" spans="1:14" ht="63">
      <c r="A7" s="9"/>
      <c r="B7" s="9"/>
      <c r="C7" s="9"/>
      <c r="D7" s="9"/>
      <c r="E7" s="9"/>
      <c r="F7" s="9"/>
      <c r="G7" s="9"/>
      <c r="H7" s="9"/>
      <c r="I7" s="9"/>
      <c r="J7" s="9"/>
      <c r="K7" s="9" t="s">
        <v>23</v>
      </c>
      <c r="L7" s="9" t="s">
        <v>24</v>
      </c>
      <c r="M7" s="9" t="s">
        <v>23</v>
      </c>
      <c r="N7" s="9" t="s">
        <v>24</v>
      </c>
    </row>
    <row r="8" spans="1:14" ht="390">
      <c r="A8" s="2" t="s">
        <v>25</v>
      </c>
      <c r="B8" s="2" t="s">
        <v>116</v>
      </c>
      <c r="C8" s="2" t="s">
        <v>32</v>
      </c>
      <c r="D8" s="2" t="s">
        <v>117</v>
      </c>
      <c r="E8" s="2" t="s">
        <v>118</v>
      </c>
      <c r="F8" s="2" t="s">
        <v>119</v>
      </c>
      <c r="G8" s="10">
        <v>41974</v>
      </c>
      <c r="H8" s="17" t="s">
        <v>29</v>
      </c>
      <c r="I8" s="2" t="s">
        <v>120</v>
      </c>
      <c r="J8" s="2" t="s">
        <v>121</v>
      </c>
      <c r="K8" s="2" t="s">
        <v>139</v>
      </c>
      <c r="L8" s="28">
        <f>164/160</f>
        <v>1.0249999999999999</v>
      </c>
      <c r="M8" s="2"/>
      <c r="N8" s="2"/>
    </row>
    <row r="9" spans="1:14" ht="195">
      <c r="A9" s="2"/>
      <c r="B9" s="2"/>
      <c r="C9" s="2"/>
      <c r="D9" s="2"/>
      <c r="E9" s="2" t="s">
        <v>122</v>
      </c>
      <c r="F9" s="2" t="s">
        <v>123</v>
      </c>
      <c r="G9" s="10">
        <v>41974</v>
      </c>
      <c r="H9" s="17"/>
      <c r="I9" s="2" t="s">
        <v>120</v>
      </c>
      <c r="J9" s="2" t="s">
        <v>124</v>
      </c>
      <c r="K9" s="29" t="s">
        <v>140</v>
      </c>
      <c r="L9" s="28">
        <f>85135000/70000000</f>
        <v>1.2162142857142857</v>
      </c>
      <c r="M9" s="2"/>
      <c r="N9" s="2"/>
    </row>
    <row r="10" spans="1:14" ht="409.5">
      <c r="A10" s="2"/>
      <c r="B10" s="2"/>
      <c r="C10" s="2"/>
      <c r="D10" s="2" t="s">
        <v>125</v>
      </c>
      <c r="E10" s="2" t="s">
        <v>126</v>
      </c>
      <c r="F10" s="2" t="s">
        <v>127</v>
      </c>
      <c r="G10" s="10">
        <v>41974</v>
      </c>
      <c r="H10" s="17"/>
      <c r="I10" s="2" t="s">
        <v>120</v>
      </c>
      <c r="J10" s="2" t="s">
        <v>128</v>
      </c>
      <c r="K10" s="2" t="s">
        <v>141</v>
      </c>
      <c r="L10" s="28">
        <f>79/60</f>
        <v>1.3166666666666667</v>
      </c>
      <c r="M10" s="2"/>
      <c r="N10" s="2"/>
    </row>
    <row r="11" spans="1:14" ht="409.5">
      <c r="A11" s="2"/>
      <c r="B11" s="2"/>
      <c r="C11" s="2"/>
      <c r="D11" s="2" t="s">
        <v>129</v>
      </c>
      <c r="E11" s="2" t="s">
        <v>142</v>
      </c>
      <c r="F11" s="2" t="s">
        <v>131</v>
      </c>
      <c r="G11" s="10">
        <v>41974</v>
      </c>
      <c r="H11" s="17"/>
      <c r="I11" s="2" t="s">
        <v>120</v>
      </c>
      <c r="J11" s="2" t="s">
        <v>132</v>
      </c>
      <c r="K11" s="2" t="s">
        <v>143</v>
      </c>
      <c r="L11" s="28">
        <f>10/8</f>
        <v>1.25</v>
      </c>
      <c r="M11" s="2"/>
      <c r="N11" s="2"/>
    </row>
    <row r="12" spans="1:14" ht="409.5">
      <c r="A12" s="2"/>
      <c r="B12" s="2"/>
      <c r="C12" s="2"/>
      <c r="D12" s="2" t="s">
        <v>133</v>
      </c>
      <c r="E12" s="2" t="s">
        <v>144</v>
      </c>
      <c r="F12" s="2" t="s">
        <v>135</v>
      </c>
      <c r="G12" s="10">
        <v>41974</v>
      </c>
      <c r="H12" s="17"/>
      <c r="I12" s="2" t="s">
        <v>120</v>
      </c>
      <c r="J12" s="2" t="s">
        <v>136</v>
      </c>
      <c r="K12" s="2" t="s">
        <v>145</v>
      </c>
      <c r="L12" s="28">
        <f>1/1</f>
        <v>1</v>
      </c>
      <c r="M12" s="2"/>
      <c r="N12" s="2"/>
    </row>
    <row r="14" spans="1:14">
      <c r="B14" s="30"/>
      <c r="C14" s="30"/>
      <c r="D14" s="30"/>
    </row>
    <row r="15" spans="1:14" ht="18">
      <c r="A15" s="13" t="s">
        <v>44</v>
      </c>
      <c r="B15" s="30"/>
      <c r="C15" s="30"/>
      <c r="D15" s="30"/>
    </row>
    <row r="16" spans="1:14" ht="72">
      <c r="A16" s="13"/>
      <c r="B16" s="15" t="s">
        <v>137</v>
      </c>
      <c r="C16" s="15"/>
      <c r="D16" s="1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pageSetUpPr fitToPage="1"/>
  </sheetPr>
  <dimension ref="A1:AMK28"/>
  <sheetViews>
    <sheetView tabSelected="1" view="pageBreakPreview" topLeftCell="I10" zoomScale="70" zoomScaleNormal="75" zoomScaleSheetLayoutView="70" workbookViewId="0">
      <selection activeCell="J10" sqref="J10:J11"/>
    </sheetView>
  </sheetViews>
  <sheetFormatPr baseColWidth="10" defaultColWidth="9.140625" defaultRowHeight="12.75"/>
  <cols>
    <col min="1" max="1" width="42.42578125" style="31"/>
    <col min="2" max="2" width="34.7109375" style="31"/>
    <col min="3" max="3" width="29.7109375" style="31"/>
    <col min="4" max="4" width="34.42578125" style="31"/>
    <col min="5" max="5" width="35.85546875" style="31"/>
    <col min="6" max="6" width="33.85546875" style="31"/>
    <col min="7" max="7" width="25.140625" style="31"/>
    <col min="8" max="8" width="36.42578125" style="31"/>
    <col min="9" max="9" width="43" style="31"/>
    <col min="10" max="10" width="32.5703125" style="31"/>
    <col min="11" max="11" width="149" style="31"/>
    <col min="12" max="12" width="16.85546875" style="31" customWidth="1"/>
    <col min="13" max="13" width="13.5703125" style="31"/>
    <col min="14" max="1025" width="9.140625" style="31"/>
  </cols>
  <sheetData>
    <row r="1" spans="1:13" s="32" customFormat="1" ht="128.25" customHeight="1">
      <c r="A1" s="62" t="s">
        <v>146</v>
      </c>
      <c r="B1" s="62"/>
      <c r="C1" s="62"/>
      <c r="D1" s="62"/>
      <c r="E1" s="62"/>
      <c r="F1" s="62"/>
      <c r="G1" s="62"/>
      <c r="H1" s="62"/>
      <c r="I1" s="62"/>
      <c r="J1" s="62"/>
      <c r="K1" s="62"/>
      <c r="L1" s="62"/>
    </row>
    <row r="2" spans="1:13" s="32" customFormat="1" ht="34.5" customHeight="1">
      <c r="A2" s="33" t="s">
        <v>1</v>
      </c>
      <c r="B2" s="63" t="s">
        <v>147</v>
      </c>
      <c r="C2" s="63"/>
      <c r="D2" s="63"/>
      <c r="E2" s="63"/>
      <c r="F2" s="63"/>
      <c r="G2" s="63"/>
      <c r="H2" s="63"/>
      <c r="I2" s="63"/>
      <c r="J2" s="63"/>
      <c r="K2" s="63"/>
      <c r="L2" s="63"/>
    </row>
    <row r="3" spans="1:13" s="32" customFormat="1" ht="28.5" customHeight="1">
      <c r="A3" s="33" t="s">
        <v>3</v>
      </c>
      <c r="B3" s="63" t="s">
        <v>4</v>
      </c>
      <c r="C3" s="63"/>
      <c r="D3" s="63"/>
      <c r="E3" s="63"/>
      <c r="F3" s="63"/>
      <c r="G3" s="63"/>
      <c r="H3" s="63"/>
      <c r="I3" s="63"/>
      <c r="J3" s="63"/>
      <c r="K3" s="63"/>
      <c r="L3" s="63"/>
    </row>
    <row r="4" spans="1:13" s="32" customFormat="1" ht="27" customHeight="1">
      <c r="A4" s="36" t="s">
        <v>5</v>
      </c>
      <c r="B4" s="61" t="s">
        <v>6</v>
      </c>
      <c r="C4" s="37"/>
      <c r="D4" s="34"/>
      <c r="E4" s="34"/>
      <c r="F4" s="34"/>
      <c r="G4" s="34"/>
      <c r="H4" s="34"/>
      <c r="I4" s="34"/>
      <c r="J4" s="34"/>
      <c r="K4" s="34"/>
      <c r="L4" s="38" t="s">
        <v>223</v>
      </c>
    </row>
    <row r="5" spans="1:13" s="32" customFormat="1" ht="120.75" customHeight="1">
      <c r="A5" s="33" t="s">
        <v>8</v>
      </c>
      <c r="B5" s="63" t="s">
        <v>9</v>
      </c>
      <c r="C5" s="63"/>
      <c r="D5" s="63"/>
      <c r="E5" s="63"/>
      <c r="F5" s="63"/>
      <c r="G5" s="63"/>
      <c r="H5" s="63" t="s">
        <v>10</v>
      </c>
      <c r="I5" s="63"/>
      <c r="J5" s="63"/>
      <c r="K5" s="63"/>
      <c r="L5" s="63"/>
    </row>
    <row r="6" spans="1:13" s="40" customFormat="1" ht="35.25" customHeight="1">
      <c r="A6" s="64" t="s">
        <v>11</v>
      </c>
      <c r="B6" s="64" t="s">
        <v>12</v>
      </c>
      <c r="C6" s="64" t="s">
        <v>13</v>
      </c>
      <c r="D6" s="64" t="s">
        <v>14</v>
      </c>
      <c r="E6" s="64" t="s">
        <v>15</v>
      </c>
      <c r="F6" s="64" t="s">
        <v>16</v>
      </c>
      <c r="G6" s="64" t="s">
        <v>17</v>
      </c>
      <c r="H6" s="64" t="s">
        <v>18</v>
      </c>
      <c r="I6" s="64" t="s">
        <v>19</v>
      </c>
      <c r="J6" s="64" t="s">
        <v>20</v>
      </c>
      <c r="K6" s="64" t="s">
        <v>231</v>
      </c>
      <c r="L6" s="64"/>
    </row>
    <row r="7" spans="1:13" s="32" customFormat="1" ht="52.5" customHeight="1">
      <c r="A7" s="64"/>
      <c r="B7" s="64"/>
      <c r="C7" s="64"/>
      <c r="D7" s="64"/>
      <c r="E7" s="64"/>
      <c r="F7" s="64"/>
      <c r="G7" s="64"/>
      <c r="H7" s="64"/>
      <c r="I7" s="64"/>
      <c r="J7" s="64"/>
      <c r="K7" s="39" t="s">
        <v>23</v>
      </c>
      <c r="L7" s="39" t="s">
        <v>24</v>
      </c>
    </row>
    <row r="8" spans="1:13" s="32" customFormat="1" ht="136.5" customHeight="1">
      <c r="A8" s="63" t="s">
        <v>148</v>
      </c>
      <c r="B8" s="33" t="s">
        <v>149</v>
      </c>
      <c r="C8" s="33" t="s">
        <v>27</v>
      </c>
      <c r="D8" s="33" t="s">
        <v>150</v>
      </c>
      <c r="E8" s="33" t="s">
        <v>151</v>
      </c>
      <c r="F8" s="33" t="s">
        <v>28</v>
      </c>
      <c r="G8" s="41">
        <v>42368</v>
      </c>
      <c r="H8" s="63" t="s">
        <v>29</v>
      </c>
      <c r="I8" s="33" t="s">
        <v>152</v>
      </c>
      <c r="J8" s="33" t="s">
        <v>30</v>
      </c>
      <c r="K8" s="24" t="s">
        <v>224</v>
      </c>
      <c r="L8" s="28">
        <f>42/44</f>
        <v>0.95454545454545459</v>
      </c>
    </row>
    <row r="9" spans="1:13" s="43" customFormat="1" ht="312.75" customHeight="1">
      <c r="A9" s="63"/>
      <c r="B9" s="65" t="s">
        <v>31</v>
      </c>
      <c r="C9" s="65" t="s">
        <v>32</v>
      </c>
      <c r="D9" s="42" t="s">
        <v>153</v>
      </c>
      <c r="E9" s="42" t="s">
        <v>154</v>
      </c>
      <c r="F9" s="42" t="s">
        <v>155</v>
      </c>
      <c r="G9" s="41">
        <v>42368</v>
      </c>
      <c r="H9" s="63"/>
      <c r="I9" s="42" t="s">
        <v>152</v>
      </c>
      <c r="J9" s="42" t="s">
        <v>33</v>
      </c>
      <c r="K9" s="59" t="s">
        <v>225</v>
      </c>
      <c r="L9" s="60">
        <f>8/8</f>
        <v>1</v>
      </c>
    </row>
    <row r="10" spans="1:13" ht="244.5" customHeight="1">
      <c r="A10" s="63"/>
      <c r="B10" s="65"/>
      <c r="C10" s="65"/>
      <c r="D10" s="65" t="s">
        <v>156</v>
      </c>
      <c r="E10" s="65" t="s">
        <v>157</v>
      </c>
      <c r="F10" s="65" t="s">
        <v>158</v>
      </c>
      <c r="G10" s="66">
        <v>42368</v>
      </c>
      <c r="H10" s="63"/>
      <c r="I10" s="65" t="s">
        <v>159</v>
      </c>
      <c r="J10" s="65" t="s">
        <v>33</v>
      </c>
      <c r="K10" s="67" t="s">
        <v>226</v>
      </c>
      <c r="L10" s="68" t="s">
        <v>160</v>
      </c>
      <c r="M10" s="32"/>
    </row>
    <row r="11" spans="1:13" ht="165.75" customHeight="1">
      <c r="A11" s="63"/>
      <c r="B11" s="65"/>
      <c r="C11" s="65"/>
      <c r="D11" s="65"/>
      <c r="E11" s="65"/>
      <c r="F11" s="65"/>
      <c r="G11" s="66"/>
      <c r="H11" s="63"/>
      <c r="I11" s="65"/>
      <c r="J11" s="65"/>
      <c r="K11" s="67"/>
      <c r="L11" s="68"/>
      <c r="M11" s="32"/>
    </row>
    <row r="12" spans="1:13" ht="165.75" customHeight="1">
      <c r="A12" s="63"/>
      <c r="B12" s="65"/>
      <c r="C12" s="65"/>
      <c r="D12" s="42" t="s">
        <v>34</v>
      </c>
      <c r="E12" s="42" t="s">
        <v>161</v>
      </c>
      <c r="F12" s="42" t="s">
        <v>35</v>
      </c>
      <c r="G12" s="41">
        <v>42368</v>
      </c>
      <c r="H12" s="63"/>
      <c r="I12" s="42" t="s">
        <v>162</v>
      </c>
      <c r="J12" s="42" t="s">
        <v>33</v>
      </c>
      <c r="K12" s="53" t="s">
        <v>227</v>
      </c>
      <c r="L12" s="28">
        <f>8/8</f>
        <v>1</v>
      </c>
      <c r="M12" s="32"/>
    </row>
    <row r="13" spans="1:13" ht="185.25" customHeight="1">
      <c r="A13" s="63"/>
      <c r="B13" s="65"/>
      <c r="C13" s="65"/>
      <c r="D13" s="45" t="s">
        <v>36</v>
      </c>
      <c r="E13" s="45" t="s">
        <v>163</v>
      </c>
      <c r="F13" s="45" t="s">
        <v>164</v>
      </c>
      <c r="G13" s="41">
        <v>42368</v>
      </c>
      <c r="H13" s="63"/>
      <c r="I13" s="42" t="s">
        <v>165</v>
      </c>
      <c r="J13" s="42" t="s">
        <v>33</v>
      </c>
      <c r="K13" s="53" t="s">
        <v>166</v>
      </c>
      <c r="L13" s="28">
        <f>9/9</f>
        <v>1</v>
      </c>
      <c r="M13" s="32"/>
    </row>
    <row r="14" spans="1:13" ht="180" customHeight="1">
      <c r="A14" s="63"/>
      <c r="B14" s="65"/>
      <c r="C14" s="65"/>
      <c r="D14" s="65" t="s">
        <v>37</v>
      </c>
      <c r="E14" s="65" t="s">
        <v>167</v>
      </c>
      <c r="F14" s="65" t="s">
        <v>168</v>
      </c>
      <c r="G14" s="66">
        <v>42368</v>
      </c>
      <c r="H14" s="63"/>
      <c r="I14" s="65" t="s">
        <v>159</v>
      </c>
      <c r="J14" s="65" t="s">
        <v>169</v>
      </c>
      <c r="K14" s="67" t="s">
        <v>228</v>
      </c>
      <c r="L14" s="69" t="s">
        <v>170</v>
      </c>
      <c r="M14" s="32"/>
    </row>
    <row r="15" spans="1:13" ht="87" customHeight="1">
      <c r="A15" s="63"/>
      <c r="B15" s="65"/>
      <c r="C15" s="65"/>
      <c r="D15" s="65"/>
      <c r="E15" s="65"/>
      <c r="F15" s="65"/>
      <c r="G15" s="66"/>
      <c r="H15" s="63"/>
      <c r="I15" s="65"/>
      <c r="J15" s="65"/>
      <c r="K15" s="67"/>
      <c r="L15" s="67"/>
      <c r="M15" s="32"/>
    </row>
    <row r="16" spans="1:13" ht="196.5" customHeight="1">
      <c r="A16" s="63"/>
      <c r="B16" s="65"/>
      <c r="C16" s="65"/>
      <c r="D16" s="42" t="s">
        <v>171</v>
      </c>
      <c r="E16" s="42" t="s">
        <v>172</v>
      </c>
      <c r="F16" s="42" t="s">
        <v>173</v>
      </c>
      <c r="G16" s="41">
        <v>42368</v>
      </c>
      <c r="H16" s="63"/>
      <c r="I16" s="42" t="s">
        <v>174</v>
      </c>
      <c r="J16" s="42" t="s">
        <v>175</v>
      </c>
      <c r="K16" s="53" t="s">
        <v>229</v>
      </c>
      <c r="L16" s="28">
        <f>6/5</f>
        <v>1.2</v>
      </c>
      <c r="M16" s="32"/>
    </row>
    <row r="17" spans="1:12" ht="143.25" customHeight="1">
      <c r="A17" s="63"/>
      <c r="B17" s="65"/>
      <c r="C17" s="65"/>
      <c r="D17" s="42" t="s">
        <v>176</v>
      </c>
      <c r="E17" s="42" t="s">
        <v>177</v>
      </c>
      <c r="F17" s="42" t="s">
        <v>35</v>
      </c>
      <c r="G17" s="46">
        <v>42368</v>
      </c>
      <c r="H17" s="63"/>
      <c r="I17" s="42" t="s">
        <v>165</v>
      </c>
      <c r="J17" s="42" t="s">
        <v>33</v>
      </c>
      <c r="K17" s="53" t="s">
        <v>230</v>
      </c>
      <c r="L17" s="28">
        <f>2/2</f>
        <v>1</v>
      </c>
    </row>
    <row r="18" spans="1:12" ht="291" customHeight="1">
      <c r="A18" s="63"/>
      <c r="B18" s="65"/>
      <c r="C18" s="65"/>
      <c r="D18" s="42" t="s">
        <v>38</v>
      </c>
      <c r="E18" s="33" t="s">
        <v>178</v>
      </c>
      <c r="F18" s="42" t="s">
        <v>179</v>
      </c>
      <c r="G18" s="46">
        <v>42368</v>
      </c>
      <c r="H18" s="63"/>
      <c r="I18" s="42" t="s">
        <v>165</v>
      </c>
      <c r="J18" s="42" t="s">
        <v>39</v>
      </c>
      <c r="K18" s="44" t="s">
        <v>232</v>
      </c>
      <c r="L18" s="24" t="s">
        <v>233</v>
      </c>
    </row>
    <row r="19" spans="1:12" ht="187.5" customHeight="1">
      <c r="A19" s="63"/>
      <c r="B19" s="65"/>
      <c r="C19" s="65"/>
      <c r="D19" s="42" t="s">
        <v>180</v>
      </c>
      <c r="E19" s="42" t="s">
        <v>181</v>
      </c>
      <c r="F19" s="42" t="s">
        <v>182</v>
      </c>
      <c r="G19" s="46">
        <v>42368</v>
      </c>
      <c r="H19" s="63"/>
      <c r="I19" s="42" t="s">
        <v>165</v>
      </c>
      <c r="J19" s="42" t="s">
        <v>33</v>
      </c>
      <c r="K19" s="11" t="s">
        <v>183</v>
      </c>
      <c r="L19" s="28">
        <f>923/850</f>
        <v>1.0858823529411765</v>
      </c>
    </row>
    <row r="20" spans="1:12" ht="88.5" customHeight="1">
      <c r="A20" s="63"/>
      <c r="B20" s="65"/>
      <c r="C20" s="65"/>
      <c r="D20" s="42" t="s">
        <v>184</v>
      </c>
      <c r="E20" s="42" t="s">
        <v>185</v>
      </c>
      <c r="F20" s="42" t="s">
        <v>186</v>
      </c>
      <c r="G20" s="46">
        <v>42368</v>
      </c>
      <c r="H20" s="63"/>
      <c r="I20" s="42" t="s">
        <v>165</v>
      </c>
      <c r="J20" s="42" t="s">
        <v>40</v>
      </c>
      <c r="K20" s="24" t="s">
        <v>234</v>
      </c>
      <c r="L20" s="58">
        <v>5.0000000000000001E-3</v>
      </c>
    </row>
    <row r="21" spans="1:12" ht="81.75" customHeight="1">
      <c r="A21" s="63"/>
      <c r="B21" s="65"/>
      <c r="C21" s="65"/>
      <c r="D21" s="47" t="s">
        <v>41</v>
      </c>
      <c r="E21" s="47" t="s">
        <v>187</v>
      </c>
      <c r="F21" s="47" t="s">
        <v>188</v>
      </c>
      <c r="G21" s="46">
        <v>42368</v>
      </c>
      <c r="H21" s="63"/>
      <c r="I21" s="42" t="s">
        <v>189</v>
      </c>
      <c r="J21" s="42" t="s">
        <v>33</v>
      </c>
      <c r="K21" s="21" t="s">
        <v>235</v>
      </c>
      <c r="L21" s="28">
        <f>2/2</f>
        <v>1</v>
      </c>
    </row>
    <row r="22" spans="1:12" ht="72.75" customHeight="1">
      <c r="A22" s="42" t="s">
        <v>42</v>
      </c>
      <c r="B22" s="65"/>
      <c r="C22" s="65"/>
      <c r="D22" s="42" t="s">
        <v>43</v>
      </c>
      <c r="E22" s="42" t="s">
        <v>190</v>
      </c>
      <c r="F22" s="42" t="s">
        <v>35</v>
      </c>
      <c r="G22" s="46">
        <v>42368</v>
      </c>
      <c r="H22" s="63"/>
      <c r="I22" s="42" t="s">
        <v>165</v>
      </c>
      <c r="J22" s="42" t="s">
        <v>33</v>
      </c>
      <c r="K22" s="53" t="s">
        <v>191</v>
      </c>
      <c r="L22" s="48">
        <v>1</v>
      </c>
    </row>
    <row r="23" spans="1:12">
      <c r="A23" s="49"/>
      <c r="B23" s="49"/>
      <c r="C23" s="49"/>
      <c r="D23" s="49"/>
      <c r="E23" s="49"/>
      <c r="F23" s="49"/>
      <c r="G23" s="50"/>
      <c r="H23" s="49"/>
      <c r="I23" s="49"/>
      <c r="J23" s="49"/>
      <c r="K23" s="49"/>
      <c r="L23" s="49"/>
    </row>
    <row r="24" spans="1:12">
      <c r="A24" s="49"/>
      <c r="B24" s="49"/>
      <c r="C24" s="49"/>
      <c r="D24" s="49"/>
      <c r="E24" s="49"/>
      <c r="F24" s="49"/>
      <c r="G24" s="50"/>
      <c r="H24" s="49"/>
      <c r="I24" s="49"/>
      <c r="J24" s="49"/>
      <c r="K24" s="49"/>
      <c r="L24" s="49"/>
    </row>
    <row r="25" spans="1:12">
      <c r="A25" s="49"/>
      <c r="B25" s="49"/>
      <c r="C25" s="49"/>
      <c r="D25" s="49"/>
      <c r="E25" s="49"/>
      <c r="F25" s="49"/>
      <c r="G25" s="50"/>
      <c r="H25" s="49"/>
      <c r="I25" s="49"/>
      <c r="J25" s="49"/>
      <c r="K25" s="49"/>
      <c r="L25" s="49"/>
    </row>
    <row r="26" spans="1:12">
      <c r="A26" s="49"/>
      <c r="B26" s="49"/>
      <c r="C26" s="49"/>
      <c r="D26" s="49"/>
      <c r="E26" s="49"/>
      <c r="F26" s="49"/>
      <c r="G26" s="50"/>
      <c r="H26" s="49"/>
      <c r="I26" s="49"/>
      <c r="J26" s="49"/>
      <c r="K26" s="49"/>
      <c r="L26" s="49"/>
    </row>
    <row r="27" spans="1:12" ht="45" customHeight="1">
      <c r="A27" s="57" t="s">
        <v>44</v>
      </c>
      <c r="B27" s="70" t="s">
        <v>236</v>
      </c>
      <c r="C27" s="70"/>
      <c r="D27" s="70"/>
      <c r="E27" s="35"/>
      <c r="F27" s="70" t="s">
        <v>236</v>
      </c>
      <c r="G27" s="70"/>
      <c r="H27" s="70"/>
      <c r="J27" s="51" t="s">
        <v>192</v>
      </c>
      <c r="K27" s="72" t="s">
        <v>236</v>
      </c>
      <c r="L27" s="72"/>
    </row>
    <row r="28" spans="1:12" ht="70.5" customHeight="1">
      <c r="A28" s="51"/>
      <c r="B28" s="71" t="s">
        <v>193</v>
      </c>
      <c r="C28" s="71"/>
      <c r="D28" s="71"/>
      <c r="E28" s="52"/>
      <c r="F28" s="71" t="s">
        <v>194</v>
      </c>
      <c r="G28" s="71"/>
      <c r="H28" s="71"/>
      <c r="J28" s="51"/>
      <c r="K28" s="71" t="s">
        <v>195</v>
      </c>
      <c r="L28" s="71"/>
    </row>
  </sheetData>
  <mergeCells count="42">
    <mergeCell ref="B27:D27"/>
    <mergeCell ref="F27:H27"/>
    <mergeCell ref="B28:D28"/>
    <mergeCell ref="F28:H28"/>
    <mergeCell ref="K28:L28"/>
    <mergeCell ref="K27:L27"/>
    <mergeCell ref="G14:G15"/>
    <mergeCell ref="I14:I15"/>
    <mergeCell ref="J14:J15"/>
    <mergeCell ref="K14:K15"/>
    <mergeCell ref="L14:L15"/>
    <mergeCell ref="K6:L6"/>
    <mergeCell ref="A8:A21"/>
    <mergeCell ref="H8:H22"/>
    <mergeCell ref="B9:B22"/>
    <mergeCell ref="C9:C22"/>
    <mergeCell ref="D10:D11"/>
    <mergeCell ref="E10:E11"/>
    <mergeCell ref="F10:F11"/>
    <mergeCell ref="G10:G11"/>
    <mergeCell ref="I10:I11"/>
    <mergeCell ref="J10:J11"/>
    <mergeCell ref="K10:K11"/>
    <mergeCell ref="L10:L11"/>
    <mergeCell ref="D14:D15"/>
    <mergeCell ref="E14:E15"/>
    <mergeCell ref="F14:F15"/>
    <mergeCell ref="F6:F7"/>
    <mergeCell ref="G6:G7"/>
    <mergeCell ref="H6:H7"/>
    <mergeCell ref="I6:I7"/>
    <mergeCell ref="J6:J7"/>
    <mergeCell ref="A6:A7"/>
    <mergeCell ref="B6:B7"/>
    <mergeCell ref="C6:C7"/>
    <mergeCell ref="D6:D7"/>
    <mergeCell ref="E6:E7"/>
    <mergeCell ref="A1:L1"/>
    <mergeCell ref="B2:L2"/>
    <mergeCell ref="B3:L3"/>
    <mergeCell ref="B5:G5"/>
    <mergeCell ref="H5:L5"/>
  </mergeCells>
  <printOptions verticalCentered="1"/>
  <pageMargins left="0.39370078740157483" right="0.39370078740157483" top="0.78740157480314965" bottom="0.78740157480314965" header="0.51181102362204722" footer="0.51181102362204722"/>
  <pageSetup paperSize="14" scale="30" firstPageNumber="0" fitToHeight="0" orientation="landscape" verticalDpi="0" r:id="rId1"/>
  <drawing r:id="rId2"/>
</worksheet>
</file>

<file path=xl/worksheets/sheet5.xml><?xml version="1.0" encoding="utf-8"?>
<worksheet xmlns="http://schemas.openxmlformats.org/spreadsheetml/2006/main" xmlns:r="http://schemas.openxmlformats.org/officeDocument/2006/relationships">
  <dimension ref="A2:A37"/>
  <sheetViews>
    <sheetView view="pageBreakPreview" topLeftCell="A17" workbookViewId="0">
      <selection activeCell="A26" sqref="A26"/>
    </sheetView>
  </sheetViews>
  <sheetFormatPr baseColWidth="10" defaultColWidth="9.140625" defaultRowHeight="12.75"/>
  <cols>
    <col min="1" max="1" width="30.140625"/>
    <col min="2" max="1025" width="10.7109375"/>
  </cols>
  <sheetData>
    <row r="2" spans="1:1">
      <c r="A2" t="s">
        <v>197</v>
      </c>
    </row>
    <row r="3" spans="1:1">
      <c r="A3" t="s">
        <v>25</v>
      </c>
    </row>
    <row r="4" spans="1:1">
      <c r="A4" t="s">
        <v>42</v>
      </c>
    </row>
    <row r="5" spans="1:1">
      <c r="A5" t="s">
        <v>198</v>
      </c>
    </row>
    <row r="6" spans="1:1">
      <c r="A6" t="s">
        <v>199</v>
      </c>
    </row>
    <row r="7" spans="1:1">
      <c r="A7" t="s">
        <v>101</v>
      </c>
    </row>
    <row r="8" spans="1:1">
      <c r="A8" t="s">
        <v>200</v>
      </c>
    </row>
    <row r="10" spans="1:1">
      <c r="A10" t="s">
        <v>201</v>
      </c>
    </row>
    <row r="11" spans="1:1" ht="16.5" customHeight="1">
      <c r="A11" s="54" t="s">
        <v>202</v>
      </c>
    </row>
    <row r="12" spans="1:1">
      <c r="A12" s="54" t="s">
        <v>203</v>
      </c>
    </row>
    <row r="13" spans="1:1">
      <c r="A13" s="54" t="s">
        <v>204</v>
      </c>
    </row>
    <row r="14" spans="1:1">
      <c r="A14" s="54" t="s">
        <v>196</v>
      </c>
    </row>
    <row r="15" spans="1:1" s="56" customFormat="1">
      <c r="A15" s="55" t="s">
        <v>205</v>
      </c>
    </row>
    <row r="16" spans="1:1">
      <c r="A16" s="54" t="s">
        <v>206</v>
      </c>
    </row>
    <row r="17" spans="1:1" s="56" customFormat="1">
      <c r="A17" s="55" t="s">
        <v>116</v>
      </c>
    </row>
    <row r="18" spans="1:1">
      <c r="A18" s="55" t="s">
        <v>26</v>
      </c>
    </row>
    <row r="19" spans="1:1">
      <c r="A19" s="54" t="s">
        <v>207</v>
      </c>
    </row>
    <row r="20" spans="1:1">
      <c r="A20" s="54" t="s">
        <v>208</v>
      </c>
    </row>
    <row r="21" spans="1:1">
      <c r="A21" s="54" t="s">
        <v>209</v>
      </c>
    </row>
    <row r="22" spans="1:1">
      <c r="A22" s="54" t="s">
        <v>210</v>
      </c>
    </row>
    <row r="24" spans="1:1">
      <c r="A24" t="s">
        <v>211</v>
      </c>
    </row>
    <row r="25" spans="1:1">
      <c r="A25" s="54" t="s">
        <v>212</v>
      </c>
    </row>
    <row r="26" spans="1:1">
      <c r="A26" s="54" t="s">
        <v>213</v>
      </c>
    </row>
    <row r="27" spans="1:1">
      <c r="A27" s="54" t="s">
        <v>27</v>
      </c>
    </row>
    <row r="28" spans="1:1">
      <c r="A28" s="54" t="s">
        <v>32</v>
      </c>
    </row>
    <row r="29" spans="1:1">
      <c r="A29" s="54" t="s">
        <v>214</v>
      </c>
    </row>
    <row r="30" spans="1:1">
      <c r="A30" s="54" t="s">
        <v>215</v>
      </c>
    </row>
    <row r="31" spans="1:1">
      <c r="A31" s="54" t="s">
        <v>216</v>
      </c>
    </row>
    <row r="32" spans="1:1">
      <c r="A32" s="54" t="s">
        <v>217</v>
      </c>
    </row>
    <row r="33" spans="1:1">
      <c r="A33" s="54" t="s">
        <v>218</v>
      </c>
    </row>
    <row r="34" spans="1:1">
      <c r="A34" s="54" t="s">
        <v>219</v>
      </c>
    </row>
    <row r="35" spans="1:1">
      <c r="A35" s="54" t="s">
        <v>220</v>
      </c>
    </row>
    <row r="36" spans="1:1">
      <c r="A36" s="54" t="s">
        <v>221</v>
      </c>
    </row>
    <row r="37" spans="1:1">
      <c r="A37" s="54" t="s">
        <v>222</v>
      </c>
    </row>
  </sheetData>
  <pageMargins left="0.7" right="0.7" top="0.75" bottom="0.75" header="0.51180555555555496" footer="0.51180555555555496"/>
  <pageSetup firstPageNumber="0" orientation="portrait" verticalDpi="0" r:id="rId1"/>
</worksheet>
</file>

<file path=xl/worksheets/sheet6.xml><?xml version="1.0" encoding="utf-8"?>
<worksheet xmlns="http://schemas.openxmlformats.org/spreadsheetml/2006/main" xmlns:r="http://schemas.openxmlformats.org/officeDocument/2006/relationships">
  <dimension ref="A1"/>
  <sheetViews>
    <sheetView workbookViewId="0">
      <selection sqref="A1:L28"/>
    </sheetView>
  </sheetViews>
  <sheetFormatPr baseColWidth="10"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13</vt:i4>
      </vt:variant>
    </vt:vector>
  </HeadingPairs>
  <TitlesOfParts>
    <vt:vector size="19" baseType="lpstr">
      <vt:lpstr>Comunicacion</vt:lpstr>
      <vt:lpstr>Clubes y talleres</vt:lpstr>
      <vt:lpstr>Talleres y clubes</vt:lpstr>
      <vt:lpstr>Artes Plásti Seg diciembre 2015</vt:lpstr>
      <vt:lpstr>Hoja1</vt:lpstr>
      <vt:lpstr>Hoja2</vt:lpstr>
      <vt:lpstr>'Clubes y talleres'!_FilterDatabase</vt:lpstr>
      <vt:lpstr>Comunicacion!_FilterDatabase</vt:lpstr>
      <vt:lpstr>'Talleres y clubes'!_FilterDatabase</vt:lpstr>
      <vt:lpstr>'Artes Plásti Seg diciembre 2015'!Área_de_impresión</vt:lpstr>
      <vt:lpstr>'Clubes y talleres'!Área_de_impresión</vt:lpstr>
      <vt:lpstr>Comunicacion!Área_de_impresión</vt:lpstr>
      <vt:lpstr>'Talleres y clubes'!Área_de_impresión</vt:lpstr>
      <vt:lpstr>'Artes Plásti Seg diciembre 2015'!Print_Area_0</vt:lpstr>
      <vt:lpstr>'Artes Plásti Seg diciembre 2015'!Print_Titles_0</vt:lpstr>
      <vt:lpstr>'Artes Plásti Seg diciembre 2015'!Títulos_a_imprimir</vt:lpstr>
      <vt:lpstr>'Clubes y talleres'!Títulos_a_imprimir</vt:lpstr>
      <vt:lpstr>Comunicacion!Títulos_a_imprimir</vt:lpstr>
      <vt:lpstr>'Talleres y clubes'!Títulos_a_imprimir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Echeverri</dc:creator>
  <cp:lastModifiedBy>cdelgado</cp:lastModifiedBy>
  <cp:revision>0</cp:revision>
  <cp:lastPrinted>2016-02-01T14:34:06Z</cp:lastPrinted>
  <dcterms:created xsi:type="dcterms:W3CDTF">2012-04-26T20:12:59Z</dcterms:created>
  <dcterms:modified xsi:type="dcterms:W3CDTF">2016-02-19T22:21:39Z</dcterms:modified>
  <dc:language>es-CO</dc:language>
</cp:coreProperties>
</file>