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Biblioteca Diciembre 2015" sheetId="17" r:id="rId5"/>
    <sheet name="Hoja1" sheetId="3" state="hidden" r:id="rId6"/>
    <sheet name="2016" sheetId="19" state="hidden" r:id="rId7"/>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4">'Biblioteca Diciembre 2015'!$A$1:$N$23</definedName>
    <definedName name="_xlnm.Print_Area" localSheetId="2">'Clubes y talleres'!$A$1:$N$20</definedName>
    <definedName name="_xlnm.Print_Area" localSheetId="1">Comunicacion!$A$1:$N$27</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18" i="17"/>
  <c r="N17"/>
  <c r="N16"/>
  <c r="N15"/>
  <c r="N14"/>
  <c r="L18" l="1"/>
  <c r="L15"/>
  <c r="L14"/>
  <c r="L11" i="11" l="1"/>
  <c r="L12" l="1"/>
  <c r="L10"/>
  <c r="L9"/>
  <c r="L8"/>
</calcChain>
</file>

<file path=xl/sharedStrings.xml><?xml version="1.0" encoding="utf-8"?>
<sst xmlns="http://schemas.openxmlformats.org/spreadsheetml/2006/main" count="610" uniqueCount="313">
  <si>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</si>
  <si>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</si>
  <si>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</si>
  <si>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</si>
  <si>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</si>
  <si>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</si>
  <si>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</si>
  <si>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</si>
  <si>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</si>
  <si>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</si>
  <si>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</si>
  <si>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</si>
  <si>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</si>
  <si>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</si>
  <si>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</si>
  <si>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</si>
  <si>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</si>
  <si>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</si>
  <si>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</si>
  <si>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</si>
  <si>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</si>
  <si>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</si>
  <si>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</si>
  <si>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</si>
  <si>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</si>
  <si>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</si>
  <si>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</si>
  <si>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</si>
  <si>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</si>
  <si>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</si>
  <si>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</si>
  <si>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</si>
  <si>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</si>
  <si>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</si>
  <si>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</si>
  <si>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</si>
  <si>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</si>
  <si>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</si>
  <si>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</si>
  <si>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</si>
  <si>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</si>
  <si>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</si>
  <si>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</si>
  <si>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</si>
  <si>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</si>
  <si>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</si>
  <si>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</si>
  <si>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</si>
  <si>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</si>
  <si>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</si>
  <si>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</si>
  <si>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</si>
  <si>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</si>
  <si>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</si>
  <si>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</si>
  <si>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</si>
  <si>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</si>
  <si>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</si>
  <si>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</si>
  <si>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</si>
  <si>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</si>
  <si>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</si>
  <si>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</si>
  <si>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</si>
  <si>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</si>
  <si>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</si>
  <si>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</si>
  <si>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</si>
  <si>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</si>
  <si>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</si>
  <si>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</si>
  <si>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</si>
  <si>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</si>
  <si>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</si>
  <si>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</si>
  <si>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</si>
  <si>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</si>
  <si>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</si>
  <si>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</si>
  <si>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</si>
  <si>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</si>
  <si>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</si>
  <si>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</si>
  <si>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</si>
  <si>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</si>
  <si>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</si>
  <si>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</si>
  <si>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</si>
  <si>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</si>
  <si>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</si>
  <si>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</si>
  <si>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</si>
  <si>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</si>
  <si>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</si>
  <si>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</si>
  <si>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</si>
  <si>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</si>
  <si>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</si>
  <si>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</si>
  <si>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</si>
  <si>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</si>
  <si>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</si>
  <si>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</si>
  <si>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</si>
  <si>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</si>
  <si>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</si>
  <si>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</si>
  <si>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</si>
  <si>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</si>
  <si>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</si>
  <si>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</si>
  <si>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</si>
  <si>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</si>
  <si>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</si>
  <si>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</si>
  <si>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</si>
  <si>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</si>
  <si>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</si>
  <si>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</si>
  <si>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</si>
  <si>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</si>
  <si>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</si>
  <si>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</si>
  <si>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</si>
  <si>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</si>
  <si>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</si>
  <si>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</si>
  <si>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</si>
  <si>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</si>
  <si>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</si>
  <si>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</si>
  <si>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</si>
  <si>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</si>
  <si>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</si>
  <si>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</si>
  <si>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</si>
  <si>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</si>
  <si>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</si>
  <si>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</si>
  <si>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</si>
  <si>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</si>
  <si>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</si>
  <si>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</si>
  <si>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</si>
  <si>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</si>
  <si>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</si>
  <si>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</si>
  <si>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</si>
  <si>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</si>
  <si>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</si>
  <si>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</si>
  <si>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</si>
  <si>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</si>
  <si>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</si>
  <si>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</si>
  <si>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</si>
  <si>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</si>
  <si>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</si>
  <si>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</si>
  <si>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</si>
  <si>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</si>
  <si>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</si>
  <si>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</si>
  <si>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</si>
  <si>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</si>
  <si>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</si>
  <si>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</si>
  <si>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</si>
  <si>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</si>
  <si>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</si>
  <si>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</si>
  <si>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</si>
  <si>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</si>
  <si>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</si>
  <si>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</si>
  <si>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</si>
  <si>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</si>
  <si>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</si>
  <si>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</si>
  <si>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</si>
  <si>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</si>
  <si>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</si>
  <si>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</si>
  <si>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</si>
  <si>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</si>
  <si>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</si>
  <si>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</si>
  <si>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</si>
  <si>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Promover el conocimiento de la historia y actualidad política colombiana y propiciar el debate en torno a los diversos temas de interés ciudadano.</t>
  </si>
  <si>
    <t>Diseñar e implementar 1 campaña de promoción y divulgación para mejorar el pocisionamiento de la biblioteca</t>
  </si>
  <si>
    <t>Campaña de promoción y divulgación diseñada e implementada</t>
  </si>
  <si>
    <t>Incluir información de los servicios, colecciones, catálogos, novedades y recomendados de la Biblioteca especializada en Historia Política de Colombia a la página web de la Fundación.</t>
  </si>
  <si>
    <t>Incluir la información de servicios y recursos de información de la biblioteca en la página WEB</t>
  </si>
  <si>
    <t>Información de servicios y recursos de información de la biblioteca incluidos en la página WEB</t>
  </si>
  <si>
    <t>Pagina Web de la Fundación</t>
  </si>
  <si>
    <t>Afiliar nuevos usuarios a la biblioteca</t>
  </si>
  <si>
    <t>Número de nuevos usuarios / Número de usurios esperados</t>
  </si>
  <si>
    <t>Registros de afiliaciones de usarios a la biblioteca</t>
  </si>
  <si>
    <t>Realizar 15 convenios interbibliotecarios con otras bibliotecas publicas, privadas y universitarias</t>
  </si>
  <si>
    <t>Número de convenios interbibliotecarios realizados / Número de convenios interbibliotecarios programados</t>
  </si>
  <si>
    <t>Documentos que formalizan los convenios</t>
  </si>
  <si>
    <t>Número de universidades y/o bibliotecas con las que se gestionan canjes o donaciones / Número de universidades y/o bibliotecas con las que se espera gestionar canjes o donaciones</t>
  </si>
  <si>
    <t>Correos electrónicos
Comunicaciones
Publicaciones recibidas</t>
  </si>
  <si>
    <t>Jornada de adquisición de nuevo material bibliográfico realizada</t>
  </si>
  <si>
    <t>Contrato suscrito
Material bibliográfico adquirido</t>
  </si>
  <si>
    <t>Registro en el sistema SIABUC</t>
  </si>
  <si>
    <t>Contrato suscririto</t>
  </si>
  <si>
    <t>Realizar el inventario anual de las colecciones</t>
  </si>
  <si>
    <t>Realizar 1 inventario de las colecciones de la biblioteca</t>
  </si>
  <si>
    <t>Inventario realizado</t>
  </si>
  <si>
    <t>Informe del inventario</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</si>
  <si>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</si>
  <si>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</si>
  <si>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</si>
  <si>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</si>
  <si>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</si>
  <si>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</si>
  <si>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</si>
  <si>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</si>
  <si>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</si>
  <si>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</si>
  <si>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</si>
  <si>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</si>
  <si>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</si>
  <si>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</si>
  <si>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</si>
  <si>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</si>
  <si>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Profesional Universitario Biblioteca</t>
  </si>
  <si>
    <t>Profesional Universitario Biblioteca
Auxiliar Administrativo
Biblioteca
Equipo Comunicaciones</t>
  </si>
  <si>
    <t>Profesional Universitario Biblioteca
Auxiliar Administrativo
Equipo Comunicaciones</t>
  </si>
  <si>
    <t>Profesional Universitario Biblioteca
Auxiliar Administrativo</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</si>
  <si>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</si>
  <si>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</si>
  <si>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</si>
  <si>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</si>
  <si>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</si>
  <si>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</si>
  <si>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</si>
  <si>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</si>
  <si>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</si>
  <si>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</si>
  <si>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</si>
  <si>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</si>
  <si>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</si>
  <si>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</si>
  <si>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Seguimiento:</t>
  </si>
  <si>
    <t>Versión: julio 31 de 2015</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</si>
  <si>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</si>
  <si>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Contratar la prestación de servicios de apoyo a la gestión para la conservación, preservación, restauracion de periodicos, revistas y libros de la Fundación Gilberto Alzate Avendaño</t>
  </si>
  <si>
    <t>Contrato suscrito
Material restaurado</t>
  </si>
  <si>
    <t>Adquirir material bibliográfico para la biblioteca de la Fundación Gilberto Alzate Avendaño</t>
  </si>
  <si>
    <t>Realizar 1 jornada de adquisición de nuevo material bibliográfico</t>
  </si>
  <si>
    <t>Realizar 1 jornada de  limpieza del material bibliográfico y estanterías de la Biblioteca especializada en historia política de Colombia</t>
  </si>
  <si>
    <t>Jornada de limpieza realizada</t>
  </si>
  <si>
    <t>Contrato suscrito</t>
  </si>
  <si>
    <t>Diseñar e implementar una campaña de promoción y divulgación de la biblioteca mediante:
- Redes sociales y correos electrónicos
- Programación institucional impresa</t>
  </si>
  <si>
    <t>Redes sociales
Correos electrónicos
Programación impresa</t>
  </si>
  <si>
    <t>Afiliar al menos 30 nuevos usuarios</t>
  </si>
  <si>
    <t>Suscripciones de periodicos y revistas</t>
  </si>
  <si>
    <t>Número de suscripciones de periodicos y revistas renovados / Número de suscripciones programadas</t>
  </si>
  <si>
    <t xml:space="preserve">                                       PLAN DE ACCIÓN POR DEPENDENCIAS FUGA 2015</t>
  </si>
  <si>
    <t>SEGUIMIENTO A JULIO DE 2015</t>
  </si>
  <si>
    <t>Beneficiar 2.600 personas con el servicio de biblioteca especializada en historia política de Colombia</t>
  </si>
  <si>
    <t xml:space="preserve">Numéro de tomos restaurados / Número de tomos programados </t>
  </si>
  <si>
    <t>Realizar la limpieza del material bibliográfico y estanterías de la Biblioteca especializada en historia política de Colombia</t>
  </si>
  <si>
    <t>Suscribir convenios interbibliotecarios con otras bibliotecas publicas, privadas y universitarias</t>
  </si>
  <si>
    <t>Gestionar el desarrollo de las colecciones de la biblioteca mediante el canje o donación de publicaciones</t>
  </si>
  <si>
    <t>Gestionar con 15 universidades, instituciones y/o bibliotecas el canje o donación de publicaciones</t>
  </si>
  <si>
    <t>Mantener las condiciones medioambientales estables para la adecuada conservación de la colección bibliografica de la Biblioteca especializada en Historia de Colombia</t>
  </si>
  <si>
    <t xml:space="preserve">Se realizo la compra de 50 nuevos ejemplares para enriquecer el acervo bibliografico mediante el contrato No. FUGA-PMC-0102015 </t>
  </si>
  <si>
    <t>Realizar 6 sucripciones a periodicos y revistas</t>
  </si>
  <si>
    <t>SUBDIRECCIÓN OPERATIVA - BIBLIOTECA</t>
  </si>
  <si>
    <t>Restaurar al menos 20 tomos del acervo bibliográfico de la biblioteca</t>
  </si>
  <si>
    <t>Los estudios previos se encuentrar en juridica y se tiene previsto realizar la contratación en modalidad Minima Cuantia. Se tiene previsto restaurar 39 libros de la Hemeroteca.</t>
  </si>
  <si>
    <t>Los estudios previos se encuentran en curso. Se está verificando el costo de este procedimiento con algunas cotizaciones, debido a que en las plataformas de consulta de contratos (SECOP Y CONTRATACIÓN A LA VISTA) no se tiene informaciñon de contratos con objetos similares.</t>
  </si>
  <si>
    <t>Se ha destinado un espacio en la programación impresa de la FUGA para promover la visita de usuarios a la biblioteca, y adicionalente se tiene un espacio WEB con todo el catálogo de la Biblioteca que puede ser consultado por cualquier persona desde su ordenador. Con el area de comunicaciones se realizó una entrevista a un usuario y esta se  publicará en el transcurso de la proxima semana (18-21 de agosto)</t>
  </si>
  <si>
    <t>Esta información ya se encuentra disponible en la pagina web de la FUGA.</t>
  </si>
  <si>
    <t>Hasta la fecha tenemos 16 nuevos afiliados a nuestra Biblioteca</t>
  </si>
  <si>
    <t>A la fecha se tienen 13 convenios activos, por lo que hacen falta solo 2 para cumplir la meta</t>
  </si>
  <si>
    <t>Ingresar nuevo material bibliográfico de la biblioteca al SUABUC</t>
  </si>
  <si>
    <t>Ingresar 300 nuevas unidades bibliográficas en SIABUC</t>
  </si>
  <si>
    <t>Número de ingresos a SIABUC / Número de ingresos proyectadas</t>
  </si>
  <si>
    <t>Se ingresarán cuando se reintagre la profesional de la biblioteca</t>
  </si>
  <si>
    <t>Se han renovado las suscripciones con El Tiempo y Cromos. Quedan pendientes Nuevo Siglo, La república, El Espectador y Revista Semana</t>
  </si>
  <si>
    <t>Inventario se encuentra en curso. Ya se verificó el material audiovisual</t>
  </si>
  <si>
    <t xml:space="preserve">Adquirir 2 termohigrómetros digitales para mantener las condiciones medioambientales estables </t>
  </si>
  <si>
    <t>Número de termohigrometros adquiridos / Número de termohigrometros programados</t>
  </si>
  <si>
    <t>Contrato suscririto
Termohigrómetros instalados y en funcionamiento</t>
  </si>
  <si>
    <t>Se realizó compra de los dos termohigómetros mediante el contrato FUGA-PMC-0102015</t>
  </si>
  <si>
    <t>Adquirir 1 aspiradora purificadora de ambiente para realizar el aseo en las areas de la biblipteca</t>
  </si>
  <si>
    <t>Número de aspiradoras adquiridas / número de aspiradoras programadas</t>
  </si>
  <si>
    <t>Se realizó la compra de la aspiradora mediante el contrato FUGA-PMC-0112015</t>
  </si>
  <si>
    <t>En el momento no se tiene información sobre el avance de esta acción. Se esperará a que se reintegre la priofesional de biblioteca.</t>
  </si>
  <si>
    <t>ORIGINAL FIRMADO</t>
  </si>
  <si>
    <t>SEGUIMIENTO A DICIEMBRE DE 2015</t>
  </si>
  <si>
    <t>Claudia Marcela Delgado
Profesional Planeación</t>
  </si>
  <si>
    <t>Se realizó la restauración de 39 libros de la Biblioteca, mediante contrato suscrito con la empresa Antiqus Editores del mes de diciembre de 2015.</t>
  </si>
  <si>
    <t>Esta actividad no se ejecutó durante la vigencia 2015.</t>
  </si>
  <si>
    <t xml:space="preserve">Se destinó un espacio en la programación impresa de la FUGA para promover la visita de usuarios a la biblioteca, y adicionalmente se tiene un espacio WEB con todo el catálogo de la Biblioteca que puede ser consultado por cualquier persona desde su ordenador. </t>
  </si>
  <si>
    <t>A diciembre 31 de 2015 ingresaron 20 nuevos afiliados a nuestra Biblioteca</t>
  </si>
  <si>
    <t>A  diciembre 31 se suscribieron los 15 convenios programados.</t>
  </si>
  <si>
    <t xml:space="preserve">Se realizaron canjes y donaciones con las siguientes entidades:
- Instituto caro y cuervo
- Universidad Externado de Colombia
- Universidad Nacional de Colombia
- Observatorio de Culturas
- Convenio Andres Bello
- Secretaria de Cultura de Mosquera
- ArtNexus
- Alcaldía Local de Suba
- Universidad de Los Andes
- Universidad Libre
- Banco de la Republica
- Universidad Central
- Observatorio de Cultura y Economia
- Arts Natura
- Universidad Javeriana
- City Paper
- Semana sostenible
</t>
  </si>
  <si>
    <t>Se ingresaron 274 unidades bibliograficas en la vigencia 2015.</t>
  </si>
  <si>
    <t xml:space="preserve">Se  renovaron las suscripciones con: Revista Semana, El  Espectador, El Tiempo,Cromos, la republia y nuevo siglo. </t>
  </si>
  <si>
    <t>Durante la vigencia 2015  se realizó el inventario de  todas las colecciones, en su parte bibibliografica, audiovisual, iconografica, y hemerografica. Pero quedó pendiente la entrega del informe de inventario a l área de almacén esta gestión se realizará en enero de 2016.</t>
  </si>
  <si>
    <t xml:space="preserve">                                       PLAN DE ACCIÓN POR DEPENDENCIAS FUGA 2016</t>
  </si>
  <si>
    <t>Ana María Lozano
Subdirectora Operativa</t>
  </si>
  <si>
    <r>
      <rPr>
        <b/>
        <sz val="14"/>
        <rFont val="Arial"/>
        <family val="2"/>
      </rPr>
      <t>Claudia Marcela Delgado</t>
    </r>
    <r>
      <rPr>
        <sz val="14"/>
        <rFont val="Arial"/>
        <family val="2"/>
      </rPr>
      <t xml:space="preserve">
Profesional Planeación</t>
    </r>
  </si>
  <si>
    <r>
      <rPr>
        <b/>
        <sz val="14"/>
        <rFont val="Arial"/>
        <family val="2"/>
      </rPr>
      <t>Ana Maria Lozano</t>
    </r>
    <r>
      <rPr>
        <sz val="14"/>
        <rFont val="Arial"/>
        <family val="2"/>
      </rPr>
      <t xml:space="preserve">
Subdirectora Operativa</t>
    </r>
  </si>
  <si>
    <t>Versión:Enero 27 de 2015</t>
  </si>
  <si>
    <t>Diana  Marcela Castaño</t>
  </si>
  <si>
    <t>ORIGINAL FIRMADO POR</t>
  </si>
  <si>
    <t>ORIGINAL  FIRMADO POR</t>
  </si>
</sst>
</file>

<file path=xl/styles.xml><?xml version="1.0" encoding="utf-8"?>
<styleSheet xmlns="http://schemas.openxmlformats.org/spreadsheetml/2006/main">
  <fonts count="16">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6"/>
      <name val="Arial"/>
      <family val="2"/>
    </font>
    <font>
      <sz val="10"/>
      <name val="Arial"/>
      <family val="2"/>
      <charset val="1"/>
    </font>
    <font>
      <sz val="10"/>
      <color rgb="FF000000"/>
      <name val="Arial"/>
      <family val="2"/>
    </font>
    <font>
      <sz val="12"/>
      <color rgb="FFFF0000"/>
      <name val="Arial"/>
      <family val="2"/>
    </font>
    <font>
      <sz val="16"/>
      <color theme="0" tint="-0.499984740745262"/>
      <name val="Arial"/>
      <family val="2"/>
    </font>
    <font>
      <b/>
      <sz val="1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D9D9D9"/>
        <bgColor rgb="FFC0C0C0"/>
      </patternFill>
    </fill>
  </fills>
  <borders count="12">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right/>
      <top/>
      <bottom style="hair">
        <color indexed="8"/>
      </bottom>
      <diagonal/>
    </border>
    <border>
      <left/>
      <right/>
      <top style="hair">
        <color indexed="8"/>
      </top>
      <bottom style="thin">
        <color auto="1"/>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1" fillId="0" borderId="0"/>
    <xf numFmtId="0" fontId="11" fillId="0" borderId="0" applyBorder="0" applyProtection="0"/>
    <xf numFmtId="0" fontId="2" fillId="0" borderId="0" applyBorder="0" applyProtection="0"/>
  </cellStyleXfs>
  <cellXfs count="107">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17" fontId="4"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Border="1" applyAlignment="1">
      <alignment horizontal="left" vertical="center" wrapText="1"/>
    </xf>
    <xf numFmtId="0" fontId="10" fillId="0" borderId="0"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right" vertical="center"/>
    </xf>
    <xf numFmtId="0" fontId="7" fillId="0" borderId="0" xfId="0" applyFont="1" applyAlignment="1">
      <alignment horizontal="right"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0" fillId="0" borderId="0" xfId="0" applyAlignment="1">
      <alignment horizontal="center" vertical="center" wrapText="1"/>
    </xf>
    <xf numFmtId="0" fontId="3" fillId="5" borderId="1" xfId="9"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9" fontId="9"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9" fillId="0" borderId="1" xfId="0" applyFont="1" applyBorder="1" applyAlignment="1">
      <alignment vertical="center" wrapText="1"/>
    </xf>
    <xf numFmtId="0" fontId="0" fillId="0" borderId="0" xfId="0" applyAlignment="1">
      <alignment horizontal="center" vertical="center" wrapText="1"/>
    </xf>
    <xf numFmtId="0" fontId="3" fillId="5" borderId="1" xfId="9"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14" fillId="0" borderId="1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14" fillId="0" borderId="9" xfId="0" applyFont="1" applyBorder="1" applyAlignment="1">
      <alignment horizontal="center" vertical="center" wrapText="1"/>
    </xf>
    <xf numFmtId="0" fontId="9" fillId="0" borderId="2" xfId="0" applyFont="1" applyBorder="1" applyAlignment="1">
      <alignment horizontal="left" vertical="center" wrapText="1"/>
    </xf>
    <xf numFmtId="0" fontId="10" fillId="0" borderId="0" xfId="0" applyFont="1" applyBorder="1" applyAlignment="1">
      <alignment horizontal="center"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5" fillId="0" borderId="0" xfId="0" applyFont="1" applyBorder="1" applyAlignment="1">
      <alignment horizontal="center" vertical="center" wrapText="1"/>
    </xf>
    <xf numFmtId="0" fontId="3" fillId="5" borderId="1" xfId="9"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4" fillId="0" borderId="9" xfId="0" applyFont="1" applyBorder="1" applyAlignment="1">
      <alignment horizontal="center" vertical="center" wrapText="1"/>
    </xf>
    <xf numFmtId="0" fontId="7"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14" fillId="0" borderId="9" xfId="0" applyFont="1" applyBorder="1" applyAlignment="1">
      <alignment vertical="center" wrapText="1"/>
    </xf>
  </cellXfs>
  <cellStyles count="10">
    <cellStyle name="Categoría del Piloto de Datos" xfId="1"/>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638425" y="285750"/>
          <a:ext cx="26574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638425" y="285750"/>
          <a:ext cx="2657475" cy="1104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82" t="s">
        <v>10</v>
      </c>
      <c r="B1" s="82"/>
      <c r="C1" s="82"/>
      <c r="D1" s="82"/>
      <c r="E1" s="82"/>
      <c r="F1" s="82"/>
      <c r="G1" s="82"/>
      <c r="H1" s="82"/>
      <c r="I1" s="82"/>
      <c r="J1" s="82"/>
      <c r="K1" s="82"/>
      <c r="L1" s="82"/>
      <c r="M1" s="82"/>
      <c r="N1" s="82"/>
    </row>
    <row r="2" spans="1:14" ht="34.5" customHeight="1">
      <c r="A2" s="16" t="s">
        <v>3</v>
      </c>
      <c r="B2" s="83" t="s">
        <v>0</v>
      </c>
      <c r="C2" s="84"/>
      <c r="D2" s="84"/>
      <c r="E2" s="84"/>
      <c r="F2" s="84"/>
      <c r="G2" s="84"/>
      <c r="H2" s="84"/>
      <c r="I2" s="84"/>
      <c r="J2" s="84"/>
      <c r="K2" s="84"/>
      <c r="L2" s="84"/>
      <c r="M2" s="84"/>
      <c r="N2" s="85"/>
    </row>
    <row r="3" spans="1:14" ht="28.5" customHeight="1">
      <c r="A3" s="16" t="s">
        <v>4</v>
      </c>
      <c r="B3" s="83" t="s">
        <v>1</v>
      </c>
      <c r="C3" s="84"/>
      <c r="D3" s="84"/>
      <c r="E3" s="84"/>
      <c r="F3" s="84"/>
      <c r="G3" s="84"/>
      <c r="H3" s="84"/>
      <c r="I3" s="84"/>
      <c r="J3" s="84"/>
      <c r="K3" s="84"/>
      <c r="L3" s="84"/>
      <c r="M3" s="84"/>
      <c r="N3" s="85"/>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235</v>
      </c>
    </row>
    <row r="6" spans="1:14" s="3" customFormat="1" ht="102.75" customHeight="1">
      <c r="A6" s="16" t="s">
        <v>8</v>
      </c>
      <c r="B6" s="86" t="s">
        <v>211</v>
      </c>
      <c r="C6" s="86"/>
      <c r="D6" s="86"/>
      <c r="E6" s="86"/>
      <c r="F6" s="86"/>
      <c r="G6" s="86"/>
      <c r="H6" s="86" t="s">
        <v>212</v>
      </c>
      <c r="I6" s="87"/>
      <c r="J6" s="87"/>
      <c r="K6" s="87"/>
      <c r="L6" s="87"/>
      <c r="M6" s="87"/>
      <c r="N6" s="87"/>
    </row>
    <row r="7" spans="1:14" s="2" customFormat="1" ht="24" customHeight="1">
      <c r="A7" s="81" t="s">
        <v>213</v>
      </c>
      <c r="B7" s="81" t="s">
        <v>214</v>
      </c>
      <c r="C7" s="81" t="s">
        <v>215</v>
      </c>
      <c r="D7" s="81" t="s">
        <v>12</v>
      </c>
      <c r="E7" s="81" t="s">
        <v>13</v>
      </c>
      <c r="F7" s="81" t="s">
        <v>2</v>
      </c>
      <c r="G7" s="81" t="s">
        <v>9</v>
      </c>
      <c r="H7" s="81" t="s">
        <v>216</v>
      </c>
      <c r="I7" s="81" t="s">
        <v>7</v>
      </c>
      <c r="J7" s="81" t="s">
        <v>72</v>
      </c>
      <c r="K7" s="81" t="s">
        <v>233</v>
      </c>
      <c r="L7" s="81"/>
      <c r="M7" s="81" t="s">
        <v>234</v>
      </c>
      <c r="N7" s="81"/>
    </row>
    <row r="8" spans="1:14" ht="37.5" customHeight="1">
      <c r="A8" s="81"/>
      <c r="B8" s="81"/>
      <c r="C8" s="81"/>
      <c r="D8" s="81"/>
      <c r="E8" s="81"/>
      <c r="F8" s="81"/>
      <c r="G8" s="81"/>
      <c r="H8" s="81"/>
      <c r="I8" s="81"/>
      <c r="J8" s="81"/>
      <c r="K8" s="20" t="s">
        <v>14</v>
      </c>
      <c r="L8" s="20" t="s">
        <v>236</v>
      </c>
      <c r="M8" s="20" t="s">
        <v>14</v>
      </c>
      <c r="N8" s="43" t="s">
        <v>236</v>
      </c>
    </row>
    <row r="9" spans="1:14" ht="81.75" customHeight="1">
      <c r="A9" s="86" t="s">
        <v>15</v>
      </c>
      <c r="B9" s="16" t="s">
        <v>231</v>
      </c>
      <c r="C9" s="16" t="s">
        <v>36</v>
      </c>
      <c r="D9" s="16" t="s">
        <v>80</v>
      </c>
      <c r="E9" s="16" t="s">
        <v>90</v>
      </c>
      <c r="F9" s="16" t="s">
        <v>50</v>
      </c>
      <c r="G9" s="21">
        <v>42003</v>
      </c>
      <c r="H9" s="78" t="s">
        <v>51</v>
      </c>
      <c r="I9" s="16" t="s">
        <v>66</v>
      </c>
      <c r="J9" s="16" t="s">
        <v>73</v>
      </c>
      <c r="K9" s="16"/>
      <c r="L9" s="16"/>
      <c r="M9" s="16"/>
      <c r="N9" s="16"/>
    </row>
    <row r="10" spans="1:14" s="10" customFormat="1" ht="75" customHeight="1">
      <c r="A10" s="86"/>
      <c r="B10" s="89" t="s">
        <v>48</v>
      </c>
      <c r="C10" s="89" t="s">
        <v>37</v>
      </c>
      <c r="D10" s="22" t="s">
        <v>91</v>
      </c>
      <c r="E10" s="22" t="s">
        <v>81</v>
      </c>
      <c r="F10" s="22" t="s">
        <v>74</v>
      </c>
      <c r="G10" s="23">
        <v>42003</v>
      </c>
      <c r="H10" s="79"/>
      <c r="I10" s="22" t="s">
        <v>66</v>
      </c>
      <c r="J10" s="22" t="s">
        <v>75</v>
      </c>
      <c r="K10" s="24"/>
      <c r="L10" s="22"/>
      <c r="M10" s="22"/>
      <c r="N10" s="22"/>
    </row>
    <row r="11" spans="1:14" s="10" customFormat="1" ht="95.25" customHeight="1">
      <c r="A11" s="86"/>
      <c r="B11" s="90"/>
      <c r="C11" s="90"/>
      <c r="D11" s="25" t="s">
        <v>94</v>
      </c>
      <c r="E11" s="26" t="s">
        <v>92</v>
      </c>
      <c r="F11" s="26" t="s">
        <v>53</v>
      </c>
      <c r="G11" s="23">
        <v>42003</v>
      </c>
      <c r="H11" s="79"/>
      <c r="I11" s="22" t="s">
        <v>67</v>
      </c>
      <c r="J11" s="22" t="s">
        <v>75</v>
      </c>
      <c r="K11" s="24"/>
      <c r="L11" s="22"/>
      <c r="M11" s="22"/>
      <c r="N11" s="22"/>
    </row>
    <row r="12" spans="1:14" s="10" customFormat="1" ht="60">
      <c r="A12" s="86"/>
      <c r="B12" s="90"/>
      <c r="C12" s="90"/>
      <c r="D12" s="22" t="s">
        <v>93</v>
      </c>
      <c r="E12" s="22" t="s">
        <v>55</v>
      </c>
      <c r="F12" s="22" t="s">
        <v>54</v>
      </c>
      <c r="G12" s="23">
        <v>42003</v>
      </c>
      <c r="H12" s="79"/>
      <c r="I12" s="22" t="s">
        <v>68</v>
      </c>
      <c r="J12" s="22" t="s">
        <v>75</v>
      </c>
      <c r="K12" s="24"/>
      <c r="L12" s="22"/>
      <c r="M12" s="22"/>
      <c r="N12" s="22"/>
    </row>
    <row r="13" spans="1:14" s="10" customFormat="1" ht="76.5" customHeight="1">
      <c r="A13" s="86"/>
      <c r="B13" s="90"/>
      <c r="C13" s="90"/>
      <c r="D13" s="26" t="s">
        <v>101</v>
      </c>
      <c r="E13" s="26" t="s">
        <v>95</v>
      </c>
      <c r="F13" s="26" t="s">
        <v>56</v>
      </c>
      <c r="G13" s="23">
        <v>42003</v>
      </c>
      <c r="H13" s="79"/>
      <c r="I13" s="22" t="s">
        <v>65</v>
      </c>
      <c r="J13" s="22" t="s">
        <v>75</v>
      </c>
      <c r="K13" s="24"/>
      <c r="L13" s="22"/>
      <c r="M13" s="22"/>
      <c r="N13" s="22"/>
    </row>
    <row r="14" spans="1:14" s="10" customFormat="1" ht="142.5" customHeight="1">
      <c r="A14" s="86"/>
      <c r="B14" s="90"/>
      <c r="C14" s="90"/>
      <c r="D14" s="22" t="s">
        <v>82</v>
      </c>
      <c r="E14" s="22" t="s">
        <v>96</v>
      </c>
      <c r="F14" s="22" t="s">
        <v>97</v>
      </c>
      <c r="G14" s="23">
        <v>42003</v>
      </c>
      <c r="H14" s="79"/>
      <c r="I14" s="22" t="s">
        <v>67</v>
      </c>
      <c r="J14" s="22" t="s">
        <v>76</v>
      </c>
      <c r="K14" s="24"/>
      <c r="L14" s="22"/>
      <c r="M14" s="22"/>
      <c r="N14" s="22"/>
    </row>
    <row r="15" spans="1:14" s="10" customFormat="1" ht="105.75" customHeight="1">
      <c r="A15" s="86"/>
      <c r="B15" s="90"/>
      <c r="C15" s="90"/>
      <c r="D15" s="22" t="s">
        <v>83</v>
      </c>
      <c r="E15" s="22" t="s">
        <v>98</v>
      </c>
      <c r="F15" s="22" t="s">
        <v>57</v>
      </c>
      <c r="G15" s="23">
        <v>42003</v>
      </c>
      <c r="H15" s="79"/>
      <c r="I15" s="22" t="s">
        <v>69</v>
      </c>
      <c r="J15" s="22" t="s">
        <v>77</v>
      </c>
      <c r="K15" s="24"/>
      <c r="L15" s="22"/>
      <c r="M15" s="22"/>
      <c r="N15" s="22"/>
    </row>
    <row r="16" spans="1:14" s="10" customFormat="1" ht="102.75" customHeight="1">
      <c r="A16" s="86"/>
      <c r="B16" s="90"/>
      <c r="C16" s="90"/>
      <c r="D16" s="22" t="s">
        <v>59</v>
      </c>
      <c r="E16" s="22" t="s">
        <v>60</v>
      </c>
      <c r="F16" s="22" t="s">
        <v>54</v>
      </c>
      <c r="G16" s="23">
        <v>42003</v>
      </c>
      <c r="H16" s="79"/>
      <c r="I16" s="22" t="s">
        <v>65</v>
      </c>
      <c r="J16" s="22" t="s">
        <v>75</v>
      </c>
      <c r="K16" s="24"/>
      <c r="L16" s="22"/>
      <c r="M16" s="22"/>
      <c r="N16" s="22"/>
    </row>
    <row r="17" spans="1:14" s="10" customFormat="1" ht="180" customHeight="1">
      <c r="A17" s="86"/>
      <c r="B17" s="90"/>
      <c r="C17" s="90"/>
      <c r="D17" s="22" t="s">
        <v>84</v>
      </c>
      <c r="E17" s="22" t="s">
        <v>61</v>
      </c>
      <c r="F17" s="22" t="s">
        <v>62</v>
      </c>
      <c r="G17" s="23">
        <v>42003</v>
      </c>
      <c r="H17" s="79"/>
      <c r="I17" s="22" t="s">
        <v>65</v>
      </c>
      <c r="J17" s="22" t="s">
        <v>79</v>
      </c>
      <c r="K17" s="24"/>
      <c r="L17" s="22"/>
      <c r="M17" s="22"/>
      <c r="N17" s="22"/>
    </row>
    <row r="18" spans="1:14" s="10" customFormat="1" ht="75" customHeight="1">
      <c r="A18" s="86"/>
      <c r="B18" s="90"/>
      <c r="C18" s="90"/>
      <c r="D18" s="22" t="s">
        <v>100</v>
      </c>
      <c r="E18" s="22" t="s">
        <v>99</v>
      </c>
      <c r="F18" s="22" t="s">
        <v>63</v>
      </c>
      <c r="G18" s="23">
        <v>42003</v>
      </c>
      <c r="H18" s="79"/>
      <c r="I18" s="22" t="s">
        <v>65</v>
      </c>
      <c r="J18" s="22" t="s">
        <v>75</v>
      </c>
      <c r="K18" s="24"/>
      <c r="L18" s="22"/>
      <c r="M18" s="22"/>
      <c r="N18" s="22"/>
    </row>
    <row r="19" spans="1:14" s="10" customFormat="1" ht="80.25" customHeight="1">
      <c r="A19" s="86"/>
      <c r="B19" s="90"/>
      <c r="C19" s="90"/>
      <c r="D19" s="22" t="s">
        <v>85</v>
      </c>
      <c r="E19" s="22" t="s">
        <v>89</v>
      </c>
      <c r="F19" s="22" t="s">
        <v>64</v>
      </c>
      <c r="G19" s="23">
        <v>42003</v>
      </c>
      <c r="H19" s="79"/>
      <c r="I19" s="22" t="s">
        <v>65</v>
      </c>
      <c r="J19" s="22" t="s">
        <v>78</v>
      </c>
      <c r="K19" s="24"/>
      <c r="L19" s="22"/>
      <c r="M19" s="24"/>
      <c r="N19" s="24"/>
    </row>
    <row r="20" spans="1:14" s="10" customFormat="1" ht="68.25" customHeight="1">
      <c r="A20" s="86"/>
      <c r="B20" s="90"/>
      <c r="C20" s="90"/>
      <c r="D20" s="25" t="s">
        <v>87</v>
      </c>
      <c r="E20" s="25" t="s">
        <v>88</v>
      </c>
      <c r="F20" s="25" t="s">
        <v>70</v>
      </c>
      <c r="G20" s="23">
        <v>42003</v>
      </c>
      <c r="H20" s="79"/>
      <c r="I20" s="22" t="s">
        <v>52</v>
      </c>
      <c r="J20" s="22" t="s">
        <v>75</v>
      </c>
      <c r="K20" s="25"/>
      <c r="L20" s="25"/>
      <c r="M20" s="25"/>
      <c r="N20" s="25"/>
    </row>
    <row r="21" spans="1:14" s="10" customFormat="1" ht="117.75" customHeight="1">
      <c r="A21" s="86"/>
      <c r="B21" s="90"/>
      <c r="C21" s="90"/>
      <c r="D21" s="22" t="s">
        <v>49</v>
      </c>
      <c r="E21" s="22" t="s">
        <v>106</v>
      </c>
      <c r="F21" s="22" t="s">
        <v>105</v>
      </c>
      <c r="G21" s="23">
        <v>42003</v>
      </c>
      <c r="H21" s="79"/>
      <c r="I21" s="22" t="s">
        <v>71</v>
      </c>
      <c r="J21" s="22" t="s">
        <v>105</v>
      </c>
      <c r="K21" s="24"/>
      <c r="L21" s="22"/>
      <c r="M21" s="22"/>
      <c r="N21" s="22"/>
    </row>
    <row r="22" spans="1:14" s="10" customFormat="1" ht="46.5" customHeight="1">
      <c r="A22" s="86"/>
      <c r="B22" s="90"/>
      <c r="C22" s="90"/>
      <c r="D22" s="22" t="s">
        <v>102</v>
      </c>
      <c r="E22" s="22" t="s">
        <v>103</v>
      </c>
      <c r="F22" s="22" t="s">
        <v>104</v>
      </c>
      <c r="G22" s="23">
        <v>41974</v>
      </c>
      <c r="H22" s="79"/>
      <c r="I22" s="22" t="s">
        <v>71</v>
      </c>
      <c r="J22" s="22" t="s">
        <v>107</v>
      </c>
      <c r="K22" s="24"/>
      <c r="L22" s="22"/>
      <c r="M22" s="22"/>
      <c r="N22" s="22"/>
    </row>
    <row r="23" spans="1:14" s="10" customFormat="1" ht="120">
      <c r="A23" s="22" t="s">
        <v>16</v>
      </c>
      <c r="B23" s="91"/>
      <c r="C23" s="91"/>
      <c r="D23" s="22" t="s">
        <v>86</v>
      </c>
      <c r="E23" s="22" t="s">
        <v>58</v>
      </c>
      <c r="F23" s="22" t="s">
        <v>54</v>
      </c>
      <c r="G23" s="23">
        <v>42003</v>
      </c>
      <c r="H23" s="80"/>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88" t="s">
        <v>52</v>
      </c>
      <c r="C29" s="88"/>
      <c r="D29" s="88"/>
    </row>
  </sheetData>
  <sheetProtection selectLockedCells="1" selectUnlockedCells="1"/>
  <mergeCells count="22">
    <mergeCell ref="F7:F8"/>
    <mergeCell ref="A9:A22"/>
    <mergeCell ref="B29:D29"/>
    <mergeCell ref="B10:B23"/>
    <mergeCell ref="C10:C23"/>
    <mergeCell ref="A7:A8"/>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82" t="s">
        <v>10</v>
      </c>
      <c r="B1" s="82"/>
      <c r="C1" s="82"/>
      <c r="D1" s="82"/>
      <c r="E1" s="82"/>
      <c r="F1" s="82"/>
      <c r="G1" s="82"/>
      <c r="H1" s="82"/>
      <c r="I1" s="82"/>
      <c r="J1" s="82"/>
      <c r="K1" s="82"/>
      <c r="L1" s="82"/>
      <c r="M1" s="82"/>
      <c r="N1" s="82"/>
    </row>
    <row r="2" spans="1:14" ht="35.25" customHeight="1">
      <c r="A2" s="16" t="s">
        <v>3</v>
      </c>
      <c r="B2" s="86" t="s">
        <v>0</v>
      </c>
      <c r="C2" s="86"/>
      <c r="D2" s="86"/>
      <c r="E2" s="86"/>
      <c r="F2" s="86"/>
      <c r="G2" s="86"/>
      <c r="H2" s="86"/>
      <c r="I2" s="86"/>
      <c r="J2" s="86"/>
      <c r="K2" s="86"/>
      <c r="L2" s="86"/>
      <c r="M2" s="86"/>
      <c r="N2" s="86"/>
    </row>
    <row r="3" spans="1:14" ht="35.25" customHeight="1">
      <c r="A3" s="16" t="s">
        <v>4</v>
      </c>
      <c r="B3" s="86" t="s">
        <v>1</v>
      </c>
      <c r="C3" s="86"/>
      <c r="D3" s="86"/>
      <c r="E3" s="86"/>
      <c r="F3" s="86"/>
      <c r="G3" s="86"/>
      <c r="H3" s="86"/>
      <c r="I3" s="86"/>
      <c r="J3" s="86"/>
      <c r="K3" s="86"/>
      <c r="L3" s="86"/>
      <c r="M3" s="86"/>
      <c r="N3" s="86"/>
    </row>
    <row r="4" spans="1:14" s="3" customFormat="1" ht="15.75">
      <c r="A4" s="4"/>
      <c r="B4" s="4"/>
      <c r="C4" s="4"/>
      <c r="D4" s="4"/>
      <c r="E4" s="4"/>
      <c r="F4" s="4"/>
      <c r="G4" s="4"/>
      <c r="H4" s="4"/>
      <c r="I4" s="4"/>
      <c r="J4" s="4"/>
      <c r="K4" s="4"/>
      <c r="L4" s="4"/>
      <c r="M4" s="5"/>
      <c r="N4" s="5"/>
    </row>
    <row r="5" spans="1:14" s="3" customFormat="1" ht="36.75" customHeight="1">
      <c r="A5" s="17" t="s">
        <v>5</v>
      </c>
      <c r="B5" s="18" t="s">
        <v>221</v>
      </c>
      <c r="C5" s="14"/>
      <c r="D5" s="5"/>
      <c r="E5" s="5"/>
      <c r="F5" s="5"/>
      <c r="G5" s="5"/>
      <c r="H5" s="5"/>
      <c r="I5" s="5"/>
      <c r="J5" s="5"/>
      <c r="K5" s="5"/>
      <c r="L5" s="5"/>
      <c r="M5" s="5"/>
      <c r="N5" s="6" t="s">
        <v>235</v>
      </c>
    </row>
    <row r="6" spans="1:14" s="3" customFormat="1" ht="191.25" customHeight="1">
      <c r="A6" s="16" t="s">
        <v>8</v>
      </c>
      <c r="B6" s="86" t="s">
        <v>223</v>
      </c>
      <c r="C6" s="86"/>
      <c r="D6" s="86"/>
      <c r="E6" s="86"/>
      <c r="F6" s="86"/>
      <c r="G6" s="86"/>
      <c r="H6" s="86" t="s">
        <v>224</v>
      </c>
      <c r="I6" s="86"/>
      <c r="J6" s="87"/>
      <c r="K6" s="87"/>
      <c r="L6" s="87"/>
      <c r="M6" s="87"/>
      <c r="N6" s="87"/>
    </row>
    <row r="7" spans="1:14" s="2" customFormat="1" ht="24" customHeight="1">
      <c r="A7" s="81" t="s">
        <v>213</v>
      </c>
      <c r="B7" s="81" t="s">
        <v>214</v>
      </c>
      <c r="C7" s="81" t="s">
        <v>215</v>
      </c>
      <c r="D7" s="81" t="s">
        <v>12</v>
      </c>
      <c r="E7" s="81" t="s">
        <v>13</v>
      </c>
      <c r="F7" s="81" t="s">
        <v>2</v>
      </c>
      <c r="G7" s="81" t="s">
        <v>9</v>
      </c>
      <c r="H7" s="81" t="s">
        <v>216</v>
      </c>
      <c r="I7" s="81" t="s">
        <v>7</v>
      </c>
      <c r="J7" s="81" t="s">
        <v>108</v>
      </c>
      <c r="K7" s="81" t="s">
        <v>233</v>
      </c>
      <c r="L7" s="81"/>
      <c r="M7" s="81" t="s">
        <v>234</v>
      </c>
      <c r="N7" s="81"/>
    </row>
    <row r="8" spans="1:14" ht="15.75">
      <c r="A8" s="81"/>
      <c r="B8" s="81"/>
      <c r="C8" s="81"/>
      <c r="D8" s="81"/>
      <c r="E8" s="81"/>
      <c r="F8" s="81"/>
      <c r="G8" s="81"/>
      <c r="H8" s="81"/>
      <c r="I8" s="81"/>
      <c r="J8" s="81"/>
      <c r="K8" s="20" t="s">
        <v>14</v>
      </c>
      <c r="L8" s="43" t="s">
        <v>236</v>
      </c>
      <c r="M8" s="20" t="s">
        <v>14</v>
      </c>
      <c r="N8" s="43" t="s">
        <v>236</v>
      </c>
    </row>
    <row r="9" spans="1:14" ht="58.5" customHeight="1">
      <c r="A9" s="86" t="s">
        <v>109</v>
      </c>
      <c r="B9" s="86" t="s">
        <v>110</v>
      </c>
      <c r="C9" s="87" t="s">
        <v>111</v>
      </c>
      <c r="D9" s="27" t="s">
        <v>112</v>
      </c>
      <c r="E9" s="27" t="s">
        <v>113</v>
      </c>
      <c r="F9" s="27" t="s">
        <v>114</v>
      </c>
      <c r="G9" s="39" t="s">
        <v>116</v>
      </c>
      <c r="H9" s="16" t="s">
        <v>117</v>
      </c>
      <c r="I9" s="16" t="s">
        <v>118</v>
      </c>
      <c r="J9" s="27" t="s">
        <v>115</v>
      </c>
      <c r="K9" s="16"/>
      <c r="L9" s="16"/>
      <c r="M9" s="16"/>
      <c r="N9" s="16"/>
    </row>
    <row r="10" spans="1:14" ht="66" customHeight="1">
      <c r="A10" s="86"/>
      <c r="B10" s="86"/>
      <c r="C10" s="87"/>
      <c r="D10" s="27" t="s">
        <v>119</v>
      </c>
      <c r="E10" s="27" t="s">
        <v>120</v>
      </c>
      <c r="F10" s="27" t="s">
        <v>121</v>
      </c>
      <c r="G10" s="39" t="s">
        <v>116</v>
      </c>
      <c r="H10" s="16" t="s">
        <v>117</v>
      </c>
      <c r="I10" s="16" t="s">
        <v>123</v>
      </c>
      <c r="J10" s="27" t="s">
        <v>122</v>
      </c>
      <c r="K10" s="16"/>
      <c r="L10" s="16"/>
      <c r="M10" s="16"/>
      <c r="N10" s="16"/>
    </row>
    <row r="11" spans="1:14" ht="99" customHeight="1">
      <c r="A11" s="86"/>
      <c r="B11" s="86"/>
      <c r="C11" s="87"/>
      <c r="D11" s="28" t="s">
        <v>124</v>
      </c>
      <c r="E11" s="38" t="s">
        <v>217</v>
      </c>
      <c r="F11" s="27" t="s">
        <v>218</v>
      </c>
      <c r="G11" s="39" t="s">
        <v>116</v>
      </c>
      <c r="H11" s="16" t="s">
        <v>117</v>
      </c>
      <c r="I11" s="27" t="s">
        <v>126</v>
      </c>
      <c r="J11" s="27" t="s">
        <v>125</v>
      </c>
      <c r="K11" s="30"/>
      <c r="L11" s="16"/>
      <c r="M11" s="16"/>
      <c r="N11" s="16"/>
    </row>
    <row r="12" spans="1:14" ht="89.25" customHeight="1">
      <c r="A12" s="86"/>
      <c r="B12" s="86"/>
      <c r="C12" s="87"/>
      <c r="D12" s="28" t="s">
        <v>127</v>
      </c>
      <c r="E12" s="27" t="s">
        <v>128</v>
      </c>
      <c r="F12" s="27" t="s">
        <v>129</v>
      </c>
      <c r="G12" s="39" t="s">
        <v>116</v>
      </c>
      <c r="H12" s="16" t="s">
        <v>232</v>
      </c>
      <c r="I12" s="27" t="s">
        <v>131</v>
      </c>
      <c r="J12" s="27" t="s">
        <v>130</v>
      </c>
      <c r="K12" s="30"/>
      <c r="L12" s="16"/>
      <c r="M12" s="16"/>
      <c r="N12" s="16"/>
    </row>
    <row r="13" spans="1:14" ht="36.75" customHeight="1">
      <c r="A13" s="86"/>
      <c r="B13" s="86"/>
      <c r="C13" s="87"/>
      <c r="D13" s="92" t="s">
        <v>132</v>
      </c>
      <c r="E13" s="27" t="s">
        <v>133</v>
      </c>
      <c r="F13" s="27" t="s">
        <v>134</v>
      </c>
      <c r="G13" s="39" t="s">
        <v>116</v>
      </c>
      <c r="H13" s="16" t="s">
        <v>117</v>
      </c>
      <c r="I13" s="27" t="s">
        <v>135</v>
      </c>
      <c r="J13" s="27" t="s">
        <v>130</v>
      </c>
      <c r="K13" s="30"/>
      <c r="L13" s="16"/>
      <c r="M13" s="16"/>
      <c r="N13" s="16"/>
    </row>
    <row r="14" spans="1:14" ht="39" customHeight="1">
      <c r="A14" s="86"/>
      <c r="B14" s="86"/>
      <c r="C14" s="87"/>
      <c r="D14" s="92"/>
      <c r="E14" s="27" t="s">
        <v>136</v>
      </c>
      <c r="F14" s="27" t="s">
        <v>137</v>
      </c>
      <c r="G14" s="39" t="s">
        <v>116</v>
      </c>
      <c r="H14" s="31" t="s">
        <v>139</v>
      </c>
      <c r="I14" s="27" t="s">
        <v>135</v>
      </c>
      <c r="J14" s="27" t="s">
        <v>138</v>
      </c>
      <c r="K14" s="30"/>
      <c r="L14" s="16"/>
      <c r="M14" s="16"/>
      <c r="N14" s="16"/>
    </row>
    <row r="15" spans="1:14" ht="86.25" customHeight="1">
      <c r="A15" s="86"/>
      <c r="B15" s="86"/>
      <c r="C15" s="87"/>
      <c r="D15" s="28" t="s">
        <v>140</v>
      </c>
      <c r="E15" s="27" t="s">
        <v>141</v>
      </c>
      <c r="F15" s="27" t="s">
        <v>142</v>
      </c>
      <c r="G15" s="39" t="s">
        <v>116</v>
      </c>
      <c r="H15" s="16" t="s">
        <v>232</v>
      </c>
      <c r="I15" s="27" t="s">
        <v>144</v>
      </c>
      <c r="J15" s="27" t="s">
        <v>143</v>
      </c>
      <c r="K15" s="30"/>
      <c r="L15" s="16"/>
      <c r="M15" s="16"/>
      <c r="N15" s="16"/>
    </row>
    <row r="16" spans="1:14" ht="66" customHeight="1">
      <c r="A16" s="86"/>
      <c r="B16" s="86"/>
      <c r="C16" s="87"/>
      <c r="D16" s="28" t="s">
        <v>145</v>
      </c>
      <c r="E16" s="27" t="s">
        <v>146</v>
      </c>
      <c r="F16" s="27" t="s">
        <v>147</v>
      </c>
      <c r="G16" s="39" t="s">
        <v>116</v>
      </c>
      <c r="H16" s="16" t="s">
        <v>117</v>
      </c>
      <c r="I16" s="27" t="s">
        <v>123</v>
      </c>
      <c r="J16" s="27" t="s">
        <v>148</v>
      </c>
      <c r="K16" s="30"/>
      <c r="L16" s="16"/>
      <c r="M16" s="16"/>
      <c r="N16" s="16"/>
    </row>
    <row r="17" spans="1:14" ht="66" customHeight="1">
      <c r="A17" s="86"/>
      <c r="B17" s="86"/>
      <c r="C17" s="87"/>
      <c r="D17" s="28" t="s">
        <v>149</v>
      </c>
      <c r="E17" s="27" t="s">
        <v>150</v>
      </c>
      <c r="F17" s="27" t="s">
        <v>151</v>
      </c>
      <c r="G17" s="39" t="s">
        <v>116</v>
      </c>
      <c r="H17" s="16" t="s">
        <v>117</v>
      </c>
      <c r="I17" s="27" t="s">
        <v>123</v>
      </c>
      <c r="J17" s="27" t="s">
        <v>152</v>
      </c>
      <c r="K17" s="30"/>
      <c r="L17" s="16"/>
      <c r="M17" s="16"/>
      <c r="N17" s="16"/>
    </row>
    <row r="18" spans="1:14" ht="171" customHeight="1">
      <c r="A18" s="86"/>
      <c r="B18" s="86"/>
      <c r="C18" s="87"/>
      <c r="D18" s="32" t="s">
        <v>153</v>
      </c>
      <c r="E18" s="33" t="s">
        <v>219</v>
      </c>
      <c r="F18" s="33" t="s">
        <v>154</v>
      </c>
      <c r="G18" s="16" t="s">
        <v>220</v>
      </c>
      <c r="H18" s="16" t="s">
        <v>232</v>
      </c>
      <c r="I18" s="35" t="s">
        <v>123</v>
      </c>
      <c r="J18" s="34" t="s">
        <v>155</v>
      </c>
      <c r="K18" s="30"/>
      <c r="L18" s="16"/>
      <c r="M18" s="16"/>
      <c r="N18" s="16"/>
    </row>
    <row r="19" spans="1:14" ht="90" customHeight="1">
      <c r="A19" s="86" t="s">
        <v>19</v>
      </c>
      <c r="B19" s="86"/>
      <c r="C19" s="87"/>
      <c r="D19" s="36" t="s">
        <v>156</v>
      </c>
      <c r="E19" s="16" t="s">
        <v>157</v>
      </c>
      <c r="F19" s="16" t="s">
        <v>158</v>
      </c>
      <c r="G19" s="39" t="s">
        <v>116</v>
      </c>
      <c r="H19" s="16" t="s">
        <v>117</v>
      </c>
      <c r="I19" s="35"/>
      <c r="J19" s="16" t="s">
        <v>159</v>
      </c>
      <c r="K19" s="30"/>
      <c r="L19" s="16"/>
      <c r="M19" s="16"/>
      <c r="N19" s="16"/>
    </row>
    <row r="20" spans="1:14" ht="87" customHeight="1">
      <c r="A20" s="86"/>
      <c r="B20" s="86"/>
      <c r="C20" s="87"/>
      <c r="D20" s="37" t="s">
        <v>160</v>
      </c>
      <c r="E20" s="37" t="s">
        <v>161</v>
      </c>
      <c r="F20" s="37" t="s">
        <v>162</v>
      </c>
      <c r="G20" s="39" t="s">
        <v>116</v>
      </c>
      <c r="H20" s="37" t="s">
        <v>117</v>
      </c>
      <c r="I20" s="16" t="s">
        <v>123</v>
      </c>
      <c r="J20" s="37" t="s">
        <v>163</v>
      </c>
      <c r="K20" s="29"/>
      <c r="L20" s="16"/>
      <c r="M20" s="16"/>
      <c r="N20" s="16"/>
    </row>
    <row r="21" spans="1:14" ht="95.25" customHeight="1">
      <c r="A21" s="86"/>
      <c r="B21" s="86"/>
      <c r="C21" s="87"/>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88" t="s">
        <v>226</v>
      </c>
      <c r="C27" s="88"/>
      <c r="D27" s="88"/>
    </row>
  </sheetData>
  <sheetProtection selectLockedCells="1" selectUnlockedCells="1"/>
  <mergeCells count="23">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 ref="D7:D8"/>
    <mergeCell ref="E7:E8"/>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82" t="s">
        <v>10</v>
      </c>
      <c r="B1" s="82"/>
      <c r="C1" s="82"/>
      <c r="D1" s="82"/>
      <c r="E1" s="82"/>
      <c r="F1" s="82"/>
      <c r="G1" s="82"/>
      <c r="H1" s="82"/>
      <c r="I1" s="82"/>
      <c r="J1" s="82"/>
      <c r="K1" s="82"/>
      <c r="L1" s="82"/>
      <c r="M1" s="82"/>
      <c r="N1" s="82"/>
    </row>
    <row r="2" spans="1:14" ht="32.25" customHeight="1">
      <c r="A2" s="19" t="s">
        <v>3</v>
      </c>
      <c r="B2" s="86" t="s">
        <v>0</v>
      </c>
      <c r="C2" s="86"/>
      <c r="D2" s="86"/>
      <c r="E2" s="86"/>
      <c r="F2" s="86"/>
      <c r="G2" s="86"/>
      <c r="H2" s="86"/>
      <c r="I2" s="86"/>
      <c r="J2" s="86"/>
      <c r="K2" s="86"/>
      <c r="L2" s="86"/>
      <c r="M2" s="86"/>
      <c r="N2" s="86"/>
    </row>
    <row r="3" spans="1:14" ht="32.25" customHeight="1">
      <c r="A3" s="19" t="s">
        <v>4</v>
      </c>
      <c r="B3" s="86" t="s">
        <v>1</v>
      </c>
      <c r="C3" s="86"/>
      <c r="D3" s="86"/>
      <c r="E3" s="86"/>
      <c r="F3" s="86"/>
      <c r="G3" s="86"/>
      <c r="H3" s="86"/>
      <c r="I3" s="86"/>
      <c r="J3" s="86"/>
      <c r="K3" s="86"/>
      <c r="L3" s="86"/>
      <c r="M3" s="86"/>
      <c r="N3" s="86"/>
    </row>
    <row r="4" spans="1:14" s="3" customFormat="1" ht="15.75">
      <c r="A4" s="4"/>
      <c r="B4" s="4"/>
      <c r="C4" s="4"/>
      <c r="D4" s="4"/>
      <c r="E4" s="4"/>
      <c r="F4" s="4"/>
      <c r="G4" s="4"/>
      <c r="H4" s="4"/>
      <c r="I4" s="4"/>
      <c r="J4" s="4"/>
      <c r="K4" s="4"/>
      <c r="L4" s="4"/>
      <c r="M4" s="5"/>
      <c r="N4" s="5"/>
    </row>
    <row r="5" spans="1:14" s="3" customFormat="1" ht="36.75" customHeight="1">
      <c r="A5" s="17" t="s">
        <v>5</v>
      </c>
      <c r="B5" s="18" t="s">
        <v>222</v>
      </c>
      <c r="C5" s="14"/>
      <c r="D5" s="5"/>
      <c r="E5" s="5"/>
      <c r="F5" s="5"/>
      <c r="G5" s="5"/>
      <c r="H5" s="5"/>
      <c r="I5" s="5"/>
      <c r="J5" s="5"/>
      <c r="K5" s="5"/>
      <c r="L5" s="5"/>
      <c r="M5" s="5"/>
      <c r="N5" s="6" t="s">
        <v>235</v>
      </c>
    </row>
    <row r="6" spans="1:14" s="3" customFormat="1" ht="211.5" customHeight="1">
      <c r="A6" s="19" t="s">
        <v>8</v>
      </c>
      <c r="B6" s="86" t="s">
        <v>223</v>
      </c>
      <c r="C6" s="86"/>
      <c r="D6" s="86"/>
      <c r="E6" s="86"/>
      <c r="F6" s="86"/>
      <c r="G6" s="86"/>
      <c r="H6" s="86" t="s">
        <v>224</v>
      </c>
      <c r="I6" s="86"/>
      <c r="J6" s="87"/>
      <c r="K6" s="87"/>
      <c r="L6" s="87"/>
      <c r="M6" s="87"/>
      <c r="N6" s="87"/>
    </row>
    <row r="7" spans="1:14" s="2" customFormat="1" ht="24" customHeight="1">
      <c r="A7" s="81" t="s">
        <v>213</v>
      </c>
      <c r="B7" s="81" t="s">
        <v>214</v>
      </c>
      <c r="C7" s="81" t="s">
        <v>215</v>
      </c>
      <c r="D7" s="81" t="s">
        <v>12</v>
      </c>
      <c r="E7" s="81" t="s">
        <v>13</v>
      </c>
      <c r="F7" s="81" t="s">
        <v>2</v>
      </c>
      <c r="G7" s="81" t="s">
        <v>9</v>
      </c>
      <c r="H7" s="81" t="s">
        <v>216</v>
      </c>
      <c r="I7" s="81" t="s">
        <v>7</v>
      </c>
      <c r="J7" s="81" t="s">
        <v>72</v>
      </c>
      <c r="K7" s="81" t="s">
        <v>233</v>
      </c>
      <c r="L7" s="81"/>
      <c r="M7" s="81" t="s">
        <v>234</v>
      </c>
      <c r="N7" s="81"/>
    </row>
    <row r="8" spans="1:14" ht="31.5">
      <c r="A8" s="81"/>
      <c r="B8" s="81"/>
      <c r="C8" s="81"/>
      <c r="D8" s="81"/>
      <c r="E8" s="81"/>
      <c r="F8" s="81"/>
      <c r="G8" s="81"/>
      <c r="H8" s="81"/>
      <c r="I8" s="81"/>
      <c r="J8" s="81"/>
      <c r="K8" s="20" t="s">
        <v>14</v>
      </c>
      <c r="L8" s="43" t="s">
        <v>236</v>
      </c>
      <c r="M8" s="20" t="s">
        <v>14</v>
      </c>
      <c r="N8" s="43" t="s">
        <v>236</v>
      </c>
    </row>
    <row r="9" spans="1:14" ht="101.25" customHeight="1">
      <c r="A9" s="78" t="s">
        <v>15</v>
      </c>
      <c r="B9" s="78" t="s">
        <v>28</v>
      </c>
      <c r="C9" s="78" t="s">
        <v>37</v>
      </c>
      <c r="D9" s="86" t="s">
        <v>168</v>
      </c>
      <c r="E9" s="19" t="s">
        <v>169</v>
      </c>
      <c r="F9" s="19" t="s">
        <v>170</v>
      </c>
      <c r="G9" s="21">
        <v>41974</v>
      </c>
      <c r="H9" s="93" t="s">
        <v>51</v>
      </c>
      <c r="I9" s="19" t="s">
        <v>172</v>
      </c>
      <c r="J9" s="19" t="s">
        <v>171</v>
      </c>
      <c r="K9" s="19"/>
      <c r="L9" s="19"/>
      <c r="M9" s="19"/>
      <c r="N9" s="19"/>
    </row>
    <row r="10" spans="1:14" ht="82.5" customHeight="1">
      <c r="A10" s="79"/>
      <c r="B10" s="79"/>
      <c r="C10" s="79"/>
      <c r="D10" s="86"/>
      <c r="E10" s="19" t="s">
        <v>173</v>
      </c>
      <c r="F10" s="19" t="s">
        <v>174</v>
      </c>
      <c r="G10" s="21">
        <v>41974</v>
      </c>
      <c r="H10" s="94"/>
      <c r="I10" s="19" t="s">
        <v>172</v>
      </c>
      <c r="J10" s="19" t="s">
        <v>175</v>
      </c>
      <c r="K10" s="19"/>
      <c r="L10" s="19"/>
      <c r="M10" s="19"/>
      <c r="N10" s="19"/>
    </row>
    <row r="11" spans="1:14" ht="95.25" customHeight="1">
      <c r="A11" s="79"/>
      <c r="B11" s="79"/>
      <c r="C11" s="79"/>
      <c r="D11" s="19" t="s">
        <v>176</v>
      </c>
      <c r="E11" s="19" t="s">
        <v>177</v>
      </c>
      <c r="F11" s="19" t="s">
        <v>178</v>
      </c>
      <c r="G11" s="21">
        <v>41974</v>
      </c>
      <c r="H11" s="94"/>
      <c r="I11" s="19" t="s">
        <v>172</v>
      </c>
      <c r="J11" s="19" t="s">
        <v>179</v>
      </c>
      <c r="K11" s="19"/>
      <c r="L11" s="19"/>
      <c r="M11" s="19"/>
      <c r="N11" s="19"/>
    </row>
    <row r="12" spans="1:14" ht="68.25" customHeight="1">
      <c r="A12" s="79"/>
      <c r="B12" s="79"/>
      <c r="C12" s="79"/>
      <c r="D12" s="19" t="s">
        <v>180</v>
      </c>
      <c r="E12" s="19" t="s">
        <v>181</v>
      </c>
      <c r="F12" s="19" t="s">
        <v>182</v>
      </c>
      <c r="G12" s="21">
        <v>41974</v>
      </c>
      <c r="H12" s="94"/>
      <c r="I12" s="19" t="s">
        <v>172</v>
      </c>
      <c r="J12" s="19" t="s">
        <v>183</v>
      </c>
      <c r="K12" s="19"/>
      <c r="L12" s="19"/>
      <c r="M12" s="19"/>
      <c r="N12" s="19"/>
    </row>
    <row r="13" spans="1:14" ht="68.25" customHeight="1">
      <c r="A13" s="80"/>
      <c r="B13" s="80"/>
      <c r="C13" s="80"/>
      <c r="D13" s="19" t="s">
        <v>184</v>
      </c>
      <c r="E13" s="19" t="s">
        <v>185</v>
      </c>
      <c r="F13" s="19" t="s">
        <v>186</v>
      </c>
      <c r="G13" s="21">
        <v>41974</v>
      </c>
      <c r="H13" s="95"/>
      <c r="I13" s="19" t="s">
        <v>172</v>
      </c>
      <c r="J13" s="19" t="s">
        <v>187</v>
      </c>
      <c r="K13" s="19"/>
      <c r="L13" s="19"/>
      <c r="M13" s="19"/>
      <c r="N13" s="19"/>
    </row>
    <row r="19" spans="1:4" ht="18">
      <c r="A19" s="15" t="s">
        <v>11</v>
      </c>
      <c r="B19" s="40"/>
      <c r="C19" s="40"/>
      <c r="D19" s="40"/>
    </row>
    <row r="20" spans="1:4" ht="25.5" customHeight="1">
      <c r="A20" s="15"/>
      <c r="B20" s="88" t="s">
        <v>225</v>
      </c>
      <c r="C20" s="88"/>
      <c r="D20" s="88"/>
    </row>
  </sheetData>
  <sheetProtection selectLockedCells="1" selectUnlockedCells="1"/>
  <mergeCells count="23">
    <mergeCell ref="A7:A8"/>
    <mergeCell ref="A9:A13"/>
    <mergeCell ref="B20:D20"/>
    <mergeCell ref="B9:B13"/>
    <mergeCell ref="C9:C13"/>
    <mergeCell ref="B7:B8"/>
    <mergeCell ref="C7:C8"/>
    <mergeCell ref="M7:N7"/>
    <mergeCell ref="D9:D10"/>
    <mergeCell ref="I7:I8"/>
    <mergeCell ref="K7:L7"/>
    <mergeCell ref="F7:F8"/>
    <mergeCell ref="J7:J8"/>
    <mergeCell ref="G7:G8"/>
    <mergeCell ref="H7:H8"/>
    <mergeCell ref="D7:D8"/>
    <mergeCell ref="E7:E8"/>
    <mergeCell ref="H9:H13"/>
    <mergeCell ref="A1:N1"/>
    <mergeCell ref="B2:N2"/>
    <mergeCell ref="B3:N3"/>
    <mergeCell ref="B6:G6"/>
    <mergeCell ref="H6:N6"/>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82" t="s">
        <v>10</v>
      </c>
      <c r="B1" s="82"/>
      <c r="C1" s="82"/>
      <c r="D1" s="82"/>
      <c r="E1" s="82"/>
      <c r="F1" s="82"/>
      <c r="G1" s="82"/>
      <c r="H1" s="82"/>
      <c r="I1" s="82"/>
      <c r="J1" s="82"/>
      <c r="K1" s="82"/>
      <c r="L1" s="82"/>
      <c r="M1" s="82"/>
      <c r="N1" s="82"/>
    </row>
    <row r="2" spans="1:14" ht="32.25" customHeight="1">
      <c r="A2" s="46" t="s">
        <v>3</v>
      </c>
      <c r="B2" s="86" t="s">
        <v>0</v>
      </c>
      <c r="C2" s="86"/>
      <c r="D2" s="86"/>
      <c r="E2" s="86"/>
      <c r="F2" s="86"/>
      <c r="G2" s="86"/>
      <c r="H2" s="86"/>
      <c r="I2" s="86"/>
      <c r="J2" s="86"/>
      <c r="K2" s="86"/>
      <c r="L2" s="86"/>
      <c r="M2" s="86"/>
      <c r="N2" s="86"/>
    </row>
    <row r="3" spans="1:14" ht="32.25" customHeight="1">
      <c r="A3" s="46" t="s">
        <v>4</v>
      </c>
      <c r="B3" s="86" t="s">
        <v>1</v>
      </c>
      <c r="C3" s="86"/>
      <c r="D3" s="86"/>
      <c r="E3" s="86"/>
      <c r="F3" s="86"/>
      <c r="G3" s="86"/>
      <c r="H3" s="86"/>
      <c r="I3" s="86"/>
      <c r="J3" s="86"/>
      <c r="K3" s="86"/>
      <c r="L3" s="86"/>
      <c r="M3" s="86"/>
      <c r="N3" s="86"/>
    </row>
    <row r="4" spans="1:14" s="3" customFormat="1" ht="36.75" customHeight="1">
      <c r="A4" s="17" t="s">
        <v>5</v>
      </c>
      <c r="B4" s="18" t="s">
        <v>222</v>
      </c>
      <c r="C4" s="14"/>
      <c r="D4" s="5"/>
      <c r="E4" s="5"/>
      <c r="F4" s="5"/>
      <c r="G4" s="5"/>
      <c r="H4" s="5"/>
      <c r="I4" s="5"/>
      <c r="J4" s="5"/>
      <c r="K4" s="5"/>
      <c r="L4" s="5"/>
      <c r="M4" s="5"/>
      <c r="N4" s="6" t="s">
        <v>235</v>
      </c>
    </row>
    <row r="5" spans="1:14" s="3" customFormat="1" ht="193.5" customHeight="1">
      <c r="A5" s="46" t="s">
        <v>8</v>
      </c>
      <c r="B5" s="86" t="s">
        <v>223</v>
      </c>
      <c r="C5" s="86"/>
      <c r="D5" s="86"/>
      <c r="E5" s="86"/>
      <c r="F5" s="86"/>
      <c r="G5" s="86"/>
      <c r="H5" s="86" t="s">
        <v>224</v>
      </c>
      <c r="I5" s="86"/>
      <c r="J5" s="87"/>
      <c r="K5" s="87"/>
      <c r="L5" s="87"/>
      <c r="M5" s="87"/>
      <c r="N5" s="87"/>
    </row>
    <row r="6" spans="1:14" s="2" customFormat="1" ht="24" customHeight="1">
      <c r="A6" s="81" t="s">
        <v>213</v>
      </c>
      <c r="B6" s="81" t="s">
        <v>214</v>
      </c>
      <c r="C6" s="81" t="s">
        <v>215</v>
      </c>
      <c r="D6" s="81" t="s">
        <v>12</v>
      </c>
      <c r="E6" s="81" t="s">
        <v>13</v>
      </c>
      <c r="F6" s="81" t="s">
        <v>2</v>
      </c>
      <c r="G6" s="81" t="s">
        <v>9</v>
      </c>
      <c r="H6" s="81" t="s">
        <v>216</v>
      </c>
      <c r="I6" s="81" t="s">
        <v>7</v>
      </c>
      <c r="J6" s="81" t="s">
        <v>72</v>
      </c>
      <c r="K6" s="81" t="s">
        <v>237</v>
      </c>
      <c r="L6" s="81"/>
      <c r="M6" s="81" t="s">
        <v>234</v>
      </c>
      <c r="N6" s="81"/>
    </row>
    <row r="7" spans="1:14" ht="45.75" customHeight="1">
      <c r="A7" s="81"/>
      <c r="B7" s="81"/>
      <c r="C7" s="81"/>
      <c r="D7" s="81"/>
      <c r="E7" s="81"/>
      <c r="F7" s="81"/>
      <c r="G7" s="81"/>
      <c r="H7" s="81"/>
      <c r="I7" s="81"/>
      <c r="J7" s="81"/>
      <c r="K7" s="45" t="s">
        <v>14</v>
      </c>
      <c r="L7" s="45" t="s">
        <v>236</v>
      </c>
      <c r="M7" s="45" t="s">
        <v>14</v>
      </c>
      <c r="N7" s="45" t="s">
        <v>236</v>
      </c>
    </row>
    <row r="8" spans="1:14" ht="78" customHeight="1">
      <c r="A8" s="78" t="s">
        <v>15</v>
      </c>
      <c r="B8" s="78" t="s">
        <v>28</v>
      </c>
      <c r="C8" s="78" t="s">
        <v>37</v>
      </c>
      <c r="D8" s="86" t="s">
        <v>168</v>
      </c>
      <c r="E8" s="46" t="s">
        <v>169</v>
      </c>
      <c r="F8" s="46" t="s">
        <v>170</v>
      </c>
      <c r="G8" s="21">
        <v>41974</v>
      </c>
      <c r="H8" s="93" t="s">
        <v>51</v>
      </c>
      <c r="I8" s="46" t="s">
        <v>172</v>
      </c>
      <c r="J8" s="46" t="s">
        <v>171</v>
      </c>
      <c r="K8" s="47" t="s">
        <v>238</v>
      </c>
      <c r="L8" s="44">
        <f>164/160</f>
        <v>1.0249999999999999</v>
      </c>
      <c r="M8" s="46"/>
      <c r="N8" s="46"/>
    </row>
    <row r="9" spans="1:14" ht="48" customHeight="1">
      <c r="A9" s="79"/>
      <c r="B9" s="79"/>
      <c r="C9" s="79"/>
      <c r="D9" s="86"/>
      <c r="E9" s="46" t="s">
        <v>173</v>
      </c>
      <c r="F9" s="46" t="s">
        <v>174</v>
      </c>
      <c r="G9" s="21">
        <v>41974</v>
      </c>
      <c r="H9" s="94"/>
      <c r="I9" s="46" t="s">
        <v>172</v>
      </c>
      <c r="J9" s="46" t="s">
        <v>175</v>
      </c>
      <c r="K9" s="48" t="s">
        <v>239</v>
      </c>
      <c r="L9" s="44">
        <f>85135000/70000000</f>
        <v>1.2162142857142857</v>
      </c>
      <c r="M9" s="46"/>
      <c r="N9" s="46"/>
    </row>
    <row r="10" spans="1:14" ht="72.75" customHeight="1">
      <c r="A10" s="79"/>
      <c r="B10" s="79"/>
      <c r="C10" s="79"/>
      <c r="D10" s="46" t="s">
        <v>176</v>
      </c>
      <c r="E10" s="46" t="s">
        <v>177</v>
      </c>
      <c r="F10" s="46" t="s">
        <v>178</v>
      </c>
      <c r="G10" s="21">
        <v>41974</v>
      </c>
      <c r="H10" s="94"/>
      <c r="I10" s="46" t="s">
        <v>172</v>
      </c>
      <c r="J10" s="46" t="s">
        <v>179</v>
      </c>
      <c r="K10" s="47" t="s">
        <v>240</v>
      </c>
      <c r="L10" s="44">
        <f>79/60</f>
        <v>1.3166666666666667</v>
      </c>
      <c r="M10" s="46"/>
      <c r="N10" s="46"/>
    </row>
    <row r="11" spans="1:14" ht="125.25" customHeight="1">
      <c r="A11" s="79"/>
      <c r="B11" s="79"/>
      <c r="C11" s="79"/>
      <c r="D11" s="46" t="s">
        <v>180</v>
      </c>
      <c r="E11" s="46" t="s">
        <v>244</v>
      </c>
      <c r="F11" s="46" t="s">
        <v>182</v>
      </c>
      <c r="G11" s="21">
        <v>41974</v>
      </c>
      <c r="H11" s="94"/>
      <c r="I11" s="46" t="s">
        <v>172</v>
      </c>
      <c r="J11" s="46" t="s">
        <v>183</v>
      </c>
      <c r="K11" s="47" t="s">
        <v>243</v>
      </c>
      <c r="L11" s="44">
        <f>10/8</f>
        <v>1.25</v>
      </c>
      <c r="M11" s="46"/>
      <c r="N11" s="46"/>
    </row>
    <row r="12" spans="1:14" ht="92.25" customHeight="1">
      <c r="A12" s="80"/>
      <c r="B12" s="80"/>
      <c r="C12" s="80"/>
      <c r="D12" s="46" t="s">
        <v>184</v>
      </c>
      <c r="E12" s="46" t="s">
        <v>241</v>
      </c>
      <c r="F12" s="46" t="s">
        <v>186</v>
      </c>
      <c r="G12" s="21">
        <v>41974</v>
      </c>
      <c r="H12" s="95"/>
      <c r="I12" s="46" t="s">
        <v>172</v>
      </c>
      <c r="J12" s="46" t="s">
        <v>187</v>
      </c>
      <c r="K12" s="47" t="s">
        <v>242</v>
      </c>
      <c r="L12" s="44">
        <f>1/1</f>
        <v>1</v>
      </c>
      <c r="M12" s="46"/>
      <c r="N12" s="46"/>
    </row>
    <row r="14" spans="1:14">
      <c r="B14" s="96"/>
      <c r="C14" s="96"/>
      <c r="D14" s="96"/>
    </row>
    <row r="15" spans="1:14" ht="18">
      <c r="A15" s="15" t="s">
        <v>11</v>
      </c>
      <c r="B15" s="97"/>
      <c r="C15" s="97"/>
      <c r="D15" s="97"/>
    </row>
    <row r="16" spans="1:14" ht="25.5" customHeight="1">
      <c r="A16" s="15"/>
      <c r="B16" s="88" t="s">
        <v>225</v>
      </c>
      <c r="C16" s="88"/>
      <c r="D16" s="88"/>
    </row>
  </sheetData>
  <sheetProtection selectLockedCells="1" selectUnlockedCells="1"/>
  <mergeCells count="24">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 ref="C6:C7"/>
    <mergeCell ref="D6:D7"/>
    <mergeCell ref="E6:E7"/>
    <mergeCell ref="A1:N1"/>
    <mergeCell ref="B2:N2"/>
    <mergeCell ref="B3:N3"/>
    <mergeCell ref="B5:G5"/>
    <mergeCell ref="H5:N5"/>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dimension ref="A1:O23"/>
  <sheetViews>
    <sheetView tabSelected="1" view="pageBreakPreview" topLeftCell="A7" zoomScale="25" zoomScaleSheetLayoutView="25" workbookViewId="0">
      <selection activeCell="J23" sqref="J23:M23"/>
    </sheetView>
  </sheetViews>
  <sheetFormatPr baseColWidth="10" defaultColWidth="11.5703125" defaultRowHeight="12.75"/>
  <cols>
    <col min="1" max="1" width="34" style="1" customWidth="1"/>
    <col min="2" max="2" width="34.85546875" style="1" customWidth="1"/>
    <col min="3" max="3" width="27" style="1" customWidth="1"/>
    <col min="4" max="4" width="69.7109375" style="1" customWidth="1"/>
    <col min="5" max="5" width="61.42578125" style="1" customWidth="1"/>
    <col min="6" max="6" width="57.85546875" style="1" customWidth="1"/>
    <col min="7" max="7" width="15.28515625" style="1" customWidth="1"/>
    <col min="8" max="8" width="27.42578125" style="59" customWidth="1"/>
    <col min="9" max="9" width="29.7109375" style="59" customWidth="1"/>
    <col min="10" max="10" width="26.42578125" style="59" customWidth="1"/>
    <col min="11" max="11" width="79.7109375" style="1" hidden="1" customWidth="1"/>
    <col min="12" max="12" width="24" style="1" hidden="1" customWidth="1"/>
    <col min="13" max="13" width="92.42578125" style="1" customWidth="1"/>
    <col min="14" max="14" width="20.7109375" style="1" customWidth="1"/>
    <col min="15" max="16384" width="11.5703125" style="1"/>
  </cols>
  <sheetData>
    <row r="1" spans="1:14" ht="130.5" customHeight="1">
      <c r="A1" s="98" t="s">
        <v>260</v>
      </c>
      <c r="B1" s="98"/>
      <c r="C1" s="98"/>
      <c r="D1" s="98"/>
      <c r="E1" s="98"/>
      <c r="F1" s="98"/>
      <c r="G1" s="98"/>
      <c r="H1" s="98"/>
      <c r="I1" s="98"/>
      <c r="J1" s="98"/>
      <c r="K1" s="98"/>
      <c r="L1" s="98"/>
      <c r="M1" s="98"/>
      <c r="N1" s="98"/>
    </row>
    <row r="2" spans="1:14" ht="45.75" customHeight="1">
      <c r="A2" s="71" t="s">
        <v>3</v>
      </c>
      <c r="B2" s="86" t="s">
        <v>247</v>
      </c>
      <c r="C2" s="86"/>
      <c r="D2" s="86"/>
      <c r="E2" s="86"/>
      <c r="F2" s="86"/>
      <c r="G2" s="86"/>
      <c r="H2" s="86"/>
      <c r="I2" s="86"/>
      <c r="J2" s="86"/>
      <c r="K2" s="86"/>
      <c r="L2" s="86"/>
    </row>
    <row r="3" spans="1:14" ht="51.75" customHeight="1">
      <c r="A3" s="71" t="s">
        <v>4</v>
      </c>
      <c r="B3" s="86" t="s">
        <v>1</v>
      </c>
      <c r="C3" s="86"/>
      <c r="D3" s="86"/>
      <c r="E3" s="86"/>
      <c r="F3" s="86"/>
      <c r="G3" s="86"/>
      <c r="H3" s="86"/>
      <c r="I3" s="86"/>
      <c r="J3" s="86"/>
      <c r="K3" s="86"/>
      <c r="L3" s="86"/>
    </row>
    <row r="4" spans="1:14" s="3" customFormat="1" ht="15.75">
      <c r="A4" s="51"/>
      <c r="B4" s="51"/>
      <c r="C4" s="51"/>
      <c r="D4" s="51"/>
      <c r="E4" s="51"/>
      <c r="F4" s="51"/>
      <c r="G4" s="51"/>
      <c r="H4" s="51"/>
      <c r="I4" s="51"/>
      <c r="J4" s="51"/>
      <c r="K4" s="27"/>
      <c r="L4" s="27"/>
      <c r="M4" s="27"/>
      <c r="N4" s="27"/>
    </row>
    <row r="5" spans="1:14" s="3" customFormat="1" ht="36.75" customHeight="1">
      <c r="A5" s="52" t="s">
        <v>5</v>
      </c>
      <c r="B5" s="53" t="s">
        <v>271</v>
      </c>
      <c r="C5" s="29"/>
      <c r="D5" s="27"/>
      <c r="E5" s="27"/>
      <c r="F5" s="27"/>
      <c r="G5" s="27"/>
      <c r="H5" s="29"/>
      <c r="I5" s="29"/>
      <c r="J5" s="29"/>
      <c r="K5" s="27"/>
      <c r="L5" s="54" t="s">
        <v>246</v>
      </c>
      <c r="M5" s="27"/>
      <c r="N5" s="54" t="s">
        <v>309</v>
      </c>
    </row>
    <row r="6" spans="1:14" s="3" customFormat="1" ht="268.5" customHeight="1">
      <c r="A6" s="71" t="s">
        <v>8</v>
      </c>
      <c r="B6" s="86" t="s">
        <v>223</v>
      </c>
      <c r="C6" s="86"/>
      <c r="D6" s="86"/>
      <c r="E6" s="86"/>
      <c r="F6" s="86"/>
      <c r="G6" s="86"/>
      <c r="H6" s="86" t="s">
        <v>224</v>
      </c>
      <c r="I6" s="86"/>
      <c r="J6" s="86"/>
      <c r="K6" s="86"/>
      <c r="L6" s="86"/>
    </row>
    <row r="7" spans="1:14" s="2" customFormat="1" ht="39" customHeight="1">
      <c r="A7" s="81" t="s">
        <v>213</v>
      </c>
      <c r="B7" s="81" t="s">
        <v>214</v>
      </c>
      <c r="C7" s="81" t="s">
        <v>215</v>
      </c>
      <c r="D7" s="81" t="s">
        <v>12</v>
      </c>
      <c r="E7" s="81" t="s">
        <v>13</v>
      </c>
      <c r="F7" s="81" t="s">
        <v>2</v>
      </c>
      <c r="G7" s="81" t="s">
        <v>9</v>
      </c>
      <c r="H7" s="81" t="s">
        <v>216</v>
      </c>
      <c r="I7" s="81" t="s">
        <v>7</v>
      </c>
      <c r="J7" s="81" t="s">
        <v>72</v>
      </c>
      <c r="K7" s="99" t="s">
        <v>261</v>
      </c>
      <c r="L7" s="99"/>
      <c r="M7" s="99" t="s">
        <v>294</v>
      </c>
      <c r="N7" s="99"/>
    </row>
    <row r="8" spans="1:14" ht="42.75" customHeight="1">
      <c r="A8" s="81"/>
      <c r="B8" s="81"/>
      <c r="C8" s="81"/>
      <c r="D8" s="81"/>
      <c r="E8" s="81"/>
      <c r="F8" s="81"/>
      <c r="G8" s="81"/>
      <c r="H8" s="81"/>
      <c r="I8" s="81"/>
      <c r="J8" s="81"/>
      <c r="K8" s="60" t="s">
        <v>14</v>
      </c>
      <c r="L8" s="60" t="s">
        <v>236</v>
      </c>
      <c r="M8" s="68" t="s">
        <v>14</v>
      </c>
      <c r="N8" s="68" t="s">
        <v>236</v>
      </c>
    </row>
    <row r="9" spans="1:14" ht="73.5" customHeight="1">
      <c r="A9" s="100" t="s">
        <v>188</v>
      </c>
      <c r="B9" s="100" t="s">
        <v>262</v>
      </c>
      <c r="C9" s="100" t="s">
        <v>37</v>
      </c>
      <c r="D9" s="61" t="s">
        <v>248</v>
      </c>
      <c r="E9" s="61" t="s">
        <v>272</v>
      </c>
      <c r="F9" s="61" t="s">
        <v>263</v>
      </c>
      <c r="G9" s="41">
        <v>42339</v>
      </c>
      <c r="H9" s="101" t="s">
        <v>51</v>
      </c>
      <c r="I9" s="61" t="s">
        <v>227</v>
      </c>
      <c r="J9" s="61" t="s">
        <v>249</v>
      </c>
      <c r="K9" s="57" t="s">
        <v>273</v>
      </c>
      <c r="L9" s="44">
        <v>0</v>
      </c>
      <c r="M9" s="64" t="s">
        <v>296</v>
      </c>
      <c r="N9" s="44">
        <v>1</v>
      </c>
    </row>
    <row r="10" spans="1:14" ht="73.5" customHeight="1">
      <c r="A10" s="100"/>
      <c r="B10" s="100"/>
      <c r="C10" s="100"/>
      <c r="D10" s="61" t="s">
        <v>250</v>
      </c>
      <c r="E10" s="61" t="s">
        <v>251</v>
      </c>
      <c r="F10" s="61" t="s">
        <v>203</v>
      </c>
      <c r="G10" s="41">
        <v>42339</v>
      </c>
      <c r="H10" s="101"/>
      <c r="I10" s="61" t="s">
        <v>227</v>
      </c>
      <c r="J10" s="61" t="s">
        <v>204</v>
      </c>
      <c r="K10" s="56" t="s">
        <v>269</v>
      </c>
      <c r="L10" s="44">
        <v>1</v>
      </c>
      <c r="M10" s="56" t="s">
        <v>269</v>
      </c>
      <c r="N10" s="44">
        <v>1</v>
      </c>
    </row>
    <row r="11" spans="1:14" ht="73.5" customHeight="1">
      <c r="A11" s="100"/>
      <c r="B11" s="100"/>
      <c r="C11" s="100"/>
      <c r="D11" s="61" t="s">
        <v>264</v>
      </c>
      <c r="E11" s="61" t="s">
        <v>252</v>
      </c>
      <c r="F11" s="61" t="s">
        <v>253</v>
      </c>
      <c r="G11" s="41">
        <v>42339</v>
      </c>
      <c r="H11" s="101"/>
      <c r="I11" s="61" t="s">
        <v>227</v>
      </c>
      <c r="J11" s="61" t="s">
        <v>254</v>
      </c>
      <c r="K11" s="57" t="s">
        <v>274</v>
      </c>
      <c r="L11" s="44">
        <v>0.1</v>
      </c>
      <c r="M11" s="64" t="s">
        <v>297</v>
      </c>
      <c r="N11" s="44">
        <v>0</v>
      </c>
    </row>
    <row r="12" spans="1:14" ht="100.5" customHeight="1">
      <c r="A12" s="100"/>
      <c r="B12" s="100"/>
      <c r="C12" s="100"/>
      <c r="D12" s="61" t="s">
        <v>255</v>
      </c>
      <c r="E12" s="61" t="s">
        <v>189</v>
      </c>
      <c r="F12" s="61" t="s">
        <v>190</v>
      </c>
      <c r="G12" s="41">
        <v>42339</v>
      </c>
      <c r="H12" s="101"/>
      <c r="I12" s="61" t="s">
        <v>228</v>
      </c>
      <c r="J12" s="61" t="s">
        <v>256</v>
      </c>
      <c r="K12" s="56" t="s">
        <v>275</v>
      </c>
      <c r="L12" s="44">
        <v>0.7</v>
      </c>
      <c r="M12" s="56" t="s">
        <v>298</v>
      </c>
      <c r="N12" s="44">
        <v>1</v>
      </c>
    </row>
    <row r="13" spans="1:14" ht="72.75" customHeight="1">
      <c r="A13" s="100"/>
      <c r="B13" s="100"/>
      <c r="C13" s="100"/>
      <c r="D13" s="61" t="s">
        <v>191</v>
      </c>
      <c r="E13" s="61" t="s">
        <v>192</v>
      </c>
      <c r="F13" s="61" t="s">
        <v>193</v>
      </c>
      <c r="G13" s="41">
        <v>42339</v>
      </c>
      <c r="H13" s="101"/>
      <c r="I13" s="61" t="s">
        <v>229</v>
      </c>
      <c r="J13" s="61" t="s">
        <v>194</v>
      </c>
      <c r="K13" s="58" t="s">
        <v>276</v>
      </c>
      <c r="L13" s="62">
        <v>1</v>
      </c>
      <c r="M13" s="66" t="s">
        <v>276</v>
      </c>
      <c r="N13" s="62">
        <v>1</v>
      </c>
    </row>
    <row r="14" spans="1:14" ht="54.75" customHeight="1">
      <c r="A14" s="100"/>
      <c r="B14" s="100"/>
      <c r="C14" s="100"/>
      <c r="D14" s="61" t="s">
        <v>195</v>
      </c>
      <c r="E14" s="61" t="s">
        <v>257</v>
      </c>
      <c r="F14" s="61" t="s">
        <v>196</v>
      </c>
      <c r="G14" s="41">
        <v>42339</v>
      </c>
      <c r="H14" s="101"/>
      <c r="I14" s="61" t="s">
        <v>230</v>
      </c>
      <c r="J14" s="61" t="s">
        <v>197</v>
      </c>
      <c r="K14" s="58" t="s">
        <v>277</v>
      </c>
      <c r="L14" s="62">
        <f>16/30</f>
        <v>0.53333333333333333</v>
      </c>
      <c r="M14" s="66" t="s">
        <v>299</v>
      </c>
      <c r="N14" s="62">
        <f>20/30</f>
        <v>0.66666666666666663</v>
      </c>
    </row>
    <row r="15" spans="1:14" ht="45">
      <c r="A15" s="100"/>
      <c r="B15" s="100"/>
      <c r="C15" s="100"/>
      <c r="D15" s="61" t="s">
        <v>265</v>
      </c>
      <c r="E15" s="61" t="s">
        <v>198</v>
      </c>
      <c r="F15" s="61" t="s">
        <v>199</v>
      </c>
      <c r="G15" s="41">
        <v>42339</v>
      </c>
      <c r="H15" s="101"/>
      <c r="I15" s="61" t="s">
        <v>230</v>
      </c>
      <c r="J15" s="61" t="s">
        <v>200</v>
      </c>
      <c r="K15" s="56" t="s">
        <v>278</v>
      </c>
      <c r="L15" s="44">
        <f>13/15</f>
        <v>0.8666666666666667</v>
      </c>
      <c r="M15" s="56" t="s">
        <v>300</v>
      </c>
      <c r="N15" s="44">
        <f>15/15</f>
        <v>1</v>
      </c>
    </row>
    <row r="16" spans="1:14" ht="120" customHeight="1">
      <c r="A16" s="100"/>
      <c r="B16" s="100"/>
      <c r="C16" s="100"/>
      <c r="D16" s="42" t="s">
        <v>266</v>
      </c>
      <c r="E16" s="61" t="s">
        <v>267</v>
      </c>
      <c r="F16" s="61" t="s">
        <v>201</v>
      </c>
      <c r="G16" s="41">
        <v>42339</v>
      </c>
      <c r="H16" s="101"/>
      <c r="I16" s="74" t="s">
        <v>227</v>
      </c>
      <c r="J16" s="61" t="s">
        <v>202</v>
      </c>
      <c r="K16" s="56" t="s">
        <v>292</v>
      </c>
      <c r="L16" s="63"/>
      <c r="M16" s="56" t="s">
        <v>301</v>
      </c>
      <c r="N16" s="44">
        <f>15/15</f>
        <v>1</v>
      </c>
    </row>
    <row r="17" spans="1:15" ht="45">
      <c r="A17" s="100"/>
      <c r="B17" s="100"/>
      <c r="C17" s="100"/>
      <c r="D17" s="61" t="s">
        <v>279</v>
      </c>
      <c r="E17" s="61" t="s">
        <v>280</v>
      </c>
      <c r="F17" s="61" t="s">
        <v>281</v>
      </c>
      <c r="G17" s="41">
        <v>42339</v>
      </c>
      <c r="H17" s="101"/>
      <c r="I17" s="61" t="s">
        <v>230</v>
      </c>
      <c r="J17" s="61" t="s">
        <v>205</v>
      </c>
      <c r="K17" s="56" t="s">
        <v>282</v>
      </c>
      <c r="L17" s="44">
        <v>0</v>
      </c>
      <c r="M17" s="56" t="s">
        <v>302</v>
      </c>
      <c r="N17" s="44">
        <f>274/300</f>
        <v>0.91333333333333333</v>
      </c>
    </row>
    <row r="18" spans="1:15" ht="61.5" customHeight="1">
      <c r="A18" s="100"/>
      <c r="B18" s="100"/>
      <c r="C18" s="100"/>
      <c r="D18" s="42" t="s">
        <v>258</v>
      </c>
      <c r="E18" s="61" t="s">
        <v>270</v>
      </c>
      <c r="F18" s="61" t="s">
        <v>259</v>
      </c>
      <c r="G18" s="41">
        <v>42339</v>
      </c>
      <c r="H18" s="101"/>
      <c r="I18" s="61" t="s">
        <v>227</v>
      </c>
      <c r="J18" s="61" t="s">
        <v>206</v>
      </c>
      <c r="K18" s="56" t="s">
        <v>283</v>
      </c>
      <c r="L18" s="44">
        <f>2/6</f>
        <v>0.33333333333333331</v>
      </c>
      <c r="M18" s="56" t="s">
        <v>303</v>
      </c>
      <c r="N18" s="44">
        <f>6/6</f>
        <v>1</v>
      </c>
    </row>
    <row r="19" spans="1:15" ht="62.25" customHeight="1">
      <c r="A19" s="100"/>
      <c r="B19" s="100"/>
      <c r="C19" s="100"/>
      <c r="D19" s="42" t="s">
        <v>207</v>
      </c>
      <c r="E19" s="61" t="s">
        <v>208</v>
      </c>
      <c r="F19" s="61" t="s">
        <v>209</v>
      </c>
      <c r="G19" s="41">
        <v>42339</v>
      </c>
      <c r="H19" s="101"/>
      <c r="I19" s="61" t="s">
        <v>227</v>
      </c>
      <c r="J19" s="61" t="s">
        <v>210</v>
      </c>
      <c r="K19" s="57" t="s">
        <v>284</v>
      </c>
      <c r="L19" s="44">
        <v>0.04</v>
      </c>
      <c r="M19" s="73" t="s">
        <v>304</v>
      </c>
      <c r="N19" s="44">
        <v>0.9</v>
      </c>
    </row>
    <row r="20" spans="1:15" ht="62.25" customHeight="1">
      <c r="A20" s="100"/>
      <c r="B20" s="100"/>
      <c r="C20" s="100"/>
      <c r="D20" s="102" t="s">
        <v>268</v>
      </c>
      <c r="E20" s="61" t="s">
        <v>285</v>
      </c>
      <c r="F20" s="61" t="s">
        <v>286</v>
      </c>
      <c r="G20" s="41">
        <v>42339</v>
      </c>
      <c r="H20" s="101"/>
      <c r="I20" s="61" t="s">
        <v>227</v>
      </c>
      <c r="J20" s="61" t="s">
        <v>287</v>
      </c>
      <c r="K20" s="58" t="s">
        <v>288</v>
      </c>
      <c r="L20" s="44">
        <v>1</v>
      </c>
      <c r="M20" s="66" t="s">
        <v>288</v>
      </c>
      <c r="N20" s="44">
        <v>1</v>
      </c>
    </row>
    <row r="21" spans="1:15" ht="62.25" customHeight="1">
      <c r="A21" s="100"/>
      <c r="B21" s="100"/>
      <c r="C21" s="100"/>
      <c r="D21" s="102"/>
      <c r="E21" s="27" t="s">
        <v>289</v>
      </c>
      <c r="F21" s="27" t="s">
        <v>290</v>
      </c>
      <c r="G21" s="21">
        <v>42339</v>
      </c>
      <c r="H21" s="101"/>
      <c r="I21" s="61" t="s">
        <v>227</v>
      </c>
      <c r="J21" s="72" t="s">
        <v>206</v>
      </c>
      <c r="K21" s="76" t="s">
        <v>291</v>
      </c>
      <c r="L21" s="44">
        <v>1</v>
      </c>
      <c r="M21" s="56" t="s">
        <v>291</v>
      </c>
      <c r="N21" s="44">
        <v>1</v>
      </c>
    </row>
    <row r="22" spans="1:15" ht="99" customHeight="1">
      <c r="A22" s="55" t="s">
        <v>11</v>
      </c>
      <c r="B22" s="103" t="s">
        <v>311</v>
      </c>
      <c r="C22" s="103"/>
      <c r="D22" s="103"/>
      <c r="F22" s="103" t="s">
        <v>311</v>
      </c>
      <c r="G22" s="103"/>
      <c r="H22" s="103"/>
      <c r="J22" s="55" t="s">
        <v>245</v>
      </c>
      <c r="K22" s="77"/>
      <c r="L22" s="49"/>
      <c r="M22" s="75" t="s">
        <v>312</v>
      </c>
      <c r="N22" s="106"/>
      <c r="O22" s="106"/>
    </row>
    <row r="23" spans="1:15" ht="50.25" customHeight="1">
      <c r="A23" s="15"/>
      <c r="B23" s="88" t="s">
        <v>308</v>
      </c>
      <c r="C23" s="88"/>
      <c r="D23" s="88"/>
      <c r="E23" s="50"/>
      <c r="F23" s="15" t="s">
        <v>310</v>
      </c>
      <c r="I23" s="1"/>
      <c r="J23" s="104" t="s">
        <v>307</v>
      </c>
      <c r="K23" s="104"/>
      <c r="L23" s="104"/>
      <c r="M23" s="104"/>
    </row>
  </sheetData>
  <mergeCells count="26">
    <mergeCell ref="B23:D23"/>
    <mergeCell ref="B22:D22"/>
    <mergeCell ref="J23:M23"/>
    <mergeCell ref="F22:H22"/>
    <mergeCell ref="J7:J8"/>
    <mergeCell ref="A9:A21"/>
    <mergeCell ref="B9:B21"/>
    <mergeCell ref="C9:C21"/>
    <mergeCell ref="H9:H21"/>
    <mergeCell ref="D20:D21"/>
    <mergeCell ref="A1:N1"/>
    <mergeCell ref="M7:N7"/>
    <mergeCell ref="K7:L7"/>
    <mergeCell ref="B2:L2"/>
    <mergeCell ref="B3:L3"/>
    <mergeCell ref="B6:G6"/>
    <mergeCell ref="H6:L6"/>
    <mergeCell ref="A7:A8"/>
    <mergeCell ref="B7:B8"/>
    <mergeCell ref="C7:C8"/>
    <mergeCell ref="D7:D8"/>
    <mergeCell ref="E7:E8"/>
    <mergeCell ref="F7:F8"/>
    <mergeCell ref="G7:G8"/>
    <mergeCell ref="H7:H8"/>
    <mergeCell ref="I7:I8"/>
  </mergeCells>
  <pageMargins left="0.11811023622047245" right="0.19685039370078741" top="0.15748031496062992" bottom="0.15748031496062992" header="0.31496062992125984" footer="0.31496062992125984"/>
  <pageSetup paperSize="14" scale="33" fitToHeight="0" orientation="landscape" r:id="rId1"/>
  <drawing r:id="rId2"/>
  <legacyDrawing r:id="rId3"/>
  <oleObjects>
    <oleObject shapeId="26625"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231</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A1:J23"/>
  <sheetViews>
    <sheetView topLeftCell="C10" zoomScale="55" zoomScaleNormal="55" workbookViewId="0">
      <selection activeCell="F12" sqref="F12"/>
    </sheetView>
  </sheetViews>
  <sheetFormatPr baseColWidth="10" defaultColWidth="11.5703125" defaultRowHeight="12.75"/>
  <cols>
    <col min="1" max="1" width="34" style="1" customWidth="1"/>
    <col min="2" max="2" width="34.85546875" style="1" customWidth="1"/>
    <col min="3" max="3" width="27" style="1" customWidth="1"/>
    <col min="4" max="4" width="69.7109375" style="1" customWidth="1"/>
    <col min="5" max="5" width="61.42578125" style="1" customWidth="1"/>
    <col min="6" max="6" width="56.140625" style="1" customWidth="1"/>
    <col min="7" max="7" width="15.28515625" style="1" customWidth="1"/>
    <col min="8" max="8" width="25.7109375" style="67" customWidth="1"/>
    <col min="9" max="9" width="29.7109375" style="67" customWidth="1"/>
    <col min="10" max="10" width="62.7109375" style="67" customWidth="1"/>
    <col min="11" max="16384" width="11.5703125" style="1"/>
  </cols>
  <sheetData>
    <row r="1" spans="1:10" ht="130.5" customHeight="1">
      <c r="A1" s="105" t="s">
        <v>305</v>
      </c>
      <c r="B1" s="105"/>
      <c r="C1" s="105"/>
      <c r="D1" s="105"/>
      <c r="E1" s="105"/>
      <c r="F1" s="105"/>
      <c r="G1" s="105"/>
      <c r="H1" s="105"/>
      <c r="I1" s="105"/>
      <c r="J1" s="105"/>
    </row>
    <row r="2" spans="1:10" ht="45.75" customHeight="1">
      <c r="A2" s="64" t="s">
        <v>3</v>
      </c>
      <c r="B2" s="86" t="s">
        <v>247</v>
      </c>
      <c r="C2" s="86"/>
      <c r="D2" s="86"/>
      <c r="E2" s="86"/>
      <c r="F2" s="86"/>
      <c r="G2" s="86"/>
      <c r="H2" s="86"/>
      <c r="I2" s="86"/>
      <c r="J2" s="86"/>
    </row>
    <row r="3" spans="1:10" ht="51.75" customHeight="1">
      <c r="A3" s="64" t="s">
        <v>4</v>
      </c>
      <c r="B3" s="86" t="s">
        <v>1</v>
      </c>
      <c r="C3" s="86"/>
      <c r="D3" s="86"/>
      <c r="E3" s="86"/>
      <c r="F3" s="86"/>
      <c r="G3" s="86"/>
      <c r="H3" s="86"/>
      <c r="I3" s="86"/>
      <c r="J3" s="86"/>
    </row>
    <row r="4" spans="1:10" s="3" customFormat="1" ht="15.75">
      <c r="A4" s="51"/>
      <c r="B4" s="51"/>
      <c r="C4" s="51"/>
      <c r="D4" s="51"/>
      <c r="E4" s="51"/>
      <c r="F4" s="51"/>
      <c r="G4" s="51"/>
      <c r="H4" s="51"/>
      <c r="I4" s="51"/>
      <c r="J4" s="51"/>
    </row>
    <row r="5" spans="1:10" s="3" customFormat="1" ht="36.75" customHeight="1">
      <c r="A5" s="52" t="s">
        <v>5</v>
      </c>
      <c r="B5" s="53" t="s">
        <v>271</v>
      </c>
      <c r="C5" s="29"/>
      <c r="D5" s="27"/>
      <c r="E5" s="27"/>
      <c r="F5" s="27"/>
      <c r="G5" s="27"/>
      <c r="H5" s="29"/>
      <c r="I5" s="29"/>
      <c r="J5" s="29"/>
    </row>
    <row r="6" spans="1:10" s="3" customFormat="1" ht="210.75" customHeight="1">
      <c r="A6" s="64" t="s">
        <v>8</v>
      </c>
      <c r="B6" s="86" t="s">
        <v>223</v>
      </c>
      <c r="C6" s="86"/>
      <c r="D6" s="86"/>
      <c r="E6" s="86"/>
      <c r="F6" s="86"/>
      <c r="G6" s="86"/>
      <c r="H6" s="86" t="s">
        <v>224</v>
      </c>
      <c r="I6" s="86"/>
      <c r="J6" s="86"/>
    </row>
    <row r="7" spans="1:10" s="2" customFormat="1" ht="39" customHeight="1">
      <c r="A7" s="81" t="s">
        <v>213</v>
      </c>
      <c r="B7" s="81" t="s">
        <v>214</v>
      </c>
      <c r="C7" s="81" t="s">
        <v>215</v>
      </c>
      <c r="D7" s="81" t="s">
        <v>12</v>
      </c>
      <c r="E7" s="81" t="s">
        <v>13</v>
      </c>
      <c r="F7" s="81" t="s">
        <v>2</v>
      </c>
      <c r="G7" s="81" t="s">
        <v>9</v>
      </c>
      <c r="H7" s="81" t="s">
        <v>216</v>
      </c>
      <c r="I7" s="81" t="s">
        <v>7</v>
      </c>
      <c r="J7" s="81" t="s">
        <v>72</v>
      </c>
    </row>
    <row r="8" spans="1:10" ht="42.75" customHeight="1">
      <c r="A8" s="81"/>
      <c r="B8" s="81"/>
      <c r="C8" s="81"/>
      <c r="D8" s="81"/>
      <c r="E8" s="81"/>
      <c r="F8" s="81"/>
      <c r="G8" s="81"/>
      <c r="H8" s="81"/>
      <c r="I8" s="81"/>
      <c r="J8" s="81"/>
    </row>
    <row r="9" spans="1:10" ht="73.5" customHeight="1">
      <c r="A9" s="100" t="s">
        <v>188</v>
      </c>
      <c r="B9" s="100" t="s">
        <v>262</v>
      </c>
      <c r="C9" s="100" t="s">
        <v>37</v>
      </c>
      <c r="D9" s="69" t="s">
        <v>248</v>
      </c>
      <c r="E9" s="69" t="s">
        <v>272</v>
      </c>
      <c r="F9" s="69" t="s">
        <v>263</v>
      </c>
      <c r="G9" s="41">
        <v>42705</v>
      </c>
      <c r="H9" s="101" t="s">
        <v>51</v>
      </c>
      <c r="I9" s="69" t="s">
        <v>227</v>
      </c>
      <c r="J9" s="69" t="s">
        <v>249</v>
      </c>
    </row>
    <row r="10" spans="1:10" ht="73.5" customHeight="1">
      <c r="A10" s="100"/>
      <c r="B10" s="100"/>
      <c r="C10" s="100"/>
      <c r="D10" s="69" t="s">
        <v>250</v>
      </c>
      <c r="E10" s="69" t="s">
        <v>251</v>
      </c>
      <c r="F10" s="69" t="s">
        <v>203</v>
      </c>
      <c r="G10" s="41">
        <v>42705</v>
      </c>
      <c r="H10" s="101"/>
      <c r="I10" s="69" t="s">
        <v>227</v>
      </c>
      <c r="J10" s="69" t="s">
        <v>204</v>
      </c>
    </row>
    <row r="11" spans="1:10" ht="73.5" customHeight="1">
      <c r="A11" s="100"/>
      <c r="B11" s="100"/>
      <c r="C11" s="100"/>
      <c r="D11" s="69" t="s">
        <v>264</v>
      </c>
      <c r="E11" s="69" t="s">
        <v>252</v>
      </c>
      <c r="F11" s="69" t="s">
        <v>253</v>
      </c>
      <c r="G11" s="41">
        <v>42705</v>
      </c>
      <c r="H11" s="101"/>
      <c r="I11" s="69" t="s">
        <v>227</v>
      </c>
      <c r="J11" s="69" t="s">
        <v>254</v>
      </c>
    </row>
    <row r="12" spans="1:10" ht="100.5" customHeight="1">
      <c r="A12" s="100"/>
      <c r="B12" s="100"/>
      <c r="C12" s="100"/>
      <c r="D12" s="69" t="s">
        <v>255</v>
      </c>
      <c r="E12" s="69" t="s">
        <v>189</v>
      </c>
      <c r="F12" s="69" t="s">
        <v>190</v>
      </c>
      <c r="G12" s="41">
        <v>42705</v>
      </c>
      <c r="H12" s="101"/>
      <c r="I12" s="69" t="s">
        <v>228</v>
      </c>
      <c r="J12" s="69" t="s">
        <v>256</v>
      </c>
    </row>
    <row r="13" spans="1:10" ht="72.75" customHeight="1">
      <c r="A13" s="100"/>
      <c r="B13" s="100"/>
      <c r="C13" s="100"/>
      <c r="D13" s="69" t="s">
        <v>191</v>
      </c>
      <c r="E13" s="69" t="s">
        <v>192</v>
      </c>
      <c r="F13" s="69" t="s">
        <v>193</v>
      </c>
      <c r="G13" s="41">
        <v>42705</v>
      </c>
      <c r="H13" s="101"/>
      <c r="I13" s="69" t="s">
        <v>229</v>
      </c>
      <c r="J13" s="69" t="s">
        <v>194</v>
      </c>
    </row>
    <row r="14" spans="1:10" ht="54.75" customHeight="1">
      <c r="A14" s="100"/>
      <c r="B14" s="100"/>
      <c r="C14" s="100"/>
      <c r="D14" s="69" t="s">
        <v>195</v>
      </c>
      <c r="E14" s="69" t="s">
        <v>257</v>
      </c>
      <c r="F14" s="69" t="s">
        <v>196</v>
      </c>
      <c r="G14" s="41">
        <v>42705</v>
      </c>
      <c r="H14" s="101"/>
      <c r="I14" s="69" t="s">
        <v>230</v>
      </c>
      <c r="J14" s="69" t="s">
        <v>197</v>
      </c>
    </row>
    <row r="15" spans="1:10" ht="45">
      <c r="A15" s="100"/>
      <c r="B15" s="100"/>
      <c r="C15" s="100"/>
      <c r="D15" s="69" t="s">
        <v>265</v>
      </c>
      <c r="E15" s="69" t="s">
        <v>198</v>
      </c>
      <c r="F15" s="69" t="s">
        <v>199</v>
      </c>
      <c r="G15" s="41">
        <v>42705</v>
      </c>
      <c r="H15" s="101"/>
      <c r="I15" s="69" t="s">
        <v>230</v>
      </c>
      <c r="J15" s="69" t="s">
        <v>200</v>
      </c>
    </row>
    <row r="16" spans="1:10" ht="84.75" customHeight="1">
      <c r="A16" s="100"/>
      <c r="B16" s="100"/>
      <c r="C16" s="100"/>
      <c r="D16" s="42" t="s">
        <v>266</v>
      </c>
      <c r="E16" s="69" t="s">
        <v>267</v>
      </c>
      <c r="F16" s="69" t="s">
        <v>201</v>
      </c>
      <c r="G16" s="41">
        <v>42705</v>
      </c>
      <c r="H16" s="101"/>
      <c r="I16" s="69" t="s">
        <v>227</v>
      </c>
      <c r="J16" s="69" t="s">
        <v>202</v>
      </c>
    </row>
    <row r="17" spans="1:10" ht="45">
      <c r="A17" s="100"/>
      <c r="B17" s="100"/>
      <c r="C17" s="100"/>
      <c r="D17" s="69" t="s">
        <v>279</v>
      </c>
      <c r="E17" s="69" t="s">
        <v>280</v>
      </c>
      <c r="F17" s="69" t="s">
        <v>281</v>
      </c>
      <c r="G17" s="41">
        <v>42705</v>
      </c>
      <c r="H17" s="101"/>
      <c r="I17" s="69" t="s">
        <v>230</v>
      </c>
      <c r="J17" s="69" t="s">
        <v>205</v>
      </c>
    </row>
    <row r="18" spans="1:10" ht="61.5" customHeight="1">
      <c r="A18" s="100"/>
      <c r="B18" s="100"/>
      <c r="C18" s="100"/>
      <c r="D18" s="42" t="s">
        <v>258</v>
      </c>
      <c r="E18" s="69" t="s">
        <v>270</v>
      </c>
      <c r="F18" s="69" t="s">
        <v>259</v>
      </c>
      <c r="G18" s="41">
        <v>42705</v>
      </c>
      <c r="H18" s="101"/>
      <c r="I18" s="69" t="s">
        <v>227</v>
      </c>
      <c r="J18" s="69" t="s">
        <v>206</v>
      </c>
    </row>
    <row r="19" spans="1:10" ht="62.25" customHeight="1">
      <c r="A19" s="100"/>
      <c r="B19" s="100"/>
      <c r="C19" s="100"/>
      <c r="D19" s="42" t="s">
        <v>207</v>
      </c>
      <c r="E19" s="69" t="s">
        <v>208</v>
      </c>
      <c r="F19" s="69" t="s">
        <v>209</v>
      </c>
      <c r="G19" s="41">
        <v>42705</v>
      </c>
      <c r="H19" s="101"/>
      <c r="I19" s="69" t="s">
        <v>227</v>
      </c>
      <c r="J19" s="69" t="s">
        <v>210</v>
      </c>
    </row>
    <row r="20" spans="1:10" ht="62.25" customHeight="1">
      <c r="A20" s="100"/>
      <c r="B20" s="100"/>
      <c r="C20" s="100"/>
      <c r="D20" s="102" t="s">
        <v>268</v>
      </c>
      <c r="E20" s="69" t="s">
        <v>285</v>
      </c>
      <c r="F20" s="69" t="s">
        <v>286</v>
      </c>
      <c r="G20" s="41">
        <v>42705</v>
      </c>
      <c r="H20" s="101"/>
      <c r="I20" s="69" t="s">
        <v>227</v>
      </c>
      <c r="J20" s="69" t="s">
        <v>287</v>
      </c>
    </row>
    <row r="21" spans="1:10" ht="62.25" customHeight="1">
      <c r="A21" s="100"/>
      <c r="B21" s="100"/>
      <c r="C21" s="100"/>
      <c r="D21" s="102"/>
      <c r="E21" s="27" t="s">
        <v>289</v>
      </c>
      <c r="F21" s="27" t="s">
        <v>290</v>
      </c>
      <c r="G21" s="41">
        <v>42705</v>
      </c>
      <c r="H21" s="101"/>
      <c r="I21" s="69" t="s">
        <v>227</v>
      </c>
      <c r="J21" s="64" t="s">
        <v>206</v>
      </c>
    </row>
    <row r="22" spans="1:10" ht="62.25" customHeight="1">
      <c r="A22" s="55" t="s">
        <v>11</v>
      </c>
      <c r="B22" s="103" t="s">
        <v>293</v>
      </c>
      <c r="C22" s="103"/>
      <c r="D22" s="103"/>
      <c r="I22" s="55" t="s">
        <v>245</v>
      </c>
      <c r="J22" s="70" t="s">
        <v>293</v>
      </c>
    </row>
    <row r="23" spans="1:10" ht="50.25" customHeight="1">
      <c r="A23" s="15"/>
      <c r="B23" s="88" t="s">
        <v>306</v>
      </c>
      <c r="C23" s="88"/>
      <c r="D23" s="88"/>
      <c r="E23" s="50"/>
      <c r="I23" s="1"/>
      <c r="J23" s="65" t="s">
        <v>295</v>
      </c>
    </row>
  </sheetData>
  <mergeCells count="22">
    <mergeCell ref="I7:I8"/>
    <mergeCell ref="J7:J8"/>
    <mergeCell ref="A1:J1"/>
    <mergeCell ref="B2:J2"/>
    <mergeCell ref="B3:J3"/>
    <mergeCell ref="B6:G6"/>
    <mergeCell ref="H6:J6"/>
    <mergeCell ref="A7:A8"/>
    <mergeCell ref="B7:B8"/>
    <mergeCell ref="C7:C8"/>
    <mergeCell ref="D7:D8"/>
    <mergeCell ref="E7:E8"/>
    <mergeCell ref="H9:H21"/>
    <mergeCell ref="D20:D21"/>
    <mergeCell ref="F7:F8"/>
    <mergeCell ref="G7:G8"/>
    <mergeCell ref="H7:H8"/>
    <mergeCell ref="B22:D22"/>
    <mergeCell ref="B23:D23"/>
    <mergeCell ref="A9:A21"/>
    <mergeCell ref="B9:B21"/>
    <mergeCell ref="C9:C21"/>
  </mergeCells>
  <pageMargins left="0.7" right="0.7" top="0.75" bottom="0.75" header="0.3" footer="0.3"/>
  <drawing r:id="rId1"/>
  <legacyDrawing r:id="rId2"/>
  <oleObjects>
    <oleObject shapeId="29697" r:id="rId3"/>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Artes Plásticas</vt:lpstr>
      <vt:lpstr>Comunicacion</vt:lpstr>
      <vt:lpstr>Clubes y talleres</vt:lpstr>
      <vt:lpstr>Talleres y clubes</vt:lpstr>
      <vt:lpstr>Biblioteca Diciembre 2015</vt:lpstr>
      <vt:lpstr>Hoja1</vt:lpstr>
      <vt:lpstr>2016</vt:lpstr>
      <vt:lpstr>'Artes Plásticas'!Área_de_impresión</vt:lpstr>
      <vt:lpstr>'Biblioteca Diciembre 2015'!Área_de_impresión</vt:lpstr>
      <vt:lpstr>'Clubes y talleres'!Área_de_impresión</vt:lpstr>
      <vt:lpstr>Comunicacion!Área_de_impresión</vt:lpstr>
      <vt:lpstr>'Talleres y clubes'!Área_de_impresión</vt:lpstr>
      <vt:lpstr>'Artes Plásticas'!Títulos_a_imprimir</vt:lpstr>
      <vt:lpstr>'Clubes y talleres'!Títulos_a_imprimir</vt:lpstr>
      <vt:lpstr>Comunicacion!Títulos_a_imprimir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2016-01-27T15:02:27Z</cp:lastPrinted>
  <dcterms:created xsi:type="dcterms:W3CDTF">2012-04-26T20:12:59Z</dcterms:created>
  <dcterms:modified xsi:type="dcterms:W3CDTF">2016-02-01T14:36:43Z</dcterms:modified>
</cp:coreProperties>
</file>