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PRODUCCION - SEG - 2015" sheetId="8"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4">'PRODUCCION - SEG - 2015'!$A$1:$N$25</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4">'PRODUCCION - SEG - 2015'!$1:$9</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11" i="8"/>
  <c r="N10"/>
  <c r="N17"/>
  <c r="N14"/>
  <c r="N13"/>
  <c r="L13" l="1"/>
  <c r="L10"/>
  <c r="L11"/>
  <c r="L17"/>
  <c r="L11" i="11" l="1"/>
  <c r="L12" l="1"/>
  <c r="L10"/>
  <c r="L9"/>
  <c r="L8"/>
  <c r="L14" i="8" l="1"/>
</calcChain>
</file>

<file path=xl/sharedStrings.xml><?xml version="1.0" encoding="utf-8"?>
<sst xmlns="http://schemas.openxmlformats.org/spreadsheetml/2006/main" count="525" uniqueCount="307">
  <si>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</si>
  <si>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</si>
  <si>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</si>
  <si>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</si>
  <si>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</si>
  <si>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</si>
  <si>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</si>
  <si>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</si>
  <si>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</si>
  <si>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</si>
  <si>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</si>
  <si>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</si>
  <si>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</si>
  <si>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</si>
  <si>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</si>
  <si>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</si>
  <si>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</si>
  <si>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</si>
  <si>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</si>
  <si>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</si>
  <si>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</si>
  <si>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</si>
  <si>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</si>
  <si>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</si>
  <si>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</si>
  <si>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</si>
  <si>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</si>
  <si>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</si>
  <si>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</si>
  <si>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</si>
  <si>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</si>
  <si>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</si>
  <si>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</si>
  <si>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</si>
  <si>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</si>
  <si>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</si>
  <si>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</si>
  <si>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</si>
  <si>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</si>
  <si>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</si>
  <si>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</si>
  <si>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</si>
  <si>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</si>
  <si>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</si>
  <si>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</si>
  <si>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</si>
  <si>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</si>
  <si>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</si>
  <si>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</si>
  <si>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</si>
  <si>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</si>
  <si>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</si>
  <si>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</si>
  <si>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</si>
  <si>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</si>
  <si>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</si>
  <si>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</si>
  <si>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</si>
  <si>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</si>
  <si>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</si>
  <si>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</si>
  <si>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</si>
  <si>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</si>
  <si>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</si>
  <si>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</si>
  <si>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</si>
  <si>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</si>
  <si>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</si>
  <si>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</si>
  <si>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</si>
  <si>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</si>
  <si>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</si>
  <si>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</si>
  <si>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</si>
  <si>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</si>
  <si>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</si>
  <si>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</si>
  <si>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</si>
  <si>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</si>
  <si>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</si>
  <si>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</si>
  <si>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</si>
  <si>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</si>
  <si>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</si>
  <si>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</si>
  <si>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</si>
  <si>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</si>
  <si>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</si>
  <si>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</si>
  <si>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</si>
  <si>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</si>
  <si>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</si>
  <si>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</si>
  <si>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</si>
  <si>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</si>
  <si>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</si>
  <si>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</si>
  <si>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</si>
  <si>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</si>
  <si>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</si>
  <si>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</si>
  <si>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</si>
  <si>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</si>
  <si>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</si>
  <si>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</si>
  <si>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</si>
  <si>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</si>
  <si>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</si>
  <si>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</si>
  <si>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</si>
  <si>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</si>
  <si>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</si>
  <si>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</si>
  <si>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</si>
  <si>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</si>
  <si>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</si>
  <si>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</si>
  <si>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</si>
  <si>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</si>
  <si>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</si>
  <si>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</si>
  <si>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</si>
  <si>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</si>
  <si>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</si>
  <si>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</si>
  <si>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</si>
  <si>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</si>
  <si>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</si>
  <si>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</si>
  <si>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</si>
  <si>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</si>
  <si>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</si>
  <si>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</si>
  <si>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</si>
  <si>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</si>
  <si>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</si>
  <si>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</si>
  <si>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</si>
  <si>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</si>
  <si>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</si>
  <si>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</si>
  <si>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</si>
  <si>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</si>
  <si>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</si>
  <si>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</si>
  <si>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</si>
  <si>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</si>
  <si>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</si>
  <si>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</si>
  <si>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</si>
  <si>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</si>
  <si>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</si>
  <si>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</si>
  <si>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</si>
  <si>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</si>
  <si>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</si>
  <si>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</si>
  <si>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</si>
  <si>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</si>
  <si>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</si>
  <si>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</si>
  <si>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</si>
  <si>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</si>
  <si>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</si>
  <si>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</si>
  <si>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</si>
  <si>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</si>
  <si>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</si>
  <si>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</si>
  <si>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</si>
  <si>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</si>
  <si>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</si>
  <si>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</si>
  <si>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</si>
  <si>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</si>
  <si>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</si>
  <si>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</si>
  <si>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</si>
  <si>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</si>
  <si>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</si>
  <si>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</si>
  <si>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</si>
  <si>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</si>
  <si>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</si>
  <si>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</si>
  <si>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</si>
  <si>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</si>
  <si>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</si>
  <si>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</si>
  <si>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</si>
  <si>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</si>
  <si>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</si>
  <si>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</si>
  <si>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</si>
  <si>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</si>
  <si>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</si>
  <si>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</si>
  <si>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</si>
  <si>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</si>
  <si>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</si>
  <si>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</si>
  <si>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</si>
  <si>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</si>
  <si>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</si>
  <si>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</si>
  <si>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</si>
  <si>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</si>
  <si>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</si>
  <si>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</si>
  <si>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</si>
  <si>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</si>
  <si>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</si>
  <si>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Número de presentaciones realizadas / Número de presentaciones programadas</t>
  </si>
  <si>
    <t>Programación impresa, contratos suscritos y pagos, formatos de asistencia para eventos masivos</t>
  </si>
  <si>
    <t>Contratos suscritos y pagos</t>
  </si>
  <si>
    <t>Número de contratos suscritos / Número de contratos programados</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</si>
  <si>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</si>
  <si>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</si>
  <si>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</si>
  <si>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</si>
  <si>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</si>
  <si>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</si>
  <si>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</si>
  <si>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</si>
  <si>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</si>
  <si>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Contratación de un equipo asesor, administrativo y técnico que complemente la planta existente y apoye la gestión y producción</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</si>
  <si>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</si>
  <si>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</si>
  <si>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</si>
  <si>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</si>
  <si>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</si>
  <si>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</si>
  <si>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</si>
  <si>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</si>
  <si>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Seguimiento:</t>
  </si>
  <si>
    <t>Gina Agudelo
Gerente de Producción</t>
  </si>
  <si>
    <t>Apoyar 912 iniciativas mediante estímulos y alianzas</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</si>
  <si>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</si>
  <si>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Número de acciones de reconocimiento apoyadas / Número de acciones de reconocimiento programadas</t>
  </si>
  <si>
    <t>Resolución de apertura de concursos
Cartillas
Resolución de ganadores
Resolución de ganadores
Actas de jurados</t>
  </si>
  <si>
    <t>Coordinación, supervisión, seguimiento y asesoría técnica de las actividades correspondientes al apoyo al Corredor Cultural del Centro / Carrera Séptima</t>
  </si>
  <si>
    <t>Entre enero y julio, se han otorgado las siguientes acciones de reconocimiento:
- Coproducciones para la franja de teatro infantil: se seleccionaron 2 agrupaciones, de las cuales 1 está realizando los eventos acordados en la convocatoria.
En desarrollo:
- Convocatoria Expresiones artistias y culturales de la población raizal: Se seleccionaron 3 agrupaciones, que están programadas para el segundo semestre.- Beca para jóvenes talentos Festival Centro 2016: Se preseleccionaron 15 agrupaciones, que están realizando sus presentaciones en El Muelle, de las  cuales el público seleccionará 10 que se presentarán en el Festival Centro 2016
- Bolsa de estímulos para los participantes seleccionados al taller de fabricación y manipulación de marionetas de gran formato como elemento expresivo y simbólico con enfoque inercultural: Se seleccionaron 20 personas que harán parte de los defiles de la Fiesta de Bogotá.
- Convocatoria expresiones artistias y culturales de la  población negra: se lanzará en agosto (4 grupos)
- Convocatoria expresiones artistias y culturales de la  población campesina: se lanzará en agosto (5 grupos)
- Convocar diferentes grupos étnicos y sectores sociales y etarios para presentar propuestas de comparsas de las prácticas festivas en el marco de la celebración de la Fiesta de Bogotá. Se lanzó en marzo y se fallará en agosto. Se esperan 4 premios.</t>
  </si>
  <si>
    <t>Desarrollar 6 convocatorias dirigidas a las diversas poblaciones, que conformarán la programación artística y cultural de la FUGA en 2015</t>
  </si>
  <si>
    <t>Apoyo el proyecto Cultura Viva Comunitaria en la ciudad de Bogotá</t>
  </si>
  <si>
    <t>Convenio suscrito</t>
  </si>
  <si>
    <t>Suscribir un convenio interadministrativo para el desarrollo del apoyo</t>
  </si>
  <si>
    <t>Convenio suscrito
Informes de gestión</t>
  </si>
  <si>
    <t>Se suscribió el convenio con la Fundación Red Bacatá. El desarrollo del convenio ocurrirá en el mes de octubre</t>
  </si>
  <si>
    <t>Coordinar el 100% de las acciones de la FUGA en torno al Corredor Centro</t>
  </si>
  <si>
    <t>Porcentaje de cumplimiento de las acciones</t>
  </si>
  <si>
    <t>Contrato suscrito
Informes de contratista</t>
  </si>
  <si>
    <t>Se suscribió un contrato para la producción del festival. Se contrataron los curadores, quienes se encuentran negociando con las posibles agrupaciones.</t>
  </si>
  <si>
    <t>Dirigir, programar, gestionar y producir el Festival Centro 2015</t>
  </si>
  <si>
    <t>Dirigir, programar, gestionar y pre-producir el Festival Centro 2016</t>
  </si>
  <si>
    <t>Realizar 48 presentaciones de grupos nacionales e internacionales</t>
  </si>
  <si>
    <t>Se realizaron 52 presentaciones artisticas entre el 11 al 18 de enero.</t>
  </si>
  <si>
    <t>Realizar el 100% de la pre-producción del festival 2016</t>
  </si>
  <si>
    <t>Número de actividades de preproducción / Número de actividades programadas</t>
  </si>
  <si>
    <t>En enero se suscribieron los sigiuntes contratos:
1) Profesional asesora para infantil, música y Festival Centro
2) Profesional asesora para teatro y danza y Festival Centro</t>
  </si>
  <si>
    <t>Suscribir 2 contratos de prestación de servicios</t>
  </si>
  <si>
    <t>Implementar un programa de coproducciones con artistas de teatro, música y danza y expresiones artísticas y culturales que formarán parte de la programación artística y cultural</t>
  </si>
  <si>
    <t>Realiazr 80 coproduccciones</t>
  </si>
  <si>
    <t>Entre abril y junio, se han concretado:
- 1 coproducción con IDARTES
- 11 coproducciones con artistas
- 2 artistas invitados</t>
  </si>
  <si>
    <t>Realizar 5 acciones de encuentro intercultural entre las poblaciones diversas de la ciudad</t>
  </si>
  <si>
    <t>Coordinar el 4 y 5 Encuentro Intercultural Bogotá</t>
  </si>
  <si>
    <t>Coordinar 2 encuentros interculturales</t>
  </si>
  <si>
    <t>Número de encuentros realizados / Número de encuentros programados</t>
  </si>
  <si>
    <t>Realizar la producción del desfile de comparsas, y la cátedra de cultura festiva</t>
  </si>
  <si>
    <t>Desfile realizado
Cátedra realizada</t>
  </si>
  <si>
    <t>Fotografías, videos, informes</t>
  </si>
  <si>
    <t>Coordinar la conmemoración del natalicio y muerte de Gabriel García Márquez</t>
  </si>
  <si>
    <t>Desarrollar 4 acciones para la celebración</t>
  </si>
  <si>
    <t>Número de actividades realiazdas / Número de actividades programadas</t>
  </si>
  <si>
    <t>Contratos suscritos</t>
  </si>
  <si>
    <t>En el mes de abril se realizó:
1) 3 presentaciones teatrales sobre 100 años de soledad como parte de la programación artística de la FUGA
2) 1 presentación de la obra teatral “Las Ausencias”, escrita y dirigida por Esteban García Garzón, como aporte a la programación artística y cultura de la  28ª Feria Internacional del Libro de Bogotá 2015, cuyo país invitado fue Macondo
3) Laboratorio Escénico Univalle “Cien preguntas a Gabo” dirigido por el maestro Alejandro González Puche</t>
  </si>
  <si>
    <t>En marzo se suscribió un contrato de prestación de servicios para la articulación de la FUGA con las demás entidades que hacen parte del corredor.
En 2015, el apoyo a este corredor ha girado en torno a:
- Una programación artística y cultural articulada con las demás organizaciones del corredor
- Recorridos gratuitos por el "Corazón de Bogotá", con las alcaldías locales del territorio
- Fortalecimiento del Corredor Cultural Rumichaca (barrios Belén y Egipto)
- Apropiación de la oferta artística y cultural del corredor por parte de los habitantes del centro de Bogotá.
Se considera un avance del 30%
En desarrollo:
- Organización de un espacio de debate público en torno al corredor, denominado "Diálogos ciudadanos del Corredor Cultural Centro
- Articulación de acciones que apoyan las diferentes fiestas de la localidad La Candelaria con las actividades culturales de la FUGA
- Convocatoria para otrogar premios a los artistas de la carrera 7</t>
  </si>
  <si>
    <t>Apoyar el Septimafro 2015</t>
  </si>
  <si>
    <t>Apoyo al Septimafro 2015</t>
  </si>
  <si>
    <t>Septimafro realizado</t>
  </si>
  <si>
    <t>Contrato suscrito
Fotografías</t>
  </si>
  <si>
    <t>Se llevará a cabo en el segundo semestre.</t>
  </si>
  <si>
    <t xml:space="preserve">                                       PLAN DE ACCIÓN POR DEPENDENCIAS FUGA 2015</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</si>
  <si>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</si>
  <si>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En el mes de junio se suscribió un convenio entre la SCRD, la FUGA y la Fundación Erigaie para realizar el tercer Encuentro Intercultural Bogotá y cuarto Encuentro "Diálogos interculturales de ciudad". Se desarrollarán en octubre.</t>
  </si>
  <si>
    <t>SEGUIMIENTO A JUNIO DE 2015</t>
  </si>
  <si>
    <t>Fomento de prácticas artísticas y culturales
Circulación y apropiación de prácticas artísticas y culturales</t>
  </si>
  <si>
    <t>Se está preparando la producción del desfile en la Fiesta de Bogotá para el 9 de agosto
Se está preparando la cátedra sobre cultura festiva, que ocurrirá los días 1, 18 y 25 de septiembre y el 13 de octubre</t>
  </si>
  <si>
    <t>Desfile: 30%
Cátedra: 10%</t>
  </si>
  <si>
    <t>Realizar del desfile en la Fiesta de Bogotá
Realizar la cátedra de cultura festiva</t>
  </si>
  <si>
    <t>Apoyar 200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</si>
  <si>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SEGUIMIENTO A DICIEMBRE DE 2015</t>
  </si>
  <si>
    <t>En marzo se suscribió un contrato de prestación de servicios para la articulación de la FUGA con las demás entidades que hacen parte del corredor.
En 2015, el apoyo a este corredor ha girado en torno a:
- Una programación artística y cultural articulada con las demás organizaciones del corredor
- Recorridos gratuitos por el "Corazón de Bogotá", con las alcaldías locales del territorio
- Fortalecimiento del Corredor Cultural Rumichaca (barrios Belén y Egipto)
- Apropiación de la oferta artística y cultural del corredor por parte de los habitantes del centro de Bogotá.
Las actividades se realizaron en su totalidad con un avance del 100 %
- Se realizó un encuentro de evaluación entre las organizaciones que hacen parte del corredor cultural liderado por la FUGA.
-  Se realizó articulación de acciones que apoyan las diferentes fiestas de la localidad La Candelaria : fiesta de las velitas de la candelaria la fuga realizó un concierto, realizacion de las novenas , realizacion del mural de la vida , se apoyó la programación artística de la carrera septima  con un productor y dos asistentes para apoyar el rproyecto de programación artistica de la carrera septima que lidera la SCRD.
- Para la fiesta de reyes se contrató la banda juvenil de chia que realizó un concierto en el corredor de la carrera septima y uno en la plaza egipto.</t>
  </si>
  <si>
    <t>Entre enero y diciembre  se  otorgaron las siguientes acciones de reconocimiento:
- Coproducciones para la franja de teatro infantil: se seleccionaron 2 agrupaciones que realizaron los eventos acordados en la convocatoria.
- Convocatoria Expresiones artistias y culturales de la población raizal: Se seleccionaron 5 agrupaciones, que se desarrollaron durante el segundo semestre.
- Beca para jóvenes talentos Festival Centro 2016: Se preseleccionaron 15 agrupaciones, que  realizaron sus presentaciones en El Muelle, de las  cuales el público seleccionó 10 que se presentaron en el Festival Centro 2016
- Bolsa de estímulos para los participantes seleccionados al taller de fabricación y manipulación de marionetas de gran formato como elemento expresivo y simbólico con enfoque inercultural: Se seleccionaron 20 personas que hicieron parte de los defiles de la Fiesta de Bogotá.
- Convocatoria expresiones artistias y culturales de la  población negra: se lanzó en agosto, se premiaron 4 grupos.
- Convocatoria expresiones artistias y culturales de la  población campesina: se lanzó en agosto, se premiaron 6 grupos.
- Convocatoria a los diferentes grupos étnicos y sectores sociales y etarios para presentar propuestas de comparsas de las prácticas festivas en el marco de la celebración de la Fiesta de Bogotá se otorgaron 3 premios.
-Se desarrollo la muestra de cultura Gitana  en el marco de la programacion artistica
-Se desarrolló una muestra gastronomica de cultura negra y campesina 
-Se realizó un taller de gastronomia realizado por representates de la comunidad  mocona, wayu y la boquilla.
-Se apoyó a un encuentro LGBTI
-Se realizaron 5 peñas de mujeres raizal</t>
  </si>
  <si>
    <t xml:space="preserve">Se suscribió el convenio con la Fundación Red Bacatá cuyo objeto fue: Aunar esfuerzos administrativos, técnicos, logísticos y operativos entre la Fundación Gilberto Alzate Avendaño y la Fundación Naturaleza y Patrimonio como parte de la Red Bakata, para realizar el proyecto “Propuesta de Fortalecimiento de las Dinámicas de la Cultura Viva Comunitaria en Bogotá 2015” en el marco del plan de desarrollo Bogotá Humana. Se desarrolló el proyecto en el mes de diciembre de 2.015 </t>
  </si>
  <si>
    <t>En el mes de junio se suscribió un convenio entre la SCRD, la FUGA y la Fundación Erigaie para realizar el tercer Encuentro Intercultural Bogotá y cuarto Encuentro "Diálogos interculturales de ciudad", el objeto del convenio fué: Aunar esfuerzos entre la Secretaria Distrital de Cultura, Recreación y Deporte, (SDCRD), la Fundación Gilberto Alzate Avendaño (FUGA) y la Fundación Erigaie para realizar el “Tercer Encuentro Intercultural Bogotá” y Cuatro encuentro “Diálogos Interculturales de Ciudad” para continuar la consolidación de espacios de diálogo, el reconocimiento de las manifestaciones culturales el fomentó a la práctica intercultural en la ciudad de Bogotá, como parte de la una política pública, de ciudad incluyente, diversa y democrática. Las actividades se desarrollaron en su totalidad en el segundo semestre de 2.015.</t>
  </si>
  <si>
    <t>Se realizó  en un 100% la dirección, programación, gestión y pre-producción del Festival Centro 2016 con el desarrollo de las siguientes actividades:
*Se suscribió un contrato para la producción del festival.
*Se contrataron los curadores para negociar las  agrupaciones.
*Se contrataron 39 grupos que realizaron sus presentaciones en el marco del Festival Centro.
*Se suscribieron dos contratos para la logística y producción del Festival Centro.</t>
  </si>
  <si>
    <t xml:space="preserve">Se  realizó la fiesta de Bogotá sin ningún contratiempo:
- Se desarrolló un desfile de comparsas  en la fiesta de Bogotá el 09 de agosto de 2015, se premiaron 3 grupos .
- En los meses de septiembre octubre y noviembre de 2015 se realizó la catedra cultura festiva en convenio con la Secretaria de Cultura Recreacion y Deportes, la cual contó con la asistencia de  tres invitados internacionales y la participación de 80 asistentes.
</t>
  </si>
  <si>
    <t>Se realizaron 215 presentaciones artisticas entre Enero y Diciembre de 2015.</t>
  </si>
  <si>
    <t>El Septimafro 2015 no se realizó teniendo en cuenta que la entidad ejecutora manifestó la imposibilidad de realizar el evento en el 2015,  se adoptó la decisión de aceptar la sugerencia de Multietnias (entidad ejecutora), y posponer la realización del evento para el mes de enero del año 2016. 
Se estima el nivel de cumplimiento en un 20% ya que se realizó gestión para la suscripción del convenio  y se elaboraron y radicaron los estudios previos en la Secretaria de Cultura.</t>
  </si>
  <si>
    <t>Claudia Marcela Delgado
Profesional Planeación</t>
  </si>
  <si>
    <t>En la vigencia 2015 se apoyaron las siguientes iniciativas:
- 1 coproducción con IDARTES
- 14 coproducciones con artistas
- 18 artistas invitados
- 2 Premios de Convocatorias franja infantil
- 10 premios festival jovenes talentos
- 5 premios convocatoria musica raizal
- 6 premios convocatoria música campesina
- 4 premios convocatoria negros</t>
  </si>
  <si>
    <t>Se coordinó la conmemoración del natalicio y muerte de Gabriel García Márquez con la realización de las siguientes actividades en el mes de abril de 2015:
1) 3 presentaciones teatrales sobre 100 años de soledad como parte de la programación artística de la FUGA
2) 1 presentación de la obra teatral “Las Ausencias”, escrita y dirigida por Esteban García Garzón, como aporte a la programación artística y cultura de la  28ª Feria Internacional del Libro de Bogotá 2015, cuyo país invitado fue Macondo
3) Laboratorio Escénico Univalle “Cien preguntas a Gabo” dirigido por el maestro Alejandro González Puche</t>
  </si>
  <si>
    <t>En el mes de enero se realizó la contratación de un equipo asesor, administrativo y técnico para complementar la planta existente y apoyar la gestión y producción. Se suscribieron los sigiuntes contratos:
1) Profesional asesora para  eventos infantiles, música y Festival Centro.
2) Profesional asesora para  eventos de teatro, danza y Festival Centro.</t>
  </si>
  <si>
    <t>Apoyar por lo menos 48 iniciativas y acciones de reconocimiento</t>
  </si>
  <si>
    <t>,,</t>
  </si>
  <si>
    <t>de</t>
  </si>
  <si>
    <t>DEPENDENCIA: PRODUCCIÓN</t>
  </si>
</sst>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color indexed="8"/>
      <name val="Arial"/>
      <family val="2"/>
    </font>
    <font>
      <sz val="16"/>
      <name val="Arial"/>
      <family val="2"/>
    </font>
    <font>
      <b/>
      <sz val="22"/>
      <name val="Arial"/>
      <family val="2"/>
    </font>
    <font>
      <sz val="10"/>
      <name val="Arial"/>
      <family val="2"/>
      <charset val="1"/>
    </font>
    <font>
      <sz val="16"/>
      <color theme="0" tint="-0.49998474074526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0.249977111117893"/>
        <bgColor indexed="55"/>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8"/>
      </left>
      <right/>
      <top/>
      <bottom style="hair">
        <color indexed="8"/>
      </bottom>
      <diagonal/>
    </border>
    <border>
      <left/>
      <right/>
      <top/>
      <bottom style="hair">
        <color indexed="8"/>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3" fillId="0" borderId="0"/>
    <xf numFmtId="0" fontId="13" fillId="0" borderId="0" applyBorder="0" applyProtection="0"/>
    <xf numFmtId="0" fontId="2" fillId="0" borderId="0" applyBorder="0" applyProtection="0"/>
  </cellStyleXfs>
  <cellXfs count="138">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17" fontId="4" fillId="0" borderId="1" xfId="0" applyNumberFormat="1" applyFont="1" applyFill="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1" fillId="0" borderId="0" xfId="0" applyFont="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Font="1" applyBorder="1" applyAlignment="1">
      <alignment horizontal="center"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left" vertical="center" wrapText="1"/>
    </xf>
    <xf numFmtId="0" fontId="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0" fillId="3" borderId="0" xfId="0" applyFont="1" applyFill="1" applyAlignment="1">
      <alignment horizontal="center" vertical="center" wrapText="1"/>
    </xf>
    <xf numFmtId="164" fontId="0"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1" fillId="0" borderId="0" xfId="0" applyFont="1" applyAlignment="1">
      <alignment vertical="center" wrapText="1"/>
    </xf>
    <xf numFmtId="0" fontId="1" fillId="0" borderId="0" xfId="0" applyFont="1" applyFill="1" applyBorder="1" applyAlignment="1">
      <alignment horizontal="center" vertical="center" wrapText="1"/>
    </xf>
    <xf numFmtId="0" fontId="0" fillId="0" borderId="1" xfId="0" applyFill="1" applyBorder="1" applyAlignment="1">
      <alignment horizontal="justify" vertical="center" wrapText="1"/>
    </xf>
    <xf numFmtId="164"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left" vertical="center" wrapText="1"/>
    </xf>
    <xf numFmtId="0" fontId="11" fillId="0" borderId="0" xfId="0" applyFont="1" applyBorder="1" applyAlignment="1">
      <alignment vertical="center" wrapText="1"/>
    </xf>
    <xf numFmtId="164" fontId="0" fillId="0" borderId="2" xfId="0" applyNumberFormat="1" applyFont="1" applyFill="1" applyBorder="1" applyAlignment="1">
      <alignment vertical="center" wrapText="1"/>
    </xf>
    <xf numFmtId="164" fontId="0" fillId="0" borderId="7" xfId="0" applyNumberFormat="1" applyFont="1" applyFill="1" applyBorder="1" applyAlignment="1">
      <alignment vertical="center" wrapText="1"/>
    </xf>
    <xf numFmtId="164" fontId="0" fillId="0" borderId="1" xfId="0" applyNumberFormat="1" applyFont="1" applyFill="1" applyBorder="1" applyAlignment="1">
      <alignment vertical="center" wrapText="1"/>
    </xf>
    <xf numFmtId="0" fontId="14" fillId="0" borderId="9" xfId="0"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0" fillId="0" borderId="1" xfId="0" applyNumberFormat="1" applyFill="1" applyBorder="1" applyAlignment="1">
      <alignment horizontal="left" vertical="center" wrapText="1"/>
    </xf>
    <xf numFmtId="0" fontId="3" fillId="7" borderId="1" xfId="3" applyNumberFormat="1" applyFont="1" applyFill="1" applyBorder="1" applyAlignment="1" applyProtection="1">
      <alignment horizontal="center" vertical="center" wrapText="1"/>
    </xf>
    <xf numFmtId="0" fontId="1" fillId="7" borderId="1" xfId="3" applyNumberFormat="1" applyFont="1" applyFill="1" applyBorder="1" applyAlignment="1" applyProtection="1">
      <alignment horizontal="center" vertical="center" wrapText="1"/>
    </xf>
    <xf numFmtId="0" fontId="1" fillId="2" borderId="1" xfId="3" applyNumberFormat="1" applyFont="1" applyFill="1" applyBorder="1" applyAlignment="1" applyProtection="1">
      <alignment horizontal="center" vertical="center" wrapText="1"/>
    </xf>
    <xf numFmtId="0" fontId="0" fillId="8" borderId="1" xfId="0" applyFill="1" applyBorder="1" applyAlignment="1">
      <alignment horizontal="left" vertical="center" wrapText="1"/>
    </xf>
    <xf numFmtId="9" fontId="0" fillId="8"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0" fillId="8" borderId="1" xfId="0" applyFill="1" applyBorder="1" applyAlignment="1">
      <alignment vertical="center" wrapText="1"/>
    </xf>
    <xf numFmtId="9" fontId="0" fillId="8" borderId="1" xfId="0" applyNumberFormat="1" applyFill="1" applyBorder="1" applyAlignment="1">
      <alignment horizontal="center" vertical="center" wrapText="1"/>
    </xf>
    <xf numFmtId="0" fontId="0" fillId="8" borderId="1" xfId="0" applyFill="1" applyBorder="1" applyAlignment="1">
      <alignment horizontal="justify" vertical="top"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1" fillId="0" borderId="6" xfId="0" applyFont="1" applyBorder="1" applyAlignment="1">
      <alignment horizontal="center"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164" fontId="0" fillId="0" borderId="2" xfId="0" applyNumberFormat="1" applyFont="1" applyFill="1" applyBorder="1" applyAlignment="1">
      <alignment horizontal="left" vertical="center" wrapText="1"/>
    </xf>
    <xf numFmtId="164" fontId="0" fillId="0" borderId="7" xfId="0" applyNumberFormat="1" applyFont="1" applyFill="1" applyBorder="1" applyAlignment="1">
      <alignment horizontal="left" vertical="center" wrapText="1"/>
    </xf>
    <xf numFmtId="164" fontId="0" fillId="0" borderId="5" xfId="0" applyNumberFormat="1" applyFont="1" applyFill="1" applyBorder="1" applyAlignment="1">
      <alignment horizontal="left" vertical="center" wrapText="1"/>
    </xf>
    <xf numFmtId="0" fontId="14" fillId="0" borderId="9"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0" borderId="0" xfId="0" applyFont="1" applyBorder="1" applyAlignment="1">
      <alignment horizontal="center" vertical="center"/>
    </xf>
    <xf numFmtId="0" fontId="0" fillId="0" borderId="3"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1" fillId="2" borderId="1" xfId="3" applyNumberFormat="1" applyFont="1" applyFill="1" applyBorder="1" applyAlignment="1" applyProtection="1">
      <alignment horizontal="center" vertical="center" wrapText="1"/>
    </xf>
    <xf numFmtId="0" fontId="11" fillId="0" borderId="0" xfId="0" applyFont="1" applyBorder="1" applyAlignment="1">
      <alignment horizontal="center" vertical="center" wrapText="1"/>
    </xf>
    <xf numFmtId="0" fontId="1" fillId="7" borderId="1" xfId="3" applyNumberFormat="1" applyFont="1" applyFill="1" applyBorder="1" applyAlignment="1" applyProtection="1">
      <alignment horizontal="center" vertical="center" wrapText="1"/>
    </xf>
    <xf numFmtId="165" fontId="0" fillId="0" borderId="2" xfId="0" applyNumberFormat="1"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vertical="center" wrapText="1"/>
    </xf>
    <xf numFmtId="0" fontId="0" fillId="0" borderId="0" xfId="0" applyFill="1" applyBorder="1" applyAlignment="1">
      <alignment vertical="center" wrapText="1"/>
    </xf>
    <xf numFmtId="0" fontId="3" fillId="0" borderId="0" xfId="0" applyFont="1" applyFill="1" applyBorder="1" applyAlignment="1">
      <alignment vertical="center" wrapText="1"/>
    </xf>
  </cellXfs>
  <cellStyles count="10">
    <cellStyle name="Categoría del Piloto de Datos" xfId="1"/>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2231571</xdr:colOff>
      <xdr:row>0</xdr:row>
      <xdr:rowOff>246032</xdr:rowOff>
    </xdr:from>
    <xdr:to>
      <xdr:col>2</xdr:col>
      <xdr:colOff>619070</xdr:colOff>
      <xdr:row>0</xdr:row>
      <xdr:rowOff>1524000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31571" y="246032"/>
          <a:ext cx="3013928" cy="127796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01" t="s">
        <v>10</v>
      </c>
      <c r="B1" s="101"/>
      <c r="C1" s="101"/>
      <c r="D1" s="101"/>
      <c r="E1" s="101"/>
      <c r="F1" s="101"/>
      <c r="G1" s="101"/>
      <c r="H1" s="101"/>
      <c r="I1" s="101"/>
      <c r="J1" s="101"/>
      <c r="K1" s="101"/>
      <c r="L1" s="101"/>
      <c r="M1" s="101"/>
      <c r="N1" s="101"/>
    </row>
    <row r="2" spans="1:14" ht="34.5" customHeight="1">
      <c r="A2" s="16" t="s">
        <v>3</v>
      </c>
      <c r="B2" s="102" t="s">
        <v>0</v>
      </c>
      <c r="C2" s="103"/>
      <c r="D2" s="103"/>
      <c r="E2" s="103"/>
      <c r="F2" s="103"/>
      <c r="G2" s="103"/>
      <c r="H2" s="103"/>
      <c r="I2" s="103"/>
      <c r="J2" s="103"/>
      <c r="K2" s="103"/>
      <c r="L2" s="103"/>
      <c r="M2" s="103"/>
      <c r="N2" s="104"/>
    </row>
    <row r="3" spans="1:14" ht="28.5" customHeight="1">
      <c r="A3" s="16" t="s">
        <v>4</v>
      </c>
      <c r="B3" s="102" t="s">
        <v>1</v>
      </c>
      <c r="C3" s="103"/>
      <c r="D3" s="103"/>
      <c r="E3" s="103"/>
      <c r="F3" s="103"/>
      <c r="G3" s="103"/>
      <c r="H3" s="103"/>
      <c r="I3" s="103"/>
      <c r="J3" s="103"/>
      <c r="K3" s="103"/>
      <c r="L3" s="103"/>
      <c r="M3" s="103"/>
      <c r="N3" s="104"/>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223</v>
      </c>
    </row>
    <row r="6" spans="1:14" s="3" customFormat="1" ht="102.75" customHeight="1">
      <c r="A6" s="16" t="s">
        <v>8</v>
      </c>
      <c r="B6" s="93" t="s">
        <v>188</v>
      </c>
      <c r="C6" s="93"/>
      <c r="D6" s="93"/>
      <c r="E6" s="93"/>
      <c r="F6" s="93"/>
      <c r="G6" s="93"/>
      <c r="H6" s="93" t="s">
        <v>189</v>
      </c>
      <c r="I6" s="105"/>
      <c r="J6" s="105"/>
      <c r="K6" s="105"/>
      <c r="L6" s="105"/>
      <c r="M6" s="105"/>
      <c r="N6" s="105"/>
    </row>
    <row r="7" spans="1:14" s="2" customFormat="1" ht="24" customHeight="1">
      <c r="A7" s="92" t="s">
        <v>190</v>
      </c>
      <c r="B7" s="92" t="s">
        <v>191</v>
      </c>
      <c r="C7" s="92" t="s">
        <v>192</v>
      </c>
      <c r="D7" s="92" t="s">
        <v>12</v>
      </c>
      <c r="E7" s="92" t="s">
        <v>13</v>
      </c>
      <c r="F7" s="92" t="s">
        <v>2</v>
      </c>
      <c r="G7" s="92" t="s">
        <v>9</v>
      </c>
      <c r="H7" s="92" t="s">
        <v>193</v>
      </c>
      <c r="I7" s="92" t="s">
        <v>7</v>
      </c>
      <c r="J7" s="92" t="s">
        <v>72</v>
      </c>
      <c r="K7" s="92" t="s">
        <v>221</v>
      </c>
      <c r="L7" s="92"/>
      <c r="M7" s="92" t="s">
        <v>222</v>
      </c>
      <c r="N7" s="92"/>
    </row>
    <row r="8" spans="1:14" ht="37.5" customHeight="1">
      <c r="A8" s="92"/>
      <c r="B8" s="92"/>
      <c r="C8" s="92"/>
      <c r="D8" s="92"/>
      <c r="E8" s="92"/>
      <c r="F8" s="92"/>
      <c r="G8" s="92"/>
      <c r="H8" s="92"/>
      <c r="I8" s="92"/>
      <c r="J8" s="92"/>
      <c r="K8" s="20" t="s">
        <v>14</v>
      </c>
      <c r="L8" s="20" t="s">
        <v>224</v>
      </c>
      <c r="M8" s="20" t="s">
        <v>14</v>
      </c>
      <c r="N8" s="42" t="s">
        <v>224</v>
      </c>
    </row>
    <row r="9" spans="1:14" ht="81.75" customHeight="1">
      <c r="A9" s="93" t="s">
        <v>15</v>
      </c>
      <c r="B9" s="16" t="s">
        <v>219</v>
      </c>
      <c r="C9" s="16" t="s">
        <v>36</v>
      </c>
      <c r="D9" s="16" t="s">
        <v>80</v>
      </c>
      <c r="E9" s="16" t="s">
        <v>90</v>
      </c>
      <c r="F9" s="16" t="s">
        <v>50</v>
      </c>
      <c r="G9" s="21">
        <v>42003</v>
      </c>
      <c r="H9" s="98" t="s">
        <v>51</v>
      </c>
      <c r="I9" s="16" t="s">
        <v>66</v>
      </c>
      <c r="J9" s="16" t="s">
        <v>73</v>
      </c>
      <c r="K9" s="16"/>
      <c r="L9" s="16"/>
      <c r="M9" s="16"/>
      <c r="N9" s="16"/>
    </row>
    <row r="10" spans="1:14" s="10" customFormat="1" ht="75" customHeight="1">
      <c r="A10" s="93"/>
      <c r="B10" s="95" t="s">
        <v>48</v>
      </c>
      <c r="C10" s="95" t="s">
        <v>37</v>
      </c>
      <c r="D10" s="22" t="s">
        <v>91</v>
      </c>
      <c r="E10" s="22" t="s">
        <v>81</v>
      </c>
      <c r="F10" s="22" t="s">
        <v>74</v>
      </c>
      <c r="G10" s="23">
        <v>42003</v>
      </c>
      <c r="H10" s="99"/>
      <c r="I10" s="22" t="s">
        <v>66</v>
      </c>
      <c r="J10" s="22" t="s">
        <v>75</v>
      </c>
      <c r="K10" s="24"/>
      <c r="L10" s="22"/>
      <c r="M10" s="22"/>
      <c r="N10" s="22"/>
    </row>
    <row r="11" spans="1:14" s="10" customFormat="1" ht="95.25" customHeight="1">
      <c r="A11" s="93"/>
      <c r="B11" s="96"/>
      <c r="C11" s="96"/>
      <c r="D11" s="25" t="s">
        <v>94</v>
      </c>
      <c r="E11" s="26" t="s">
        <v>92</v>
      </c>
      <c r="F11" s="26" t="s">
        <v>53</v>
      </c>
      <c r="G11" s="23">
        <v>42003</v>
      </c>
      <c r="H11" s="99"/>
      <c r="I11" s="22" t="s">
        <v>67</v>
      </c>
      <c r="J11" s="22" t="s">
        <v>75</v>
      </c>
      <c r="K11" s="24"/>
      <c r="L11" s="22"/>
      <c r="M11" s="22"/>
      <c r="N11" s="22"/>
    </row>
    <row r="12" spans="1:14" s="10" customFormat="1" ht="75">
      <c r="A12" s="93"/>
      <c r="B12" s="96"/>
      <c r="C12" s="96"/>
      <c r="D12" s="22" t="s">
        <v>93</v>
      </c>
      <c r="E12" s="22" t="s">
        <v>55</v>
      </c>
      <c r="F12" s="22" t="s">
        <v>54</v>
      </c>
      <c r="G12" s="23">
        <v>42003</v>
      </c>
      <c r="H12" s="99"/>
      <c r="I12" s="22" t="s">
        <v>68</v>
      </c>
      <c r="J12" s="22" t="s">
        <v>75</v>
      </c>
      <c r="K12" s="24"/>
      <c r="L12" s="22"/>
      <c r="M12" s="22"/>
      <c r="N12" s="22"/>
    </row>
    <row r="13" spans="1:14" s="10" customFormat="1" ht="76.5" customHeight="1">
      <c r="A13" s="93"/>
      <c r="B13" s="96"/>
      <c r="C13" s="96"/>
      <c r="D13" s="26" t="s">
        <v>101</v>
      </c>
      <c r="E13" s="26" t="s">
        <v>95</v>
      </c>
      <c r="F13" s="26" t="s">
        <v>56</v>
      </c>
      <c r="G13" s="23">
        <v>42003</v>
      </c>
      <c r="H13" s="99"/>
      <c r="I13" s="22" t="s">
        <v>65</v>
      </c>
      <c r="J13" s="22" t="s">
        <v>75</v>
      </c>
      <c r="K13" s="24"/>
      <c r="L13" s="22"/>
      <c r="M13" s="22"/>
      <c r="N13" s="22"/>
    </row>
    <row r="14" spans="1:14" s="10" customFormat="1" ht="142.5" customHeight="1">
      <c r="A14" s="93"/>
      <c r="B14" s="96"/>
      <c r="C14" s="96"/>
      <c r="D14" s="22" t="s">
        <v>82</v>
      </c>
      <c r="E14" s="22" t="s">
        <v>96</v>
      </c>
      <c r="F14" s="22" t="s">
        <v>97</v>
      </c>
      <c r="G14" s="23">
        <v>42003</v>
      </c>
      <c r="H14" s="99"/>
      <c r="I14" s="22" t="s">
        <v>67</v>
      </c>
      <c r="J14" s="22" t="s">
        <v>76</v>
      </c>
      <c r="K14" s="24"/>
      <c r="L14" s="22"/>
      <c r="M14" s="22"/>
      <c r="N14" s="22"/>
    </row>
    <row r="15" spans="1:14" s="10" customFormat="1" ht="105.75" customHeight="1">
      <c r="A15" s="93"/>
      <c r="B15" s="96"/>
      <c r="C15" s="96"/>
      <c r="D15" s="22" t="s">
        <v>83</v>
      </c>
      <c r="E15" s="22" t="s">
        <v>98</v>
      </c>
      <c r="F15" s="22" t="s">
        <v>57</v>
      </c>
      <c r="G15" s="23">
        <v>42003</v>
      </c>
      <c r="H15" s="99"/>
      <c r="I15" s="22" t="s">
        <v>69</v>
      </c>
      <c r="J15" s="22" t="s">
        <v>77</v>
      </c>
      <c r="K15" s="24"/>
      <c r="L15" s="22"/>
      <c r="M15" s="22"/>
      <c r="N15" s="22"/>
    </row>
    <row r="16" spans="1:14" s="10" customFormat="1" ht="102.75" customHeight="1">
      <c r="A16" s="93"/>
      <c r="B16" s="96"/>
      <c r="C16" s="96"/>
      <c r="D16" s="22" t="s">
        <v>59</v>
      </c>
      <c r="E16" s="22" t="s">
        <v>60</v>
      </c>
      <c r="F16" s="22" t="s">
        <v>54</v>
      </c>
      <c r="G16" s="23">
        <v>42003</v>
      </c>
      <c r="H16" s="99"/>
      <c r="I16" s="22" t="s">
        <v>65</v>
      </c>
      <c r="J16" s="22" t="s">
        <v>75</v>
      </c>
      <c r="K16" s="24"/>
      <c r="L16" s="22"/>
      <c r="M16" s="22"/>
      <c r="N16" s="22"/>
    </row>
    <row r="17" spans="1:14" s="10" customFormat="1" ht="180" customHeight="1">
      <c r="A17" s="93"/>
      <c r="B17" s="96"/>
      <c r="C17" s="96"/>
      <c r="D17" s="22" t="s">
        <v>84</v>
      </c>
      <c r="E17" s="22" t="s">
        <v>61</v>
      </c>
      <c r="F17" s="22" t="s">
        <v>62</v>
      </c>
      <c r="G17" s="23">
        <v>42003</v>
      </c>
      <c r="H17" s="99"/>
      <c r="I17" s="22" t="s">
        <v>65</v>
      </c>
      <c r="J17" s="22" t="s">
        <v>79</v>
      </c>
      <c r="K17" s="24"/>
      <c r="L17" s="22"/>
      <c r="M17" s="22"/>
      <c r="N17" s="22"/>
    </row>
    <row r="18" spans="1:14" s="10" customFormat="1" ht="75" customHeight="1">
      <c r="A18" s="93"/>
      <c r="B18" s="96"/>
      <c r="C18" s="96"/>
      <c r="D18" s="22" t="s">
        <v>100</v>
      </c>
      <c r="E18" s="22" t="s">
        <v>99</v>
      </c>
      <c r="F18" s="22" t="s">
        <v>63</v>
      </c>
      <c r="G18" s="23">
        <v>42003</v>
      </c>
      <c r="H18" s="99"/>
      <c r="I18" s="22" t="s">
        <v>65</v>
      </c>
      <c r="J18" s="22" t="s">
        <v>75</v>
      </c>
      <c r="K18" s="24"/>
      <c r="L18" s="22"/>
      <c r="M18" s="22"/>
      <c r="N18" s="22"/>
    </row>
    <row r="19" spans="1:14" s="10" customFormat="1" ht="80.25" customHeight="1">
      <c r="A19" s="93"/>
      <c r="B19" s="96"/>
      <c r="C19" s="96"/>
      <c r="D19" s="22" t="s">
        <v>85</v>
      </c>
      <c r="E19" s="22" t="s">
        <v>89</v>
      </c>
      <c r="F19" s="22" t="s">
        <v>64</v>
      </c>
      <c r="G19" s="23">
        <v>42003</v>
      </c>
      <c r="H19" s="99"/>
      <c r="I19" s="22" t="s">
        <v>65</v>
      </c>
      <c r="J19" s="22" t="s">
        <v>78</v>
      </c>
      <c r="K19" s="24"/>
      <c r="L19" s="22"/>
      <c r="M19" s="24"/>
      <c r="N19" s="24"/>
    </row>
    <row r="20" spans="1:14" s="10" customFormat="1" ht="68.25" customHeight="1">
      <c r="A20" s="93"/>
      <c r="B20" s="96"/>
      <c r="C20" s="96"/>
      <c r="D20" s="25" t="s">
        <v>87</v>
      </c>
      <c r="E20" s="25" t="s">
        <v>88</v>
      </c>
      <c r="F20" s="25" t="s">
        <v>70</v>
      </c>
      <c r="G20" s="23">
        <v>42003</v>
      </c>
      <c r="H20" s="99"/>
      <c r="I20" s="22" t="s">
        <v>52</v>
      </c>
      <c r="J20" s="22" t="s">
        <v>75</v>
      </c>
      <c r="K20" s="25"/>
      <c r="L20" s="25"/>
      <c r="M20" s="25"/>
      <c r="N20" s="25"/>
    </row>
    <row r="21" spans="1:14" s="10" customFormat="1" ht="117.75" customHeight="1">
      <c r="A21" s="93"/>
      <c r="B21" s="96"/>
      <c r="C21" s="96"/>
      <c r="D21" s="22" t="s">
        <v>49</v>
      </c>
      <c r="E21" s="22" t="s">
        <v>106</v>
      </c>
      <c r="F21" s="22" t="s">
        <v>105</v>
      </c>
      <c r="G21" s="23">
        <v>42003</v>
      </c>
      <c r="H21" s="99"/>
      <c r="I21" s="22" t="s">
        <v>71</v>
      </c>
      <c r="J21" s="22" t="s">
        <v>105</v>
      </c>
      <c r="K21" s="24"/>
      <c r="L21" s="22"/>
      <c r="M21" s="22"/>
      <c r="N21" s="22"/>
    </row>
    <row r="22" spans="1:14" s="10" customFormat="1" ht="46.5" customHeight="1">
      <c r="A22" s="93"/>
      <c r="B22" s="96"/>
      <c r="C22" s="96"/>
      <c r="D22" s="22" t="s">
        <v>102</v>
      </c>
      <c r="E22" s="22" t="s">
        <v>103</v>
      </c>
      <c r="F22" s="22" t="s">
        <v>104</v>
      </c>
      <c r="G22" s="23">
        <v>41974</v>
      </c>
      <c r="H22" s="99"/>
      <c r="I22" s="22" t="s">
        <v>71</v>
      </c>
      <c r="J22" s="22" t="s">
        <v>107</v>
      </c>
      <c r="K22" s="24"/>
      <c r="L22" s="22"/>
      <c r="M22" s="22"/>
      <c r="N22" s="22"/>
    </row>
    <row r="23" spans="1:14" s="10" customFormat="1" ht="120">
      <c r="A23" s="22" t="s">
        <v>16</v>
      </c>
      <c r="B23" s="97"/>
      <c r="C23" s="97"/>
      <c r="D23" s="22" t="s">
        <v>86</v>
      </c>
      <c r="E23" s="22" t="s">
        <v>58</v>
      </c>
      <c r="F23" s="22" t="s">
        <v>54</v>
      </c>
      <c r="G23" s="23">
        <v>42003</v>
      </c>
      <c r="H23" s="100"/>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94" t="s">
        <v>52</v>
      </c>
      <c r="C29" s="94"/>
      <c r="D29" s="94"/>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01" t="s">
        <v>10</v>
      </c>
      <c r="B1" s="101"/>
      <c r="C1" s="101"/>
      <c r="D1" s="101"/>
      <c r="E1" s="101"/>
      <c r="F1" s="101"/>
      <c r="G1" s="101"/>
      <c r="H1" s="101"/>
      <c r="I1" s="101"/>
      <c r="J1" s="101"/>
      <c r="K1" s="101"/>
      <c r="L1" s="101"/>
      <c r="M1" s="101"/>
      <c r="N1" s="101"/>
    </row>
    <row r="2" spans="1:14" ht="35.25" customHeight="1">
      <c r="A2" s="16" t="s">
        <v>3</v>
      </c>
      <c r="B2" s="93" t="s">
        <v>0</v>
      </c>
      <c r="C2" s="93"/>
      <c r="D2" s="93"/>
      <c r="E2" s="93"/>
      <c r="F2" s="93"/>
      <c r="G2" s="93"/>
      <c r="H2" s="93"/>
      <c r="I2" s="93"/>
      <c r="J2" s="93"/>
      <c r="K2" s="93"/>
      <c r="L2" s="93"/>
      <c r="M2" s="93"/>
      <c r="N2" s="93"/>
    </row>
    <row r="3" spans="1:14" ht="35.25" customHeight="1">
      <c r="A3" s="16" t="s">
        <v>4</v>
      </c>
      <c r="B3" s="93" t="s">
        <v>1</v>
      </c>
      <c r="C3" s="93"/>
      <c r="D3" s="93"/>
      <c r="E3" s="93"/>
      <c r="F3" s="93"/>
      <c r="G3" s="93"/>
      <c r="H3" s="93"/>
      <c r="I3" s="93"/>
      <c r="J3" s="93"/>
      <c r="K3" s="93"/>
      <c r="L3" s="93"/>
      <c r="M3" s="93"/>
      <c r="N3" s="93"/>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223</v>
      </c>
    </row>
    <row r="6" spans="1:14" s="3" customFormat="1" ht="191.25" customHeight="1">
      <c r="A6" s="16" t="s">
        <v>8</v>
      </c>
      <c r="B6" s="93" t="s">
        <v>200</v>
      </c>
      <c r="C6" s="93"/>
      <c r="D6" s="93"/>
      <c r="E6" s="93"/>
      <c r="F6" s="93"/>
      <c r="G6" s="93"/>
      <c r="H6" s="93" t="s">
        <v>201</v>
      </c>
      <c r="I6" s="93"/>
      <c r="J6" s="105"/>
      <c r="K6" s="105"/>
      <c r="L6" s="105"/>
      <c r="M6" s="105"/>
      <c r="N6" s="105"/>
    </row>
    <row r="7" spans="1:14" s="2" customFormat="1" ht="24" customHeight="1">
      <c r="A7" s="92" t="s">
        <v>190</v>
      </c>
      <c r="B7" s="92" t="s">
        <v>191</v>
      </c>
      <c r="C7" s="92" t="s">
        <v>192</v>
      </c>
      <c r="D7" s="92" t="s">
        <v>12</v>
      </c>
      <c r="E7" s="92" t="s">
        <v>13</v>
      </c>
      <c r="F7" s="92" t="s">
        <v>2</v>
      </c>
      <c r="G7" s="92" t="s">
        <v>9</v>
      </c>
      <c r="H7" s="92" t="s">
        <v>193</v>
      </c>
      <c r="I7" s="92" t="s">
        <v>7</v>
      </c>
      <c r="J7" s="92" t="s">
        <v>108</v>
      </c>
      <c r="K7" s="92" t="s">
        <v>221</v>
      </c>
      <c r="L7" s="92"/>
      <c r="M7" s="92" t="s">
        <v>222</v>
      </c>
      <c r="N7" s="92"/>
    </row>
    <row r="8" spans="1:14" ht="31.5">
      <c r="A8" s="92"/>
      <c r="B8" s="92"/>
      <c r="C8" s="92"/>
      <c r="D8" s="92"/>
      <c r="E8" s="92"/>
      <c r="F8" s="92"/>
      <c r="G8" s="92"/>
      <c r="H8" s="92"/>
      <c r="I8" s="92"/>
      <c r="J8" s="92"/>
      <c r="K8" s="20" t="s">
        <v>14</v>
      </c>
      <c r="L8" s="42" t="s">
        <v>224</v>
      </c>
      <c r="M8" s="20" t="s">
        <v>14</v>
      </c>
      <c r="N8" s="42" t="s">
        <v>224</v>
      </c>
    </row>
    <row r="9" spans="1:14" ht="58.5" customHeight="1">
      <c r="A9" s="93" t="s">
        <v>109</v>
      </c>
      <c r="B9" s="93" t="s">
        <v>110</v>
      </c>
      <c r="C9" s="105" t="s">
        <v>111</v>
      </c>
      <c r="D9" s="27" t="s">
        <v>112</v>
      </c>
      <c r="E9" s="27" t="s">
        <v>113</v>
      </c>
      <c r="F9" s="27" t="s">
        <v>114</v>
      </c>
      <c r="G9" s="39" t="s">
        <v>116</v>
      </c>
      <c r="H9" s="16" t="s">
        <v>117</v>
      </c>
      <c r="I9" s="16" t="s">
        <v>118</v>
      </c>
      <c r="J9" s="27" t="s">
        <v>115</v>
      </c>
      <c r="K9" s="16"/>
      <c r="L9" s="16"/>
      <c r="M9" s="16"/>
      <c r="N9" s="16"/>
    </row>
    <row r="10" spans="1:14" ht="66" customHeight="1">
      <c r="A10" s="93"/>
      <c r="B10" s="93"/>
      <c r="C10" s="105"/>
      <c r="D10" s="27" t="s">
        <v>119</v>
      </c>
      <c r="E10" s="27" t="s">
        <v>120</v>
      </c>
      <c r="F10" s="27" t="s">
        <v>121</v>
      </c>
      <c r="G10" s="39" t="s">
        <v>116</v>
      </c>
      <c r="H10" s="16" t="s">
        <v>117</v>
      </c>
      <c r="I10" s="16" t="s">
        <v>123</v>
      </c>
      <c r="J10" s="27" t="s">
        <v>122</v>
      </c>
      <c r="K10" s="16"/>
      <c r="L10" s="16"/>
      <c r="M10" s="16"/>
      <c r="N10" s="16"/>
    </row>
    <row r="11" spans="1:14" ht="99" customHeight="1">
      <c r="A11" s="93"/>
      <c r="B11" s="93"/>
      <c r="C11" s="105"/>
      <c r="D11" s="28" t="s">
        <v>124</v>
      </c>
      <c r="E11" s="38" t="s">
        <v>194</v>
      </c>
      <c r="F11" s="27" t="s">
        <v>195</v>
      </c>
      <c r="G11" s="39" t="s">
        <v>116</v>
      </c>
      <c r="H11" s="16" t="s">
        <v>117</v>
      </c>
      <c r="I11" s="27" t="s">
        <v>126</v>
      </c>
      <c r="J11" s="27" t="s">
        <v>125</v>
      </c>
      <c r="K11" s="30"/>
      <c r="L11" s="16"/>
      <c r="M11" s="16"/>
      <c r="N11" s="16"/>
    </row>
    <row r="12" spans="1:14" ht="89.25" customHeight="1">
      <c r="A12" s="93"/>
      <c r="B12" s="93"/>
      <c r="C12" s="105"/>
      <c r="D12" s="28" t="s">
        <v>127</v>
      </c>
      <c r="E12" s="27" t="s">
        <v>128</v>
      </c>
      <c r="F12" s="27" t="s">
        <v>129</v>
      </c>
      <c r="G12" s="39" t="s">
        <v>116</v>
      </c>
      <c r="H12" s="16" t="s">
        <v>220</v>
      </c>
      <c r="I12" s="27" t="s">
        <v>131</v>
      </c>
      <c r="J12" s="27" t="s">
        <v>130</v>
      </c>
      <c r="K12" s="30"/>
      <c r="L12" s="16"/>
      <c r="M12" s="16"/>
      <c r="N12" s="16"/>
    </row>
    <row r="13" spans="1:14" ht="36.75" customHeight="1">
      <c r="A13" s="93"/>
      <c r="B13" s="93"/>
      <c r="C13" s="105"/>
      <c r="D13" s="106" t="s">
        <v>132</v>
      </c>
      <c r="E13" s="27" t="s">
        <v>133</v>
      </c>
      <c r="F13" s="27" t="s">
        <v>134</v>
      </c>
      <c r="G13" s="39" t="s">
        <v>116</v>
      </c>
      <c r="H13" s="16" t="s">
        <v>117</v>
      </c>
      <c r="I13" s="27" t="s">
        <v>135</v>
      </c>
      <c r="J13" s="27" t="s">
        <v>130</v>
      </c>
      <c r="K13" s="30"/>
      <c r="L13" s="16"/>
      <c r="M13" s="16"/>
      <c r="N13" s="16"/>
    </row>
    <row r="14" spans="1:14" ht="39" customHeight="1">
      <c r="A14" s="93"/>
      <c r="B14" s="93"/>
      <c r="C14" s="105"/>
      <c r="D14" s="106"/>
      <c r="E14" s="27" t="s">
        <v>136</v>
      </c>
      <c r="F14" s="27" t="s">
        <v>137</v>
      </c>
      <c r="G14" s="39" t="s">
        <v>116</v>
      </c>
      <c r="H14" s="31" t="s">
        <v>139</v>
      </c>
      <c r="I14" s="27" t="s">
        <v>135</v>
      </c>
      <c r="J14" s="27" t="s">
        <v>138</v>
      </c>
      <c r="K14" s="30"/>
      <c r="L14" s="16"/>
      <c r="M14" s="16"/>
      <c r="N14" s="16"/>
    </row>
    <row r="15" spans="1:14" ht="86.25" customHeight="1">
      <c r="A15" s="93"/>
      <c r="B15" s="93"/>
      <c r="C15" s="105"/>
      <c r="D15" s="28" t="s">
        <v>140</v>
      </c>
      <c r="E15" s="27" t="s">
        <v>141</v>
      </c>
      <c r="F15" s="27" t="s">
        <v>142</v>
      </c>
      <c r="G15" s="39" t="s">
        <v>116</v>
      </c>
      <c r="H15" s="16" t="s">
        <v>220</v>
      </c>
      <c r="I15" s="27" t="s">
        <v>144</v>
      </c>
      <c r="J15" s="27" t="s">
        <v>143</v>
      </c>
      <c r="K15" s="30"/>
      <c r="L15" s="16"/>
      <c r="M15" s="16"/>
      <c r="N15" s="16"/>
    </row>
    <row r="16" spans="1:14" ht="66" customHeight="1">
      <c r="A16" s="93"/>
      <c r="B16" s="93"/>
      <c r="C16" s="105"/>
      <c r="D16" s="28" t="s">
        <v>145</v>
      </c>
      <c r="E16" s="27" t="s">
        <v>146</v>
      </c>
      <c r="F16" s="27" t="s">
        <v>147</v>
      </c>
      <c r="G16" s="39" t="s">
        <v>116</v>
      </c>
      <c r="H16" s="16" t="s">
        <v>117</v>
      </c>
      <c r="I16" s="27" t="s">
        <v>123</v>
      </c>
      <c r="J16" s="27" t="s">
        <v>148</v>
      </c>
      <c r="K16" s="30"/>
      <c r="L16" s="16"/>
      <c r="M16" s="16"/>
      <c r="N16" s="16"/>
    </row>
    <row r="17" spans="1:14" ht="66" customHeight="1">
      <c r="A17" s="93"/>
      <c r="B17" s="93"/>
      <c r="C17" s="105"/>
      <c r="D17" s="28" t="s">
        <v>149</v>
      </c>
      <c r="E17" s="27" t="s">
        <v>150</v>
      </c>
      <c r="F17" s="27" t="s">
        <v>151</v>
      </c>
      <c r="G17" s="39" t="s">
        <v>116</v>
      </c>
      <c r="H17" s="16" t="s">
        <v>117</v>
      </c>
      <c r="I17" s="27" t="s">
        <v>123</v>
      </c>
      <c r="J17" s="27" t="s">
        <v>152</v>
      </c>
      <c r="K17" s="30"/>
      <c r="L17" s="16"/>
      <c r="M17" s="16"/>
      <c r="N17" s="16"/>
    </row>
    <row r="18" spans="1:14" ht="171" customHeight="1">
      <c r="A18" s="93"/>
      <c r="B18" s="93"/>
      <c r="C18" s="105"/>
      <c r="D18" s="32" t="s">
        <v>153</v>
      </c>
      <c r="E18" s="33" t="s">
        <v>196</v>
      </c>
      <c r="F18" s="33" t="s">
        <v>154</v>
      </c>
      <c r="G18" s="16" t="s">
        <v>197</v>
      </c>
      <c r="H18" s="16" t="s">
        <v>220</v>
      </c>
      <c r="I18" s="35" t="s">
        <v>123</v>
      </c>
      <c r="J18" s="34" t="s">
        <v>155</v>
      </c>
      <c r="K18" s="30"/>
      <c r="L18" s="16"/>
      <c r="M18" s="16"/>
      <c r="N18" s="16"/>
    </row>
    <row r="19" spans="1:14" ht="90" customHeight="1">
      <c r="A19" s="93" t="s">
        <v>19</v>
      </c>
      <c r="B19" s="93"/>
      <c r="C19" s="105"/>
      <c r="D19" s="36" t="s">
        <v>156</v>
      </c>
      <c r="E19" s="16" t="s">
        <v>157</v>
      </c>
      <c r="F19" s="16" t="s">
        <v>158</v>
      </c>
      <c r="G19" s="39" t="s">
        <v>116</v>
      </c>
      <c r="H19" s="16" t="s">
        <v>117</v>
      </c>
      <c r="I19" s="35"/>
      <c r="J19" s="16" t="s">
        <v>159</v>
      </c>
      <c r="K19" s="30"/>
      <c r="L19" s="16"/>
      <c r="M19" s="16"/>
      <c r="N19" s="16"/>
    </row>
    <row r="20" spans="1:14" ht="87" customHeight="1">
      <c r="A20" s="93"/>
      <c r="B20" s="93"/>
      <c r="C20" s="105"/>
      <c r="D20" s="37" t="s">
        <v>160</v>
      </c>
      <c r="E20" s="37" t="s">
        <v>161</v>
      </c>
      <c r="F20" s="37" t="s">
        <v>162</v>
      </c>
      <c r="G20" s="39" t="s">
        <v>116</v>
      </c>
      <c r="H20" s="37" t="s">
        <v>117</v>
      </c>
      <c r="I20" s="16" t="s">
        <v>123</v>
      </c>
      <c r="J20" s="37" t="s">
        <v>163</v>
      </c>
      <c r="K20" s="29"/>
      <c r="L20" s="16"/>
      <c r="M20" s="16"/>
      <c r="N20" s="16"/>
    </row>
    <row r="21" spans="1:14" ht="95.25" customHeight="1">
      <c r="A21" s="93"/>
      <c r="B21" s="93"/>
      <c r="C21" s="105"/>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94" t="s">
        <v>203</v>
      </c>
      <c r="C27" s="94"/>
      <c r="D27" s="94"/>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01" t="s">
        <v>10</v>
      </c>
      <c r="B1" s="101"/>
      <c r="C1" s="101"/>
      <c r="D1" s="101"/>
      <c r="E1" s="101"/>
      <c r="F1" s="101"/>
      <c r="G1" s="101"/>
      <c r="H1" s="101"/>
      <c r="I1" s="101"/>
      <c r="J1" s="101"/>
      <c r="K1" s="101"/>
      <c r="L1" s="101"/>
      <c r="M1" s="101"/>
      <c r="N1" s="101"/>
    </row>
    <row r="2" spans="1:14" ht="32.25" customHeight="1">
      <c r="A2" s="19" t="s">
        <v>3</v>
      </c>
      <c r="B2" s="93" t="s">
        <v>0</v>
      </c>
      <c r="C2" s="93"/>
      <c r="D2" s="93"/>
      <c r="E2" s="93"/>
      <c r="F2" s="93"/>
      <c r="G2" s="93"/>
      <c r="H2" s="93"/>
      <c r="I2" s="93"/>
      <c r="J2" s="93"/>
      <c r="K2" s="93"/>
      <c r="L2" s="93"/>
      <c r="M2" s="93"/>
      <c r="N2" s="93"/>
    </row>
    <row r="3" spans="1:14" ht="32.25" customHeight="1">
      <c r="A3" s="19" t="s">
        <v>4</v>
      </c>
      <c r="B3" s="93" t="s">
        <v>1</v>
      </c>
      <c r="C3" s="93"/>
      <c r="D3" s="93"/>
      <c r="E3" s="93"/>
      <c r="F3" s="93"/>
      <c r="G3" s="93"/>
      <c r="H3" s="93"/>
      <c r="I3" s="93"/>
      <c r="J3" s="93"/>
      <c r="K3" s="93"/>
      <c r="L3" s="93"/>
      <c r="M3" s="93"/>
      <c r="N3" s="93"/>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223</v>
      </c>
    </row>
    <row r="6" spans="1:14" s="3" customFormat="1" ht="211.5" customHeight="1">
      <c r="A6" s="19" t="s">
        <v>8</v>
      </c>
      <c r="B6" s="93" t="s">
        <v>200</v>
      </c>
      <c r="C6" s="93"/>
      <c r="D6" s="93"/>
      <c r="E6" s="93"/>
      <c r="F6" s="93"/>
      <c r="G6" s="93"/>
      <c r="H6" s="93" t="s">
        <v>201</v>
      </c>
      <c r="I6" s="93"/>
      <c r="J6" s="105"/>
      <c r="K6" s="105"/>
      <c r="L6" s="105"/>
      <c r="M6" s="105"/>
      <c r="N6" s="105"/>
    </row>
    <row r="7" spans="1:14" s="2" customFormat="1" ht="24" customHeight="1">
      <c r="A7" s="92" t="s">
        <v>190</v>
      </c>
      <c r="B7" s="92" t="s">
        <v>191</v>
      </c>
      <c r="C7" s="92" t="s">
        <v>192</v>
      </c>
      <c r="D7" s="92" t="s">
        <v>12</v>
      </c>
      <c r="E7" s="92" t="s">
        <v>13</v>
      </c>
      <c r="F7" s="92" t="s">
        <v>2</v>
      </c>
      <c r="G7" s="92" t="s">
        <v>9</v>
      </c>
      <c r="H7" s="92" t="s">
        <v>193</v>
      </c>
      <c r="I7" s="92" t="s">
        <v>7</v>
      </c>
      <c r="J7" s="92" t="s">
        <v>72</v>
      </c>
      <c r="K7" s="92" t="s">
        <v>221</v>
      </c>
      <c r="L7" s="92"/>
      <c r="M7" s="92" t="s">
        <v>222</v>
      </c>
      <c r="N7" s="92"/>
    </row>
    <row r="8" spans="1:14" ht="31.5">
      <c r="A8" s="92"/>
      <c r="B8" s="92"/>
      <c r="C8" s="92"/>
      <c r="D8" s="92"/>
      <c r="E8" s="92"/>
      <c r="F8" s="92"/>
      <c r="G8" s="92"/>
      <c r="H8" s="92"/>
      <c r="I8" s="92"/>
      <c r="J8" s="92"/>
      <c r="K8" s="20" t="s">
        <v>14</v>
      </c>
      <c r="L8" s="42" t="s">
        <v>224</v>
      </c>
      <c r="M8" s="20" t="s">
        <v>14</v>
      </c>
      <c r="N8" s="42" t="s">
        <v>224</v>
      </c>
    </row>
    <row r="9" spans="1:14" ht="101.25" customHeight="1">
      <c r="A9" s="98" t="s">
        <v>15</v>
      </c>
      <c r="B9" s="98" t="s">
        <v>28</v>
      </c>
      <c r="C9" s="98" t="s">
        <v>37</v>
      </c>
      <c r="D9" s="93" t="s">
        <v>168</v>
      </c>
      <c r="E9" s="19" t="s">
        <v>169</v>
      </c>
      <c r="F9" s="19" t="s">
        <v>170</v>
      </c>
      <c r="G9" s="21">
        <v>41974</v>
      </c>
      <c r="H9" s="107" t="s">
        <v>51</v>
      </c>
      <c r="I9" s="19" t="s">
        <v>172</v>
      </c>
      <c r="J9" s="19" t="s">
        <v>171</v>
      </c>
      <c r="K9" s="19"/>
      <c r="L9" s="19"/>
      <c r="M9" s="19"/>
      <c r="N9" s="19"/>
    </row>
    <row r="10" spans="1:14" ht="82.5" customHeight="1">
      <c r="A10" s="99"/>
      <c r="B10" s="99"/>
      <c r="C10" s="99"/>
      <c r="D10" s="93"/>
      <c r="E10" s="19" t="s">
        <v>173</v>
      </c>
      <c r="F10" s="19" t="s">
        <v>174</v>
      </c>
      <c r="G10" s="21">
        <v>41974</v>
      </c>
      <c r="H10" s="108"/>
      <c r="I10" s="19" t="s">
        <v>172</v>
      </c>
      <c r="J10" s="19" t="s">
        <v>175</v>
      </c>
      <c r="K10" s="19"/>
      <c r="L10" s="19"/>
      <c r="M10" s="19"/>
      <c r="N10" s="19"/>
    </row>
    <row r="11" spans="1:14" ht="95.25" customHeight="1">
      <c r="A11" s="99"/>
      <c r="B11" s="99"/>
      <c r="C11" s="99"/>
      <c r="D11" s="19" t="s">
        <v>176</v>
      </c>
      <c r="E11" s="19" t="s">
        <v>177</v>
      </c>
      <c r="F11" s="19" t="s">
        <v>178</v>
      </c>
      <c r="G11" s="21">
        <v>41974</v>
      </c>
      <c r="H11" s="108"/>
      <c r="I11" s="19" t="s">
        <v>172</v>
      </c>
      <c r="J11" s="19" t="s">
        <v>179</v>
      </c>
      <c r="K11" s="19"/>
      <c r="L11" s="19"/>
      <c r="M11" s="19"/>
      <c r="N11" s="19"/>
    </row>
    <row r="12" spans="1:14" ht="68.25" customHeight="1">
      <c r="A12" s="99"/>
      <c r="B12" s="99"/>
      <c r="C12" s="99"/>
      <c r="D12" s="19" t="s">
        <v>180</v>
      </c>
      <c r="E12" s="19" t="s">
        <v>181</v>
      </c>
      <c r="F12" s="19" t="s">
        <v>182</v>
      </c>
      <c r="G12" s="21">
        <v>41974</v>
      </c>
      <c r="H12" s="108"/>
      <c r="I12" s="19" t="s">
        <v>172</v>
      </c>
      <c r="J12" s="19" t="s">
        <v>183</v>
      </c>
      <c r="K12" s="19"/>
      <c r="L12" s="19"/>
      <c r="M12" s="19"/>
      <c r="N12" s="19"/>
    </row>
    <row r="13" spans="1:14" ht="68.25" customHeight="1">
      <c r="A13" s="100"/>
      <c r="B13" s="100"/>
      <c r="C13" s="100"/>
      <c r="D13" s="19" t="s">
        <v>184</v>
      </c>
      <c r="E13" s="19" t="s">
        <v>185</v>
      </c>
      <c r="F13" s="19" t="s">
        <v>186</v>
      </c>
      <c r="G13" s="21">
        <v>41974</v>
      </c>
      <c r="H13" s="109"/>
      <c r="I13" s="19" t="s">
        <v>172</v>
      </c>
      <c r="J13" s="19" t="s">
        <v>187</v>
      </c>
      <c r="K13" s="19"/>
      <c r="L13" s="19"/>
      <c r="M13" s="19"/>
      <c r="N13" s="19"/>
    </row>
    <row r="19" spans="1:4" ht="18">
      <c r="A19" s="15" t="s">
        <v>11</v>
      </c>
      <c r="B19" s="40"/>
      <c r="C19" s="40"/>
      <c r="D19" s="40"/>
    </row>
    <row r="20" spans="1:4" ht="25.5" customHeight="1">
      <c r="A20" s="15"/>
      <c r="B20" s="94" t="s">
        <v>202</v>
      </c>
      <c r="C20" s="94"/>
      <c r="D20" s="94"/>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101" t="s">
        <v>10</v>
      </c>
      <c r="B1" s="101"/>
      <c r="C1" s="101"/>
      <c r="D1" s="101"/>
      <c r="E1" s="101"/>
      <c r="F1" s="101"/>
      <c r="G1" s="101"/>
      <c r="H1" s="101"/>
      <c r="I1" s="101"/>
      <c r="J1" s="101"/>
      <c r="K1" s="101"/>
      <c r="L1" s="101"/>
      <c r="M1" s="101"/>
      <c r="N1" s="101"/>
    </row>
    <row r="2" spans="1:14" ht="32.25" customHeight="1">
      <c r="A2" s="60" t="s">
        <v>3</v>
      </c>
      <c r="B2" s="93" t="s">
        <v>0</v>
      </c>
      <c r="C2" s="93"/>
      <c r="D2" s="93"/>
      <c r="E2" s="93"/>
      <c r="F2" s="93"/>
      <c r="G2" s="93"/>
      <c r="H2" s="93"/>
      <c r="I2" s="93"/>
      <c r="J2" s="93"/>
      <c r="K2" s="93"/>
      <c r="L2" s="93"/>
      <c r="M2" s="93"/>
      <c r="N2" s="93"/>
    </row>
    <row r="3" spans="1:14" ht="32.25" customHeight="1">
      <c r="A3" s="60" t="s">
        <v>4</v>
      </c>
      <c r="B3" s="93" t="s">
        <v>1</v>
      </c>
      <c r="C3" s="93"/>
      <c r="D3" s="93"/>
      <c r="E3" s="93"/>
      <c r="F3" s="93"/>
      <c r="G3" s="93"/>
      <c r="H3" s="93"/>
      <c r="I3" s="93"/>
      <c r="J3" s="93"/>
      <c r="K3" s="93"/>
      <c r="L3" s="93"/>
      <c r="M3" s="93"/>
      <c r="N3" s="93"/>
    </row>
    <row r="4" spans="1:14" s="3" customFormat="1" ht="36.75" customHeight="1">
      <c r="A4" s="17" t="s">
        <v>5</v>
      </c>
      <c r="B4" s="18" t="s">
        <v>199</v>
      </c>
      <c r="C4" s="14"/>
      <c r="D4" s="5"/>
      <c r="E4" s="5"/>
      <c r="F4" s="5"/>
      <c r="G4" s="5"/>
      <c r="H4" s="5"/>
      <c r="I4" s="5"/>
      <c r="J4" s="5"/>
      <c r="K4" s="5"/>
      <c r="L4" s="5"/>
      <c r="M4" s="5"/>
      <c r="N4" s="6" t="s">
        <v>223</v>
      </c>
    </row>
    <row r="5" spans="1:14" s="3" customFormat="1" ht="193.5" customHeight="1">
      <c r="A5" s="60" t="s">
        <v>8</v>
      </c>
      <c r="B5" s="93" t="s">
        <v>200</v>
      </c>
      <c r="C5" s="93"/>
      <c r="D5" s="93"/>
      <c r="E5" s="93"/>
      <c r="F5" s="93"/>
      <c r="G5" s="93"/>
      <c r="H5" s="93" t="s">
        <v>201</v>
      </c>
      <c r="I5" s="93"/>
      <c r="J5" s="105"/>
      <c r="K5" s="105"/>
      <c r="L5" s="105"/>
      <c r="M5" s="105"/>
      <c r="N5" s="105"/>
    </row>
    <row r="6" spans="1:14" s="2" customFormat="1" ht="24" customHeight="1">
      <c r="A6" s="92" t="s">
        <v>190</v>
      </c>
      <c r="B6" s="92" t="s">
        <v>191</v>
      </c>
      <c r="C6" s="92" t="s">
        <v>192</v>
      </c>
      <c r="D6" s="92" t="s">
        <v>12</v>
      </c>
      <c r="E6" s="92" t="s">
        <v>13</v>
      </c>
      <c r="F6" s="92" t="s">
        <v>2</v>
      </c>
      <c r="G6" s="92" t="s">
        <v>9</v>
      </c>
      <c r="H6" s="92" t="s">
        <v>193</v>
      </c>
      <c r="I6" s="92" t="s">
        <v>7</v>
      </c>
      <c r="J6" s="92" t="s">
        <v>72</v>
      </c>
      <c r="K6" s="92" t="s">
        <v>226</v>
      </c>
      <c r="L6" s="92"/>
      <c r="M6" s="92" t="s">
        <v>222</v>
      </c>
      <c r="N6" s="92"/>
    </row>
    <row r="7" spans="1:14" ht="45.75" customHeight="1">
      <c r="A7" s="92"/>
      <c r="B7" s="92"/>
      <c r="C7" s="92"/>
      <c r="D7" s="92"/>
      <c r="E7" s="92"/>
      <c r="F7" s="92"/>
      <c r="G7" s="92"/>
      <c r="H7" s="92"/>
      <c r="I7" s="92"/>
      <c r="J7" s="92"/>
      <c r="K7" s="59" t="s">
        <v>14</v>
      </c>
      <c r="L7" s="59" t="s">
        <v>224</v>
      </c>
      <c r="M7" s="59" t="s">
        <v>14</v>
      </c>
      <c r="N7" s="59" t="s">
        <v>224</v>
      </c>
    </row>
    <row r="8" spans="1:14" ht="78" customHeight="1">
      <c r="A8" s="98" t="s">
        <v>15</v>
      </c>
      <c r="B8" s="98" t="s">
        <v>28</v>
      </c>
      <c r="C8" s="98" t="s">
        <v>37</v>
      </c>
      <c r="D8" s="93" t="s">
        <v>168</v>
      </c>
      <c r="E8" s="60" t="s">
        <v>169</v>
      </c>
      <c r="F8" s="60" t="s">
        <v>170</v>
      </c>
      <c r="G8" s="21">
        <v>41974</v>
      </c>
      <c r="H8" s="107" t="s">
        <v>51</v>
      </c>
      <c r="I8" s="60" t="s">
        <v>172</v>
      </c>
      <c r="J8" s="60" t="s">
        <v>171</v>
      </c>
      <c r="K8" s="61" t="s">
        <v>227</v>
      </c>
      <c r="L8" s="43">
        <f>164/160</f>
        <v>1.0249999999999999</v>
      </c>
      <c r="M8" s="60"/>
      <c r="N8" s="60"/>
    </row>
    <row r="9" spans="1:14" ht="48" customHeight="1">
      <c r="A9" s="99"/>
      <c r="B9" s="99"/>
      <c r="C9" s="99"/>
      <c r="D9" s="93"/>
      <c r="E9" s="60" t="s">
        <v>173</v>
      </c>
      <c r="F9" s="60" t="s">
        <v>174</v>
      </c>
      <c r="G9" s="21">
        <v>41974</v>
      </c>
      <c r="H9" s="108"/>
      <c r="I9" s="60" t="s">
        <v>172</v>
      </c>
      <c r="J9" s="60" t="s">
        <v>175</v>
      </c>
      <c r="K9" s="62" t="s">
        <v>228</v>
      </c>
      <c r="L9" s="43">
        <f>85135000/70000000</f>
        <v>1.2162142857142857</v>
      </c>
      <c r="M9" s="60"/>
      <c r="N9" s="60"/>
    </row>
    <row r="10" spans="1:14" ht="72.75" customHeight="1">
      <c r="A10" s="99"/>
      <c r="B10" s="99"/>
      <c r="C10" s="99"/>
      <c r="D10" s="60" t="s">
        <v>176</v>
      </c>
      <c r="E10" s="60" t="s">
        <v>177</v>
      </c>
      <c r="F10" s="60" t="s">
        <v>178</v>
      </c>
      <c r="G10" s="21">
        <v>41974</v>
      </c>
      <c r="H10" s="108"/>
      <c r="I10" s="60" t="s">
        <v>172</v>
      </c>
      <c r="J10" s="60" t="s">
        <v>179</v>
      </c>
      <c r="K10" s="61" t="s">
        <v>229</v>
      </c>
      <c r="L10" s="43">
        <f>79/60</f>
        <v>1.3166666666666667</v>
      </c>
      <c r="M10" s="60"/>
      <c r="N10" s="60"/>
    </row>
    <row r="11" spans="1:14" ht="125.25" customHeight="1">
      <c r="A11" s="99"/>
      <c r="B11" s="99"/>
      <c r="C11" s="99"/>
      <c r="D11" s="60" t="s">
        <v>180</v>
      </c>
      <c r="E11" s="60" t="s">
        <v>233</v>
      </c>
      <c r="F11" s="60" t="s">
        <v>182</v>
      </c>
      <c r="G11" s="21">
        <v>41974</v>
      </c>
      <c r="H11" s="108"/>
      <c r="I11" s="60" t="s">
        <v>172</v>
      </c>
      <c r="J11" s="60" t="s">
        <v>183</v>
      </c>
      <c r="K11" s="61" t="s">
        <v>232</v>
      </c>
      <c r="L11" s="43">
        <f>10/8</f>
        <v>1.25</v>
      </c>
      <c r="M11" s="60"/>
      <c r="N11" s="60"/>
    </row>
    <row r="12" spans="1:14" ht="92.25" customHeight="1">
      <c r="A12" s="100"/>
      <c r="B12" s="100"/>
      <c r="C12" s="100"/>
      <c r="D12" s="60" t="s">
        <v>184</v>
      </c>
      <c r="E12" s="60" t="s">
        <v>230</v>
      </c>
      <c r="F12" s="60" t="s">
        <v>186</v>
      </c>
      <c r="G12" s="21">
        <v>41974</v>
      </c>
      <c r="H12" s="109"/>
      <c r="I12" s="60" t="s">
        <v>172</v>
      </c>
      <c r="J12" s="60" t="s">
        <v>187</v>
      </c>
      <c r="K12" s="61" t="s">
        <v>231</v>
      </c>
      <c r="L12" s="43">
        <f>1/1</f>
        <v>1</v>
      </c>
      <c r="M12" s="60"/>
      <c r="N12" s="60"/>
    </row>
    <row r="14" spans="1:14">
      <c r="B14" s="110"/>
      <c r="C14" s="110"/>
      <c r="D14" s="110"/>
    </row>
    <row r="15" spans="1:14" ht="18">
      <c r="A15" s="15" t="s">
        <v>11</v>
      </c>
      <c r="B15" s="111"/>
      <c r="C15" s="111"/>
      <c r="D15" s="111"/>
    </row>
    <row r="16" spans="1:14" ht="25.5" customHeight="1">
      <c r="A16" s="15"/>
      <c r="B16" s="94" t="s">
        <v>202</v>
      </c>
      <c r="C16" s="94"/>
      <c r="D16" s="94"/>
    </row>
  </sheetData>
  <sheetProtection selectLockedCells="1" selectUnlockedCells="1"/>
  <mergeCells count="24">
    <mergeCell ref="C6:C7"/>
    <mergeCell ref="D6:D7"/>
    <mergeCell ref="E6:E7"/>
    <mergeCell ref="A1:N1"/>
    <mergeCell ref="B2:N2"/>
    <mergeCell ref="B3:N3"/>
    <mergeCell ref="B5:G5"/>
    <mergeCell ref="H5:N5"/>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sheetPr>
    <pageSetUpPr fitToPage="1"/>
  </sheetPr>
  <dimension ref="A1:O25"/>
  <sheetViews>
    <sheetView tabSelected="1" view="pageBreakPreview" topLeftCell="D1" zoomScale="25" zoomScaleSheetLayoutView="25" workbookViewId="0">
      <selection sqref="A1:N1"/>
    </sheetView>
  </sheetViews>
  <sheetFormatPr baseColWidth="10" defaultColWidth="11.5703125" defaultRowHeight="61.7" customHeight="1"/>
  <cols>
    <col min="1" max="1" width="40.140625" style="44" hidden="1" customWidth="1"/>
    <col min="2" max="2" width="24.42578125" style="56" hidden="1" customWidth="1"/>
    <col min="3" max="3" width="23.7109375" style="57" hidden="1" customWidth="1"/>
    <col min="4" max="4" width="50.42578125" style="63" customWidth="1"/>
    <col min="5" max="5" width="27.140625" style="44" customWidth="1"/>
    <col min="6" max="6" width="26.28515625" style="44" customWidth="1"/>
    <col min="7" max="7" width="25.28515625" style="44" customWidth="1"/>
    <col min="8" max="8" width="21.140625" style="44" customWidth="1"/>
    <col min="9" max="9" width="19.5703125" style="44" customWidth="1"/>
    <col min="10" max="10" width="21" style="56" customWidth="1"/>
    <col min="11" max="11" width="127" style="56" hidden="1" customWidth="1"/>
    <col min="12" max="12" width="14.42578125" style="44" hidden="1" customWidth="1"/>
    <col min="13" max="13" width="127" style="56" customWidth="1"/>
    <col min="14" max="14" width="15.28515625" style="44" customWidth="1"/>
    <col min="15" max="251" width="11.5703125" style="44"/>
    <col min="252" max="252" width="23" style="44" customWidth="1"/>
    <col min="253" max="253" width="28.5703125" style="44" customWidth="1"/>
    <col min="254" max="254" width="21.85546875" style="44" customWidth="1"/>
    <col min="255" max="255" width="34.85546875" style="44" customWidth="1"/>
    <col min="256" max="256" width="32.140625" style="44" customWidth="1"/>
    <col min="257" max="257" width="20.85546875" style="44" customWidth="1"/>
    <col min="258" max="258" width="16.28515625" style="44" customWidth="1"/>
    <col min="259" max="259" width="16.140625" style="44" customWidth="1"/>
    <col min="260" max="260" width="22" style="44" customWidth="1"/>
    <col min="261" max="261" width="14.28515625" style="44" customWidth="1"/>
    <col min="262" max="262" width="46.42578125" style="44" customWidth="1"/>
    <col min="263" max="263" width="25.5703125" style="44" customWidth="1"/>
    <col min="264" max="264" width="19.85546875" style="44" customWidth="1"/>
    <col min="265" max="265" width="17.42578125" style="44" customWidth="1"/>
    <col min="266" max="266" width="15.5703125" style="44" customWidth="1"/>
    <col min="267" max="267" width="13.7109375" style="44" customWidth="1"/>
    <col min="268" max="507" width="11.5703125" style="44"/>
    <col min="508" max="508" width="23" style="44" customWidth="1"/>
    <col min="509" max="509" width="28.5703125" style="44" customWidth="1"/>
    <col min="510" max="510" width="21.85546875" style="44" customWidth="1"/>
    <col min="511" max="511" width="34.85546875" style="44" customWidth="1"/>
    <col min="512" max="512" width="32.140625" style="44" customWidth="1"/>
    <col min="513" max="513" width="20.85546875" style="44" customWidth="1"/>
    <col min="514" max="514" width="16.28515625" style="44" customWidth="1"/>
    <col min="515" max="515" width="16.140625" style="44" customWidth="1"/>
    <col min="516" max="516" width="22" style="44" customWidth="1"/>
    <col min="517" max="517" width="14.28515625" style="44" customWidth="1"/>
    <col min="518" max="518" width="46.42578125" style="44" customWidth="1"/>
    <col min="519" max="519" width="25.5703125" style="44" customWidth="1"/>
    <col min="520" max="520" width="19.85546875" style="44" customWidth="1"/>
    <col min="521" max="521" width="17.42578125" style="44" customWidth="1"/>
    <col min="522" max="522" width="15.5703125" style="44" customWidth="1"/>
    <col min="523" max="523" width="13.7109375" style="44" customWidth="1"/>
    <col min="524" max="763" width="11.5703125" style="44"/>
    <col min="764" max="764" width="23" style="44" customWidth="1"/>
    <col min="765" max="765" width="28.5703125" style="44" customWidth="1"/>
    <col min="766" max="766" width="21.85546875" style="44" customWidth="1"/>
    <col min="767" max="767" width="34.85546875" style="44" customWidth="1"/>
    <col min="768" max="768" width="32.140625" style="44" customWidth="1"/>
    <col min="769" max="769" width="20.85546875" style="44" customWidth="1"/>
    <col min="770" max="770" width="16.28515625" style="44" customWidth="1"/>
    <col min="771" max="771" width="16.140625" style="44" customWidth="1"/>
    <col min="772" max="772" width="22" style="44" customWidth="1"/>
    <col min="773" max="773" width="14.28515625" style="44" customWidth="1"/>
    <col min="774" max="774" width="46.42578125" style="44" customWidth="1"/>
    <col min="775" max="775" width="25.5703125" style="44" customWidth="1"/>
    <col min="776" max="776" width="19.85546875" style="44" customWidth="1"/>
    <col min="777" max="777" width="17.42578125" style="44" customWidth="1"/>
    <col min="778" max="778" width="15.5703125" style="44" customWidth="1"/>
    <col min="779" max="779" width="13.7109375" style="44" customWidth="1"/>
    <col min="780" max="1019" width="11.5703125" style="44"/>
    <col min="1020" max="1020" width="23" style="44" customWidth="1"/>
    <col min="1021" max="1021" width="28.5703125" style="44" customWidth="1"/>
    <col min="1022" max="1022" width="21.85546875" style="44" customWidth="1"/>
    <col min="1023" max="1023" width="34.85546875" style="44" customWidth="1"/>
    <col min="1024" max="1024" width="32.140625" style="44" customWidth="1"/>
    <col min="1025" max="1025" width="20.85546875" style="44" customWidth="1"/>
    <col min="1026" max="1026" width="16.28515625" style="44" customWidth="1"/>
    <col min="1027" max="1027" width="16.140625" style="44" customWidth="1"/>
    <col min="1028" max="1028" width="22" style="44" customWidth="1"/>
    <col min="1029" max="1029" width="14.28515625" style="44" customWidth="1"/>
    <col min="1030" max="1030" width="46.42578125" style="44" customWidth="1"/>
    <col min="1031" max="1031" width="25.5703125" style="44" customWidth="1"/>
    <col min="1032" max="1032" width="19.85546875" style="44" customWidth="1"/>
    <col min="1033" max="1033" width="17.42578125" style="44" customWidth="1"/>
    <col min="1034" max="1034" width="15.5703125" style="44" customWidth="1"/>
    <col min="1035" max="1035" width="13.7109375" style="44" customWidth="1"/>
    <col min="1036" max="1275" width="11.5703125" style="44"/>
    <col min="1276" max="1276" width="23" style="44" customWidth="1"/>
    <col min="1277" max="1277" width="28.5703125" style="44" customWidth="1"/>
    <col min="1278" max="1278" width="21.85546875" style="44" customWidth="1"/>
    <col min="1279" max="1279" width="34.85546875" style="44" customWidth="1"/>
    <col min="1280" max="1280" width="32.140625" style="44" customWidth="1"/>
    <col min="1281" max="1281" width="20.85546875" style="44" customWidth="1"/>
    <col min="1282" max="1282" width="16.28515625" style="44" customWidth="1"/>
    <col min="1283" max="1283" width="16.140625" style="44" customWidth="1"/>
    <col min="1284" max="1284" width="22" style="44" customWidth="1"/>
    <col min="1285" max="1285" width="14.28515625" style="44" customWidth="1"/>
    <col min="1286" max="1286" width="46.42578125" style="44" customWidth="1"/>
    <col min="1287" max="1287" width="25.5703125" style="44" customWidth="1"/>
    <col min="1288" max="1288" width="19.85546875" style="44" customWidth="1"/>
    <col min="1289" max="1289" width="17.42578125" style="44" customWidth="1"/>
    <col min="1290" max="1290" width="15.5703125" style="44" customWidth="1"/>
    <col min="1291" max="1291" width="13.7109375" style="44" customWidth="1"/>
    <col min="1292" max="1531" width="11.5703125" style="44"/>
    <col min="1532" max="1532" width="23" style="44" customWidth="1"/>
    <col min="1533" max="1533" width="28.5703125" style="44" customWidth="1"/>
    <col min="1534" max="1534" width="21.85546875" style="44" customWidth="1"/>
    <col min="1535" max="1535" width="34.85546875" style="44" customWidth="1"/>
    <col min="1536" max="1536" width="32.140625" style="44" customWidth="1"/>
    <col min="1537" max="1537" width="20.85546875" style="44" customWidth="1"/>
    <col min="1538" max="1538" width="16.28515625" style="44" customWidth="1"/>
    <col min="1539" max="1539" width="16.140625" style="44" customWidth="1"/>
    <col min="1540" max="1540" width="22" style="44" customWidth="1"/>
    <col min="1541" max="1541" width="14.28515625" style="44" customWidth="1"/>
    <col min="1542" max="1542" width="46.42578125" style="44" customWidth="1"/>
    <col min="1543" max="1543" width="25.5703125" style="44" customWidth="1"/>
    <col min="1544" max="1544" width="19.85546875" style="44" customWidth="1"/>
    <col min="1545" max="1545" width="17.42578125" style="44" customWidth="1"/>
    <col min="1546" max="1546" width="15.5703125" style="44" customWidth="1"/>
    <col min="1547" max="1547" width="13.7109375" style="44" customWidth="1"/>
    <col min="1548" max="1787" width="11.5703125" style="44"/>
    <col min="1788" max="1788" width="23" style="44" customWidth="1"/>
    <col min="1789" max="1789" width="28.5703125" style="44" customWidth="1"/>
    <col min="1790" max="1790" width="21.85546875" style="44" customWidth="1"/>
    <col min="1791" max="1791" width="34.85546875" style="44" customWidth="1"/>
    <col min="1792" max="1792" width="32.140625" style="44" customWidth="1"/>
    <col min="1793" max="1793" width="20.85546875" style="44" customWidth="1"/>
    <col min="1794" max="1794" width="16.28515625" style="44" customWidth="1"/>
    <col min="1795" max="1795" width="16.140625" style="44" customWidth="1"/>
    <col min="1796" max="1796" width="22" style="44" customWidth="1"/>
    <col min="1797" max="1797" width="14.28515625" style="44" customWidth="1"/>
    <col min="1798" max="1798" width="46.42578125" style="44" customWidth="1"/>
    <col min="1799" max="1799" width="25.5703125" style="44" customWidth="1"/>
    <col min="1800" max="1800" width="19.85546875" style="44" customWidth="1"/>
    <col min="1801" max="1801" width="17.42578125" style="44" customWidth="1"/>
    <col min="1802" max="1802" width="15.5703125" style="44" customWidth="1"/>
    <col min="1803" max="1803" width="13.7109375" style="44" customWidth="1"/>
    <col min="1804" max="2043" width="11.5703125" style="44"/>
    <col min="2044" max="2044" width="23" style="44" customWidth="1"/>
    <col min="2045" max="2045" width="28.5703125" style="44" customWidth="1"/>
    <col min="2046" max="2046" width="21.85546875" style="44" customWidth="1"/>
    <col min="2047" max="2047" width="34.85546875" style="44" customWidth="1"/>
    <col min="2048" max="2048" width="32.140625" style="44" customWidth="1"/>
    <col min="2049" max="2049" width="20.85546875" style="44" customWidth="1"/>
    <col min="2050" max="2050" width="16.28515625" style="44" customWidth="1"/>
    <col min="2051" max="2051" width="16.140625" style="44" customWidth="1"/>
    <col min="2052" max="2052" width="22" style="44" customWidth="1"/>
    <col min="2053" max="2053" width="14.28515625" style="44" customWidth="1"/>
    <col min="2054" max="2054" width="46.42578125" style="44" customWidth="1"/>
    <col min="2055" max="2055" width="25.5703125" style="44" customWidth="1"/>
    <col min="2056" max="2056" width="19.85546875" style="44" customWidth="1"/>
    <col min="2057" max="2057" width="17.42578125" style="44" customWidth="1"/>
    <col min="2058" max="2058" width="15.5703125" style="44" customWidth="1"/>
    <col min="2059" max="2059" width="13.7109375" style="44" customWidth="1"/>
    <col min="2060" max="2299" width="11.5703125" style="44"/>
    <col min="2300" max="2300" width="23" style="44" customWidth="1"/>
    <col min="2301" max="2301" width="28.5703125" style="44" customWidth="1"/>
    <col min="2302" max="2302" width="21.85546875" style="44" customWidth="1"/>
    <col min="2303" max="2303" width="34.85546875" style="44" customWidth="1"/>
    <col min="2304" max="2304" width="32.140625" style="44" customWidth="1"/>
    <col min="2305" max="2305" width="20.85546875" style="44" customWidth="1"/>
    <col min="2306" max="2306" width="16.28515625" style="44" customWidth="1"/>
    <col min="2307" max="2307" width="16.140625" style="44" customWidth="1"/>
    <col min="2308" max="2308" width="22" style="44" customWidth="1"/>
    <col min="2309" max="2309" width="14.28515625" style="44" customWidth="1"/>
    <col min="2310" max="2310" width="46.42578125" style="44" customWidth="1"/>
    <col min="2311" max="2311" width="25.5703125" style="44" customWidth="1"/>
    <col min="2312" max="2312" width="19.85546875" style="44" customWidth="1"/>
    <col min="2313" max="2313" width="17.42578125" style="44" customWidth="1"/>
    <col min="2314" max="2314" width="15.5703125" style="44" customWidth="1"/>
    <col min="2315" max="2315" width="13.7109375" style="44" customWidth="1"/>
    <col min="2316" max="2555" width="11.5703125" style="44"/>
    <col min="2556" max="2556" width="23" style="44" customWidth="1"/>
    <col min="2557" max="2557" width="28.5703125" style="44" customWidth="1"/>
    <col min="2558" max="2558" width="21.85546875" style="44" customWidth="1"/>
    <col min="2559" max="2559" width="34.85546875" style="44" customWidth="1"/>
    <col min="2560" max="2560" width="32.140625" style="44" customWidth="1"/>
    <col min="2561" max="2561" width="20.85546875" style="44" customWidth="1"/>
    <col min="2562" max="2562" width="16.28515625" style="44" customWidth="1"/>
    <col min="2563" max="2563" width="16.140625" style="44" customWidth="1"/>
    <col min="2564" max="2564" width="22" style="44" customWidth="1"/>
    <col min="2565" max="2565" width="14.28515625" style="44" customWidth="1"/>
    <col min="2566" max="2566" width="46.42578125" style="44" customWidth="1"/>
    <col min="2567" max="2567" width="25.5703125" style="44" customWidth="1"/>
    <col min="2568" max="2568" width="19.85546875" style="44" customWidth="1"/>
    <col min="2569" max="2569" width="17.42578125" style="44" customWidth="1"/>
    <col min="2570" max="2570" width="15.5703125" style="44" customWidth="1"/>
    <col min="2571" max="2571" width="13.7109375" style="44" customWidth="1"/>
    <col min="2572" max="2811" width="11.5703125" style="44"/>
    <col min="2812" max="2812" width="23" style="44" customWidth="1"/>
    <col min="2813" max="2813" width="28.5703125" style="44" customWidth="1"/>
    <col min="2814" max="2814" width="21.85546875" style="44" customWidth="1"/>
    <col min="2815" max="2815" width="34.85546875" style="44" customWidth="1"/>
    <col min="2816" max="2816" width="32.140625" style="44" customWidth="1"/>
    <col min="2817" max="2817" width="20.85546875" style="44" customWidth="1"/>
    <col min="2818" max="2818" width="16.28515625" style="44" customWidth="1"/>
    <col min="2819" max="2819" width="16.140625" style="44" customWidth="1"/>
    <col min="2820" max="2820" width="22" style="44" customWidth="1"/>
    <col min="2821" max="2821" width="14.28515625" style="44" customWidth="1"/>
    <col min="2822" max="2822" width="46.42578125" style="44" customWidth="1"/>
    <col min="2823" max="2823" width="25.5703125" style="44" customWidth="1"/>
    <col min="2824" max="2824" width="19.85546875" style="44" customWidth="1"/>
    <col min="2825" max="2825" width="17.42578125" style="44" customWidth="1"/>
    <col min="2826" max="2826" width="15.5703125" style="44" customWidth="1"/>
    <col min="2827" max="2827" width="13.7109375" style="44" customWidth="1"/>
    <col min="2828" max="3067" width="11.5703125" style="44"/>
    <col min="3068" max="3068" width="23" style="44" customWidth="1"/>
    <col min="3069" max="3069" width="28.5703125" style="44" customWidth="1"/>
    <col min="3070" max="3070" width="21.85546875" style="44" customWidth="1"/>
    <col min="3071" max="3071" width="34.85546875" style="44" customWidth="1"/>
    <col min="3072" max="3072" width="32.140625" style="44" customWidth="1"/>
    <col min="3073" max="3073" width="20.85546875" style="44" customWidth="1"/>
    <col min="3074" max="3074" width="16.28515625" style="44" customWidth="1"/>
    <col min="3075" max="3075" width="16.140625" style="44" customWidth="1"/>
    <col min="3076" max="3076" width="22" style="44" customWidth="1"/>
    <col min="3077" max="3077" width="14.28515625" style="44" customWidth="1"/>
    <col min="3078" max="3078" width="46.42578125" style="44" customWidth="1"/>
    <col min="3079" max="3079" width="25.5703125" style="44" customWidth="1"/>
    <col min="3080" max="3080" width="19.85546875" style="44" customWidth="1"/>
    <col min="3081" max="3081" width="17.42578125" style="44" customWidth="1"/>
    <col min="3082" max="3082" width="15.5703125" style="44" customWidth="1"/>
    <col min="3083" max="3083" width="13.7109375" style="44" customWidth="1"/>
    <col min="3084" max="3323" width="11.5703125" style="44"/>
    <col min="3324" max="3324" width="23" style="44" customWidth="1"/>
    <col min="3325" max="3325" width="28.5703125" style="44" customWidth="1"/>
    <col min="3326" max="3326" width="21.85546875" style="44" customWidth="1"/>
    <col min="3327" max="3327" width="34.85546875" style="44" customWidth="1"/>
    <col min="3328" max="3328" width="32.140625" style="44" customWidth="1"/>
    <col min="3329" max="3329" width="20.85546875" style="44" customWidth="1"/>
    <col min="3330" max="3330" width="16.28515625" style="44" customWidth="1"/>
    <col min="3331" max="3331" width="16.140625" style="44" customWidth="1"/>
    <col min="3332" max="3332" width="22" style="44" customWidth="1"/>
    <col min="3333" max="3333" width="14.28515625" style="44" customWidth="1"/>
    <col min="3334" max="3334" width="46.42578125" style="44" customWidth="1"/>
    <col min="3335" max="3335" width="25.5703125" style="44" customWidth="1"/>
    <col min="3336" max="3336" width="19.85546875" style="44" customWidth="1"/>
    <col min="3337" max="3337" width="17.42578125" style="44" customWidth="1"/>
    <col min="3338" max="3338" width="15.5703125" style="44" customWidth="1"/>
    <col min="3339" max="3339" width="13.7109375" style="44" customWidth="1"/>
    <col min="3340" max="3579" width="11.5703125" style="44"/>
    <col min="3580" max="3580" width="23" style="44" customWidth="1"/>
    <col min="3581" max="3581" width="28.5703125" style="44" customWidth="1"/>
    <col min="3582" max="3582" width="21.85546875" style="44" customWidth="1"/>
    <col min="3583" max="3583" width="34.85546875" style="44" customWidth="1"/>
    <col min="3584" max="3584" width="32.140625" style="44" customWidth="1"/>
    <col min="3585" max="3585" width="20.85546875" style="44" customWidth="1"/>
    <col min="3586" max="3586" width="16.28515625" style="44" customWidth="1"/>
    <col min="3587" max="3587" width="16.140625" style="44" customWidth="1"/>
    <col min="3588" max="3588" width="22" style="44" customWidth="1"/>
    <col min="3589" max="3589" width="14.28515625" style="44" customWidth="1"/>
    <col min="3590" max="3590" width="46.42578125" style="44" customWidth="1"/>
    <col min="3591" max="3591" width="25.5703125" style="44" customWidth="1"/>
    <col min="3592" max="3592" width="19.85546875" style="44" customWidth="1"/>
    <col min="3593" max="3593" width="17.42578125" style="44" customWidth="1"/>
    <col min="3594" max="3594" width="15.5703125" style="44" customWidth="1"/>
    <col min="3595" max="3595" width="13.7109375" style="44" customWidth="1"/>
    <col min="3596" max="3835" width="11.5703125" style="44"/>
    <col min="3836" max="3836" width="23" style="44" customWidth="1"/>
    <col min="3837" max="3837" width="28.5703125" style="44" customWidth="1"/>
    <col min="3838" max="3838" width="21.85546875" style="44" customWidth="1"/>
    <col min="3839" max="3839" width="34.85546875" style="44" customWidth="1"/>
    <col min="3840" max="3840" width="32.140625" style="44" customWidth="1"/>
    <col min="3841" max="3841" width="20.85546875" style="44" customWidth="1"/>
    <col min="3842" max="3842" width="16.28515625" style="44" customWidth="1"/>
    <col min="3843" max="3843" width="16.140625" style="44" customWidth="1"/>
    <col min="3844" max="3844" width="22" style="44" customWidth="1"/>
    <col min="3845" max="3845" width="14.28515625" style="44" customWidth="1"/>
    <col min="3846" max="3846" width="46.42578125" style="44" customWidth="1"/>
    <col min="3847" max="3847" width="25.5703125" style="44" customWidth="1"/>
    <col min="3848" max="3848" width="19.85546875" style="44" customWidth="1"/>
    <col min="3849" max="3849" width="17.42578125" style="44" customWidth="1"/>
    <col min="3850" max="3850" width="15.5703125" style="44" customWidth="1"/>
    <col min="3851" max="3851" width="13.7109375" style="44" customWidth="1"/>
    <col min="3852" max="4091" width="11.5703125" style="44"/>
    <col min="4092" max="4092" width="23" style="44" customWidth="1"/>
    <col min="4093" max="4093" width="28.5703125" style="44" customWidth="1"/>
    <col min="4094" max="4094" width="21.85546875" style="44" customWidth="1"/>
    <col min="4095" max="4095" width="34.85546875" style="44" customWidth="1"/>
    <col min="4096" max="4096" width="32.140625" style="44" customWidth="1"/>
    <col min="4097" max="4097" width="20.85546875" style="44" customWidth="1"/>
    <col min="4098" max="4098" width="16.28515625" style="44" customWidth="1"/>
    <col min="4099" max="4099" width="16.140625" style="44" customWidth="1"/>
    <col min="4100" max="4100" width="22" style="44" customWidth="1"/>
    <col min="4101" max="4101" width="14.28515625" style="44" customWidth="1"/>
    <col min="4102" max="4102" width="46.42578125" style="44" customWidth="1"/>
    <col min="4103" max="4103" width="25.5703125" style="44" customWidth="1"/>
    <col min="4104" max="4104" width="19.85546875" style="44" customWidth="1"/>
    <col min="4105" max="4105" width="17.42578125" style="44" customWidth="1"/>
    <col min="4106" max="4106" width="15.5703125" style="44" customWidth="1"/>
    <col min="4107" max="4107" width="13.7109375" style="44" customWidth="1"/>
    <col min="4108" max="4347" width="11.5703125" style="44"/>
    <col min="4348" max="4348" width="23" style="44" customWidth="1"/>
    <col min="4349" max="4349" width="28.5703125" style="44" customWidth="1"/>
    <col min="4350" max="4350" width="21.85546875" style="44" customWidth="1"/>
    <col min="4351" max="4351" width="34.85546875" style="44" customWidth="1"/>
    <col min="4352" max="4352" width="32.140625" style="44" customWidth="1"/>
    <col min="4353" max="4353" width="20.85546875" style="44" customWidth="1"/>
    <col min="4354" max="4354" width="16.28515625" style="44" customWidth="1"/>
    <col min="4355" max="4355" width="16.140625" style="44" customWidth="1"/>
    <col min="4356" max="4356" width="22" style="44" customWidth="1"/>
    <col min="4357" max="4357" width="14.28515625" style="44" customWidth="1"/>
    <col min="4358" max="4358" width="46.42578125" style="44" customWidth="1"/>
    <col min="4359" max="4359" width="25.5703125" style="44" customWidth="1"/>
    <col min="4360" max="4360" width="19.85546875" style="44" customWidth="1"/>
    <col min="4361" max="4361" width="17.42578125" style="44" customWidth="1"/>
    <col min="4362" max="4362" width="15.5703125" style="44" customWidth="1"/>
    <col min="4363" max="4363" width="13.7109375" style="44" customWidth="1"/>
    <col min="4364" max="4603" width="11.5703125" style="44"/>
    <col min="4604" max="4604" width="23" style="44" customWidth="1"/>
    <col min="4605" max="4605" width="28.5703125" style="44" customWidth="1"/>
    <col min="4606" max="4606" width="21.85546875" style="44" customWidth="1"/>
    <col min="4607" max="4607" width="34.85546875" style="44" customWidth="1"/>
    <col min="4608" max="4608" width="32.140625" style="44" customWidth="1"/>
    <col min="4609" max="4609" width="20.85546875" style="44" customWidth="1"/>
    <col min="4610" max="4610" width="16.28515625" style="44" customWidth="1"/>
    <col min="4611" max="4611" width="16.140625" style="44" customWidth="1"/>
    <col min="4612" max="4612" width="22" style="44" customWidth="1"/>
    <col min="4613" max="4613" width="14.28515625" style="44" customWidth="1"/>
    <col min="4614" max="4614" width="46.42578125" style="44" customWidth="1"/>
    <col min="4615" max="4615" width="25.5703125" style="44" customWidth="1"/>
    <col min="4616" max="4616" width="19.85546875" style="44" customWidth="1"/>
    <col min="4617" max="4617" width="17.42578125" style="44" customWidth="1"/>
    <col min="4618" max="4618" width="15.5703125" style="44" customWidth="1"/>
    <col min="4619" max="4619" width="13.7109375" style="44" customWidth="1"/>
    <col min="4620" max="4859" width="11.5703125" style="44"/>
    <col min="4860" max="4860" width="23" style="44" customWidth="1"/>
    <col min="4861" max="4861" width="28.5703125" style="44" customWidth="1"/>
    <col min="4862" max="4862" width="21.85546875" style="44" customWidth="1"/>
    <col min="4863" max="4863" width="34.85546875" style="44" customWidth="1"/>
    <col min="4864" max="4864" width="32.140625" style="44" customWidth="1"/>
    <col min="4865" max="4865" width="20.85546875" style="44" customWidth="1"/>
    <col min="4866" max="4866" width="16.28515625" style="44" customWidth="1"/>
    <col min="4867" max="4867" width="16.140625" style="44" customWidth="1"/>
    <col min="4868" max="4868" width="22" style="44" customWidth="1"/>
    <col min="4869" max="4869" width="14.28515625" style="44" customWidth="1"/>
    <col min="4870" max="4870" width="46.42578125" style="44" customWidth="1"/>
    <col min="4871" max="4871" width="25.5703125" style="44" customWidth="1"/>
    <col min="4872" max="4872" width="19.85546875" style="44" customWidth="1"/>
    <col min="4873" max="4873" width="17.42578125" style="44" customWidth="1"/>
    <col min="4874" max="4874" width="15.5703125" style="44" customWidth="1"/>
    <col min="4875" max="4875" width="13.7109375" style="44" customWidth="1"/>
    <col min="4876" max="5115" width="11.5703125" style="44"/>
    <col min="5116" max="5116" width="23" style="44" customWidth="1"/>
    <col min="5117" max="5117" width="28.5703125" style="44" customWidth="1"/>
    <col min="5118" max="5118" width="21.85546875" style="44" customWidth="1"/>
    <col min="5119" max="5119" width="34.85546875" style="44" customWidth="1"/>
    <col min="5120" max="5120" width="32.140625" style="44" customWidth="1"/>
    <col min="5121" max="5121" width="20.85546875" style="44" customWidth="1"/>
    <col min="5122" max="5122" width="16.28515625" style="44" customWidth="1"/>
    <col min="5123" max="5123" width="16.140625" style="44" customWidth="1"/>
    <col min="5124" max="5124" width="22" style="44" customWidth="1"/>
    <col min="5125" max="5125" width="14.28515625" style="44" customWidth="1"/>
    <col min="5126" max="5126" width="46.42578125" style="44" customWidth="1"/>
    <col min="5127" max="5127" width="25.5703125" style="44" customWidth="1"/>
    <col min="5128" max="5128" width="19.85546875" style="44" customWidth="1"/>
    <col min="5129" max="5129" width="17.42578125" style="44" customWidth="1"/>
    <col min="5130" max="5130" width="15.5703125" style="44" customWidth="1"/>
    <col min="5131" max="5131" width="13.7109375" style="44" customWidth="1"/>
    <col min="5132" max="5371" width="11.5703125" style="44"/>
    <col min="5372" max="5372" width="23" style="44" customWidth="1"/>
    <col min="5373" max="5373" width="28.5703125" style="44" customWidth="1"/>
    <col min="5374" max="5374" width="21.85546875" style="44" customWidth="1"/>
    <col min="5375" max="5375" width="34.85546875" style="44" customWidth="1"/>
    <col min="5376" max="5376" width="32.140625" style="44" customWidth="1"/>
    <col min="5377" max="5377" width="20.85546875" style="44" customWidth="1"/>
    <col min="5378" max="5378" width="16.28515625" style="44" customWidth="1"/>
    <col min="5379" max="5379" width="16.140625" style="44" customWidth="1"/>
    <col min="5380" max="5380" width="22" style="44" customWidth="1"/>
    <col min="5381" max="5381" width="14.28515625" style="44" customWidth="1"/>
    <col min="5382" max="5382" width="46.42578125" style="44" customWidth="1"/>
    <col min="5383" max="5383" width="25.5703125" style="44" customWidth="1"/>
    <col min="5384" max="5384" width="19.85546875" style="44" customWidth="1"/>
    <col min="5385" max="5385" width="17.42578125" style="44" customWidth="1"/>
    <col min="5386" max="5386" width="15.5703125" style="44" customWidth="1"/>
    <col min="5387" max="5387" width="13.7109375" style="44" customWidth="1"/>
    <col min="5388" max="5627" width="11.5703125" style="44"/>
    <col min="5628" max="5628" width="23" style="44" customWidth="1"/>
    <col min="5629" max="5629" width="28.5703125" style="44" customWidth="1"/>
    <col min="5630" max="5630" width="21.85546875" style="44" customWidth="1"/>
    <col min="5631" max="5631" width="34.85546875" style="44" customWidth="1"/>
    <col min="5632" max="5632" width="32.140625" style="44" customWidth="1"/>
    <col min="5633" max="5633" width="20.85546875" style="44" customWidth="1"/>
    <col min="5634" max="5634" width="16.28515625" style="44" customWidth="1"/>
    <col min="5635" max="5635" width="16.140625" style="44" customWidth="1"/>
    <col min="5636" max="5636" width="22" style="44" customWidth="1"/>
    <col min="5637" max="5637" width="14.28515625" style="44" customWidth="1"/>
    <col min="5638" max="5638" width="46.42578125" style="44" customWidth="1"/>
    <col min="5639" max="5639" width="25.5703125" style="44" customWidth="1"/>
    <col min="5640" max="5640" width="19.85546875" style="44" customWidth="1"/>
    <col min="5641" max="5641" width="17.42578125" style="44" customWidth="1"/>
    <col min="5642" max="5642" width="15.5703125" style="44" customWidth="1"/>
    <col min="5643" max="5643" width="13.7109375" style="44" customWidth="1"/>
    <col min="5644" max="5883" width="11.5703125" style="44"/>
    <col min="5884" max="5884" width="23" style="44" customWidth="1"/>
    <col min="5885" max="5885" width="28.5703125" style="44" customWidth="1"/>
    <col min="5886" max="5886" width="21.85546875" style="44" customWidth="1"/>
    <col min="5887" max="5887" width="34.85546875" style="44" customWidth="1"/>
    <col min="5888" max="5888" width="32.140625" style="44" customWidth="1"/>
    <col min="5889" max="5889" width="20.85546875" style="44" customWidth="1"/>
    <col min="5890" max="5890" width="16.28515625" style="44" customWidth="1"/>
    <col min="5891" max="5891" width="16.140625" style="44" customWidth="1"/>
    <col min="5892" max="5892" width="22" style="44" customWidth="1"/>
    <col min="5893" max="5893" width="14.28515625" style="44" customWidth="1"/>
    <col min="5894" max="5894" width="46.42578125" style="44" customWidth="1"/>
    <col min="5895" max="5895" width="25.5703125" style="44" customWidth="1"/>
    <col min="5896" max="5896" width="19.85546875" style="44" customWidth="1"/>
    <col min="5897" max="5897" width="17.42578125" style="44" customWidth="1"/>
    <col min="5898" max="5898" width="15.5703125" style="44" customWidth="1"/>
    <col min="5899" max="5899" width="13.7109375" style="44" customWidth="1"/>
    <col min="5900" max="6139" width="11.5703125" style="44"/>
    <col min="6140" max="6140" width="23" style="44" customWidth="1"/>
    <col min="6141" max="6141" width="28.5703125" style="44" customWidth="1"/>
    <col min="6142" max="6142" width="21.85546875" style="44" customWidth="1"/>
    <col min="6143" max="6143" width="34.85546875" style="44" customWidth="1"/>
    <col min="6144" max="6144" width="32.140625" style="44" customWidth="1"/>
    <col min="6145" max="6145" width="20.85546875" style="44" customWidth="1"/>
    <col min="6146" max="6146" width="16.28515625" style="44" customWidth="1"/>
    <col min="6147" max="6147" width="16.140625" style="44" customWidth="1"/>
    <col min="6148" max="6148" width="22" style="44" customWidth="1"/>
    <col min="6149" max="6149" width="14.28515625" style="44" customWidth="1"/>
    <col min="6150" max="6150" width="46.42578125" style="44" customWidth="1"/>
    <col min="6151" max="6151" width="25.5703125" style="44" customWidth="1"/>
    <col min="6152" max="6152" width="19.85546875" style="44" customWidth="1"/>
    <col min="6153" max="6153" width="17.42578125" style="44" customWidth="1"/>
    <col min="6154" max="6154" width="15.5703125" style="44" customWidth="1"/>
    <col min="6155" max="6155" width="13.7109375" style="44" customWidth="1"/>
    <col min="6156" max="6395" width="11.5703125" style="44"/>
    <col min="6396" max="6396" width="23" style="44" customWidth="1"/>
    <col min="6397" max="6397" width="28.5703125" style="44" customWidth="1"/>
    <col min="6398" max="6398" width="21.85546875" style="44" customWidth="1"/>
    <col min="6399" max="6399" width="34.85546875" style="44" customWidth="1"/>
    <col min="6400" max="6400" width="32.140625" style="44" customWidth="1"/>
    <col min="6401" max="6401" width="20.85546875" style="44" customWidth="1"/>
    <col min="6402" max="6402" width="16.28515625" style="44" customWidth="1"/>
    <col min="6403" max="6403" width="16.140625" style="44" customWidth="1"/>
    <col min="6404" max="6404" width="22" style="44" customWidth="1"/>
    <col min="6405" max="6405" width="14.28515625" style="44" customWidth="1"/>
    <col min="6406" max="6406" width="46.42578125" style="44" customWidth="1"/>
    <col min="6407" max="6407" width="25.5703125" style="44" customWidth="1"/>
    <col min="6408" max="6408" width="19.85546875" style="44" customWidth="1"/>
    <col min="6409" max="6409" width="17.42578125" style="44" customWidth="1"/>
    <col min="6410" max="6410" width="15.5703125" style="44" customWidth="1"/>
    <col min="6411" max="6411" width="13.7109375" style="44" customWidth="1"/>
    <col min="6412" max="6651" width="11.5703125" style="44"/>
    <col min="6652" max="6652" width="23" style="44" customWidth="1"/>
    <col min="6653" max="6653" width="28.5703125" style="44" customWidth="1"/>
    <col min="6654" max="6654" width="21.85546875" style="44" customWidth="1"/>
    <col min="6655" max="6655" width="34.85546875" style="44" customWidth="1"/>
    <col min="6656" max="6656" width="32.140625" style="44" customWidth="1"/>
    <col min="6657" max="6657" width="20.85546875" style="44" customWidth="1"/>
    <col min="6658" max="6658" width="16.28515625" style="44" customWidth="1"/>
    <col min="6659" max="6659" width="16.140625" style="44" customWidth="1"/>
    <col min="6660" max="6660" width="22" style="44" customWidth="1"/>
    <col min="6661" max="6661" width="14.28515625" style="44" customWidth="1"/>
    <col min="6662" max="6662" width="46.42578125" style="44" customWidth="1"/>
    <col min="6663" max="6663" width="25.5703125" style="44" customWidth="1"/>
    <col min="6664" max="6664" width="19.85546875" style="44" customWidth="1"/>
    <col min="6665" max="6665" width="17.42578125" style="44" customWidth="1"/>
    <col min="6666" max="6666" width="15.5703125" style="44" customWidth="1"/>
    <col min="6667" max="6667" width="13.7109375" style="44" customWidth="1"/>
    <col min="6668" max="6907" width="11.5703125" style="44"/>
    <col min="6908" max="6908" width="23" style="44" customWidth="1"/>
    <col min="6909" max="6909" width="28.5703125" style="44" customWidth="1"/>
    <col min="6910" max="6910" width="21.85546875" style="44" customWidth="1"/>
    <col min="6911" max="6911" width="34.85546875" style="44" customWidth="1"/>
    <col min="6912" max="6912" width="32.140625" style="44" customWidth="1"/>
    <col min="6913" max="6913" width="20.85546875" style="44" customWidth="1"/>
    <col min="6914" max="6914" width="16.28515625" style="44" customWidth="1"/>
    <col min="6915" max="6915" width="16.140625" style="44" customWidth="1"/>
    <col min="6916" max="6916" width="22" style="44" customWidth="1"/>
    <col min="6917" max="6917" width="14.28515625" style="44" customWidth="1"/>
    <col min="6918" max="6918" width="46.42578125" style="44" customWidth="1"/>
    <col min="6919" max="6919" width="25.5703125" style="44" customWidth="1"/>
    <col min="6920" max="6920" width="19.85546875" style="44" customWidth="1"/>
    <col min="6921" max="6921" width="17.42578125" style="44" customWidth="1"/>
    <col min="6922" max="6922" width="15.5703125" style="44" customWidth="1"/>
    <col min="6923" max="6923" width="13.7109375" style="44" customWidth="1"/>
    <col min="6924" max="7163" width="11.5703125" style="44"/>
    <col min="7164" max="7164" width="23" style="44" customWidth="1"/>
    <col min="7165" max="7165" width="28.5703125" style="44" customWidth="1"/>
    <col min="7166" max="7166" width="21.85546875" style="44" customWidth="1"/>
    <col min="7167" max="7167" width="34.85546875" style="44" customWidth="1"/>
    <col min="7168" max="7168" width="32.140625" style="44" customWidth="1"/>
    <col min="7169" max="7169" width="20.85546875" style="44" customWidth="1"/>
    <col min="7170" max="7170" width="16.28515625" style="44" customWidth="1"/>
    <col min="7171" max="7171" width="16.140625" style="44" customWidth="1"/>
    <col min="7172" max="7172" width="22" style="44" customWidth="1"/>
    <col min="7173" max="7173" width="14.28515625" style="44" customWidth="1"/>
    <col min="7174" max="7174" width="46.42578125" style="44" customWidth="1"/>
    <col min="7175" max="7175" width="25.5703125" style="44" customWidth="1"/>
    <col min="7176" max="7176" width="19.85546875" style="44" customWidth="1"/>
    <col min="7177" max="7177" width="17.42578125" style="44" customWidth="1"/>
    <col min="7178" max="7178" width="15.5703125" style="44" customWidth="1"/>
    <col min="7179" max="7179" width="13.7109375" style="44" customWidth="1"/>
    <col min="7180" max="7419" width="11.5703125" style="44"/>
    <col min="7420" max="7420" width="23" style="44" customWidth="1"/>
    <col min="7421" max="7421" width="28.5703125" style="44" customWidth="1"/>
    <col min="7422" max="7422" width="21.85546875" style="44" customWidth="1"/>
    <col min="7423" max="7423" width="34.85546875" style="44" customWidth="1"/>
    <col min="7424" max="7424" width="32.140625" style="44" customWidth="1"/>
    <col min="7425" max="7425" width="20.85546875" style="44" customWidth="1"/>
    <col min="7426" max="7426" width="16.28515625" style="44" customWidth="1"/>
    <col min="7427" max="7427" width="16.140625" style="44" customWidth="1"/>
    <col min="7428" max="7428" width="22" style="44" customWidth="1"/>
    <col min="7429" max="7429" width="14.28515625" style="44" customWidth="1"/>
    <col min="7430" max="7430" width="46.42578125" style="44" customWidth="1"/>
    <col min="7431" max="7431" width="25.5703125" style="44" customWidth="1"/>
    <col min="7432" max="7432" width="19.85546875" style="44" customWidth="1"/>
    <col min="7433" max="7433" width="17.42578125" style="44" customWidth="1"/>
    <col min="7434" max="7434" width="15.5703125" style="44" customWidth="1"/>
    <col min="7435" max="7435" width="13.7109375" style="44" customWidth="1"/>
    <col min="7436" max="7675" width="11.5703125" style="44"/>
    <col min="7676" max="7676" width="23" style="44" customWidth="1"/>
    <col min="7677" max="7677" width="28.5703125" style="44" customWidth="1"/>
    <col min="7678" max="7678" width="21.85546875" style="44" customWidth="1"/>
    <col min="7679" max="7679" width="34.85546875" style="44" customWidth="1"/>
    <col min="7680" max="7680" width="32.140625" style="44" customWidth="1"/>
    <col min="7681" max="7681" width="20.85546875" style="44" customWidth="1"/>
    <col min="7682" max="7682" width="16.28515625" style="44" customWidth="1"/>
    <col min="7683" max="7683" width="16.140625" style="44" customWidth="1"/>
    <col min="7684" max="7684" width="22" style="44" customWidth="1"/>
    <col min="7685" max="7685" width="14.28515625" style="44" customWidth="1"/>
    <col min="7686" max="7686" width="46.42578125" style="44" customWidth="1"/>
    <col min="7687" max="7687" width="25.5703125" style="44" customWidth="1"/>
    <col min="7688" max="7688" width="19.85546875" style="44" customWidth="1"/>
    <col min="7689" max="7689" width="17.42578125" style="44" customWidth="1"/>
    <col min="7690" max="7690" width="15.5703125" style="44" customWidth="1"/>
    <col min="7691" max="7691" width="13.7109375" style="44" customWidth="1"/>
    <col min="7692" max="7931" width="11.5703125" style="44"/>
    <col min="7932" max="7932" width="23" style="44" customWidth="1"/>
    <col min="7933" max="7933" width="28.5703125" style="44" customWidth="1"/>
    <col min="7934" max="7934" width="21.85546875" style="44" customWidth="1"/>
    <col min="7935" max="7935" width="34.85546875" style="44" customWidth="1"/>
    <col min="7936" max="7936" width="32.140625" style="44" customWidth="1"/>
    <col min="7937" max="7937" width="20.85546875" style="44" customWidth="1"/>
    <col min="7938" max="7938" width="16.28515625" style="44" customWidth="1"/>
    <col min="7939" max="7939" width="16.140625" style="44" customWidth="1"/>
    <col min="7940" max="7940" width="22" style="44" customWidth="1"/>
    <col min="7941" max="7941" width="14.28515625" style="44" customWidth="1"/>
    <col min="7942" max="7942" width="46.42578125" style="44" customWidth="1"/>
    <col min="7943" max="7943" width="25.5703125" style="44" customWidth="1"/>
    <col min="7944" max="7944" width="19.85546875" style="44" customWidth="1"/>
    <col min="7945" max="7945" width="17.42578125" style="44" customWidth="1"/>
    <col min="7946" max="7946" width="15.5703125" style="44" customWidth="1"/>
    <col min="7947" max="7947" width="13.7109375" style="44" customWidth="1"/>
    <col min="7948" max="8187" width="11.5703125" style="44"/>
    <col min="8188" max="8188" width="23" style="44" customWidth="1"/>
    <col min="8189" max="8189" width="28.5703125" style="44" customWidth="1"/>
    <col min="8190" max="8190" width="21.85546875" style="44" customWidth="1"/>
    <col min="8191" max="8191" width="34.85546875" style="44" customWidth="1"/>
    <col min="8192" max="8192" width="32.140625" style="44" customWidth="1"/>
    <col min="8193" max="8193" width="20.85546875" style="44" customWidth="1"/>
    <col min="8194" max="8194" width="16.28515625" style="44" customWidth="1"/>
    <col min="8195" max="8195" width="16.140625" style="44" customWidth="1"/>
    <col min="8196" max="8196" width="22" style="44" customWidth="1"/>
    <col min="8197" max="8197" width="14.28515625" style="44" customWidth="1"/>
    <col min="8198" max="8198" width="46.42578125" style="44" customWidth="1"/>
    <col min="8199" max="8199" width="25.5703125" style="44" customWidth="1"/>
    <col min="8200" max="8200" width="19.85546875" style="44" customWidth="1"/>
    <col min="8201" max="8201" width="17.42578125" style="44" customWidth="1"/>
    <col min="8202" max="8202" width="15.5703125" style="44" customWidth="1"/>
    <col min="8203" max="8203" width="13.7109375" style="44" customWidth="1"/>
    <col min="8204" max="8443" width="11.5703125" style="44"/>
    <col min="8444" max="8444" width="23" style="44" customWidth="1"/>
    <col min="8445" max="8445" width="28.5703125" style="44" customWidth="1"/>
    <col min="8446" max="8446" width="21.85546875" style="44" customWidth="1"/>
    <col min="8447" max="8447" width="34.85546875" style="44" customWidth="1"/>
    <col min="8448" max="8448" width="32.140625" style="44" customWidth="1"/>
    <col min="8449" max="8449" width="20.85546875" style="44" customWidth="1"/>
    <col min="8450" max="8450" width="16.28515625" style="44" customWidth="1"/>
    <col min="8451" max="8451" width="16.140625" style="44" customWidth="1"/>
    <col min="8452" max="8452" width="22" style="44" customWidth="1"/>
    <col min="8453" max="8453" width="14.28515625" style="44" customWidth="1"/>
    <col min="8454" max="8454" width="46.42578125" style="44" customWidth="1"/>
    <col min="8455" max="8455" width="25.5703125" style="44" customWidth="1"/>
    <col min="8456" max="8456" width="19.85546875" style="44" customWidth="1"/>
    <col min="8457" max="8457" width="17.42578125" style="44" customWidth="1"/>
    <col min="8458" max="8458" width="15.5703125" style="44" customWidth="1"/>
    <col min="8459" max="8459" width="13.7109375" style="44" customWidth="1"/>
    <col min="8460" max="8699" width="11.5703125" style="44"/>
    <col min="8700" max="8700" width="23" style="44" customWidth="1"/>
    <col min="8701" max="8701" width="28.5703125" style="44" customWidth="1"/>
    <col min="8702" max="8702" width="21.85546875" style="44" customWidth="1"/>
    <col min="8703" max="8703" width="34.85546875" style="44" customWidth="1"/>
    <col min="8704" max="8704" width="32.140625" style="44" customWidth="1"/>
    <col min="8705" max="8705" width="20.85546875" style="44" customWidth="1"/>
    <col min="8706" max="8706" width="16.28515625" style="44" customWidth="1"/>
    <col min="8707" max="8707" width="16.140625" style="44" customWidth="1"/>
    <col min="8708" max="8708" width="22" style="44" customWidth="1"/>
    <col min="8709" max="8709" width="14.28515625" style="44" customWidth="1"/>
    <col min="8710" max="8710" width="46.42578125" style="44" customWidth="1"/>
    <col min="8711" max="8711" width="25.5703125" style="44" customWidth="1"/>
    <col min="8712" max="8712" width="19.85546875" style="44" customWidth="1"/>
    <col min="8713" max="8713" width="17.42578125" style="44" customWidth="1"/>
    <col min="8714" max="8714" width="15.5703125" style="44" customWidth="1"/>
    <col min="8715" max="8715" width="13.7109375" style="44" customWidth="1"/>
    <col min="8716" max="8955" width="11.5703125" style="44"/>
    <col min="8956" max="8956" width="23" style="44" customWidth="1"/>
    <col min="8957" max="8957" width="28.5703125" style="44" customWidth="1"/>
    <col min="8958" max="8958" width="21.85546875" style="44" customWidth="1"/>
    <col min="8959" max="8959" width="34.85546875" style="44" customWidth="1"/>
    <col min="8960" max="8960" width="32.140625" style="44" customWidth="1"/>
    <col min="8961" max="8961" width="20.85546875" style="44" customWidth="1"/>
    <col min="8962" max="8962" width="16.28515625" style="44" customWidth="1"/>
    <col min="8963" max="8963" width="16.140625" style="44" customWidth="1"/>
    <col min="8964" max="8964" width="22" style="44" customWidth="1"/>
    <col min="8965" max="8965" width="14.28515625" style="44" customWidth="1"/>
    <col min="8966" max="8966" width="46.42578125" style="44" customWidth="1"/>
    <col min="8967" max="8967" width="25.5703125" style="44" customWidth="1"/>
    <col min="8968" max="8968" width="19.85546875" style="44" customWidth="1"/>
    <col min="8969" max="8969" width="17.42578125" style="44" customWidth="1"/>
    <col min="8970" max="8970" width="15.5703125" style="44" customWidth="1"/>
    <col min="8971" max="8971" width="13.7109375" style="44" customWidth="1"/>
    <col min="8972" max="9211" width="11.5703125" style="44"/>
    <col min="9212" max="9212" width="23" style="44" customWidth="1"/>
    <col min="9213" max="9213" width="28.5703125" style="44" customWidth="1"/>
    <col min="9214" max="9214" width="21.85546875" style="44" customWidth="1"/>
    <col min="9215" max="9215" width="34.85546875" style="44" customWidth="1"/>
    <col min="9216" max="9216" width="32.140625" style="44" customWidth="1"/>
    <col min="9217" max="9217" width="20.85546875" style="44" customWidth="1"/>
    <col min="9218" max="9218" width="16.28515625" style="44" customWidth="1"/>
    <col min="9219" max="9219" width="16.140625" style="44" customWidth="1"/>
    <col min="9220" max="9220" width="22" style="44" customWidth="1"/>
    <col min="9221" max="9221" width="14.28515625" style="44" customWidth="1"/>
    <col min="9222" max="9222" width="46.42578125" style="44" customWidth="1"/>
    <col min="9223" max="9223" width="25.5703125" style="44" customWidth="1"/>
    <col min="9224" max="9224" width="19.85546875" style="44" customWidth="1"/>
    <col min="9225" max="9225" width="17.42578125" style="44" customWidth="1"/>
    <col min="9226" max="9226" width="15.5703125" style="44" customWidth="1"/>
    <col min="9227" max="9227" width="13.7109375" style="44" customWidth="1"/>
    <col min="9228" max="9467" width="11.5703125" style="44"/>
    <col min="9468" max="9468" width="23" style="44" customWidth="1"/>
    <col min="9469" max="9469" width="28.5703125" style="44" customWidth="1"/>
    <col min="9470" max="9470" width="21.85546875" style="44" customWidth="1"/>
    <col min="9471" max="9471" width="34.85546875" style="44" customWidth="1"/>
    <col min="9472" max="9472" width="32.140625" style="44" customWidth="1"/>
    <col min="9473" max="9473" width="20.85546875" style="44" customWidth="1"/>
    <col min="9474" max="9474" width="16.28515625" style="44" customWidth="1"/>
    <col min="9475" max="9475" width="16.140625" style="44" customWidth="1"/>
    <col min="9476" max="9476" width="22" style="44" customWidth="1"/>
    <col min="9477" max="9477" width="14.28515625" style="44" customWidth="1"/>
    <col min="9478" max="9478" width="46.42578125" style="44" customWidth="1"/>
    <col min="9479" max="9479" width="25.5703125" style="44" customWidth="1"/>
    <col min="9480" max="9480" width="19.85546875" style="44" customWidth="1"/>
    <col min="9481" max="9481" width="17.42578125" style="44" customWidth="1"/>
    <col min="9482" max="9482" width="15.5703125" style="44" customWidth="1"/>
    <col min="9483" max="9483" width="13.7109375" style="44" customWidth="1"/>
    <col min="9484" max="9723" width="11.5703125" style="44"/>
    <col min="9724" max="9724" width="23" style="44" customWidth="1"/>
    <col min="9725" max="9725" width="28.5703125" style="44" customWidth="1"/>
    <col min="9726" max="9726" width="21.85546875" style="44" customWidth="1"/>
    <col min="9727" max="9727" width="34.85546875" style="44" customWidth="1"/>
    <col min="9728" max="9728" width="32.140625" style="44" customWidth="1"/>
    <col min="9729" max="9729" width="20.85546875" style="44" customWidth="1"/>
    <col min="9730" max="9730" width="16.28515625" style="44" customWidth="1"/>
    <col min="9731" max="9731" width="16.140625" style="44" customWidth="1"/>
    <col min="9732" max="9732" width="22" style="44" customWidth="1"/>
    <col min="9733" max="9733" width="14.28515625" style="44" customWidth="1"/>
    <col min="9734" max="9734" width="46.42578125" style="44" customWidth="1"/>
    <col min="9735" max="9735" width="25.5703125" style="44" customWidth="1"/>
    <col min="9736" max="9736" width="19.85546875" style="44" customWidth="1"/>
    <col min="9737" max="9737" width="17.42578125" style="44" customWidth="1"/>
    <col min="9738" max="9738" width="15.5703125" style="44" customWidth="1"/>
    <col min="9739" max="9739" width="13.7109375" style="44" customWidth="1"/>
    <col min="9740" max="9979" width="11.5703125" style="44"/>
    <col min="9980" max="9980" width="23" style="44" customWidth="1"/>
    <col min="9981" max="9981" width="28.5703125" style="44" customWidth="1"/>
    <col min="9982" max="9982" width="21.85546875" style="44" customWidth="1"/>
    <col min="9983" max="9983" width="34.85546875" style="44" customWidth="1"/>
    <col min="9984" max="9984" width="32.140625" style="44" customWidth="1"/>
    <col min="9985" max="9985" width="20.85546875" style="44" customWidth="1"/>
    <col min="9986" max="9986" width="16.28515625" style="44" customWidth="1"/>
    <col min="9987" max="9987" width="16.140625" style="44" customWidth="1"/>
    <col min="9988" max="9988" width="22" style="44" customWidth="1"/>
    <col min="9989" max="9989" width="14.28515625" style="44" customWidth="1"/>
    <col min="9990" max="9990" width="46.42578125" style="44" customWidth="1"/>
    <col min="9991" max="9991" width="25.5703125" style="44" customWidth="1"/>
    <col min="9992" max="9992" width="19.85546875" style="44" customWidth="1"/>
    <col min="9993" max="9993" width="17.42578125" style="44" customWidth="1"/>
    <col min="9994" max="9994" width="15.5703125" style="44" customWidth="1"/>
    <col min="9995" max="9995" width="13.7109375" style="44" customWidth="1"/>
    <col min="9996" max="10235" width="11.5703125" style="44"/>
    <col min="10236" max="10236" width="23" style="44" customWidth="1"/>
    <col min="10237" max="10237" width="28.5703125" style="44" customWidth="1"/>
    <col min="10238" max="10238" width="21.85546875" style="44" customWidth="1"/>
    <col min="10239" max="10239" width="34.85546875" style="44" customWidth="1"/>
    <col min="10240" max="10240" width="32.140625" style="44" customWidth="1"/>
    <col min="10241" max="10241" width="20.85546875" style="44" customWidth="1"/>
    <col min="10242" max="10242" width="16.28515625" style="44" customWidth="1"/>
    <col min="10243" max="10243" width="16.140625" style="44" customWidth="1"/>
    <col min="10244" max="10244" width="22" style="44" customWidth="1"/>
    <col min="10245" max="10245" width="14.28515625" style="44" customWidth="1"/>
    <col min="10246" max="10246" width="46.42578125" style="44" customWidth="1"/>
    <col min="10247" max="10247" width="25.5703125" style="44" customWidth="1"/>
    <col min="10248" max="10248" width="19.85546875" style="44" customWidth="1"/>
    <col min="10249" max="10249" width="17.42578125" style="44" customWidth="1"/>
    <col min="10250" max="10250" width="15.5703125" style="44" customWidth="1"/>
    <col min="10251" max="10251" width="13.7109375" style="44" customWidth="1"/>
    <col min="10252" max="10491" width="11.5703125" style="44"/>
    <col min="10492" max="10492" width="23" style="44" customWidth="1"/>
    <col min="10493" max="10493" width="28.5703125" style="44" customWidth="1"/>
    <col min="10494" max="10494" width="21.85546875" style="44" customWidth="1"/>
    <col min="10495" max="10495" width="34.85546875" style="44" customWidth="1"/>
    <col min="10496" max="10496" width="32.140625" style="44" customWidth="1"/>
    <col min="10497" max="10497" width="20.85546875" style="44" customWidth="1"/>
    <col min="10498" max="10498" width="16.28515625" style="44" customWidth="1"/>
    <col min="10499" max="10499" width="16.140625" style="44" customWidth="1"/>
    <col min="10500" max="10500" width="22" style="44" customWidth="1"/>
    <col min="10501" max="10501" width="14.28515625" style="44" customWidth="1"/>
    <col min="10502" max="10502" width="46.42578125" style="44" customWidth="1"/>
    <col min="10503" max="10503" width="25.5703125" style="44" customWidth="1"/>
    <col min="10504" max="10504" width="19.85546875" style="44" customWidth="1"/>
    <col min="10505" max="10505" width="17.42578125" style="44" customWidth="1"/>
    <col min="10506" max="10506" width="15.5703125" style="44" customWidth="1"/>
    <col min="10507" max="10507" width="13.7109375" style="44" customWidth="1"/>
    <col min="10508" max="10747" width="11.5703125" style="44"/>
    <col min="10748" max="10748" width="23" style="44" customWidth="1"/>
    <col min="10749" max="10749" width="28.5703125" style="44" customWidth="1"/>
    <col min="10750" max="10750" width="21.85546875" style="44" customWidth="1"/>
    <col min="10751" max="10751" width="34.85546875" style="44" customWidth="1"/>
    <col min="10752" max="10752" width="32.140625" style="44" customWidth="1"/>
    <col min="10753" max="10753" width="20.85546875" style="44" customWidth="1"/>
    <col min="10754" max="10754" width="16.28515625" style="44" customWidth="1"/>
    <col min="10755" max="10755" width="16.140625" style="44" customWidth="1"/>
    <col min="10756" max="10756" width="22" style="44" customWidth="1"/>
    <col min="10757" max="10757" width="14.28515625" style="44" customWidth="1"/>
    <col min="10758" max="10758" width="46.42578125" style="44" customWidth="1"/>
    <col min="10759" max="10759" width="25.5703125" style="44" customWidth="1"/>
    <col min="10760" max="10760" width="19.85546875" style="44" customWidth="1"/>
    <col min="10761" max="10761" width="17.42578125" style="44" customWidth="1"/>
    <col min="10762" max="10762" width="15.5703125" style="44" customWidth="1"/>
    <col min="10763" max="10763" width="13.7109375" style="44" customWidth="1"/>
    <col min="10764" max="11003" width="11.5703125" style="44"/>
    <col min="11004" max="11004" width="23" style="44" customWidth="1"/>
    <col min="11005" max="11005" width="28.5703125" style="44" customWidth="1"/>
    <col min="11006" max="11006" width="21.85546875" style="44" customWidth="1"/>
    <col min="11007" max="11007" width="34.85546875" style="44" customWidth="1"/>
    <col min="11008" max="11008" width="32.140625" style="44" customWidth="1"/>
    <col min="11009" max="11009" width="20.85546875" style="44" customWidth="1"/>
    <col min="11010" max="11010" width="16.28515625" style="44" customWidth="1"/>
    <col min="11011" max="11011" width="16.140625" style="44" customWidth="1"/>
    <col min="11012" max="11012" width="22" style="44" customWidth="1"/>
    <col min="11013" max="11013" width="14.28515625" style="44" customWidth="1"/>
    <col min="11014" max="11014" width="46.42578125" style="44" customWidth="1"/>
    <col min="11015" max="11015" width="25.5703125" style="44" customWidth="1"/>
    <col min="11016" max="11016" width="19.85546875" style="44" customWidth="1"/>
    <col min="11017" max="11017" width="17.42578125" style="44" customWidth="1"/>
    <col min="11018" max="11018" width="15.5703125" style="44" customWidth="1"/>
    <col min="11019" max="11019" width="13.7109375" style="44" customWidth="1"/>
    <col min="11020" max="11259" width="11.5703125" style="44"/>
    <col min="11260" max="11260" width="23" style="44" customWidth="1"/>
    <col min="11261" max="11261" width="28.5703125" style="44" customWidth="1"/>
    <col min="11262" max="11262" width="21.85546875" style="44" customWidth="1"/>
    <col min="11263" max="11263" width="34.85546875" style="44" customWidth="1"/>
    <col min="11264" max="11264" width="32.140625" style="44" customWidth="1"/>
    <col min="11265" max="11265" width="20.85546875" style="44" customWidth="1"/>
    <col min="11266" max="11266" width="16.28515625" style="44" customWidth="1"/>
    <col min="11267" max="11267" width="16.140625" style="44" customWidth="1"/>
    <col min="11268" max="11268" width="22" style="44" customWidth="1"/>
    <col min="11269" max="11269" width="14.28515625" style="44" customWidth="1"/>
    <col min="11270" max="11270" width="46.42578125" style="44" customWidth="1"/>
    <col min="11271" max="11271" width="25.5703125" style="44" customWidth="1"/>
    <col min="11272" max="11272" width="19.85546875" style="44" customWidth="1"/>
    <col min="11273" max="11273" width="17.42578125" style="44" customWidth="1"/>
    <col min="11274" max="11274" width="15.5703125" style="44" customWidth="1"/>
    <col min="11275" max="11275" width="13.7109375" style="44" customWidth="1"/>
    <col min="11276" max="11515" width="11.5703125" style="44"/>
    <col min="11516" max="11516" width="23" style="44" customWidth="1"/>
    <col min="11517" max="11517" width="28.5703125" style="44" customWidth="1"/>
    <col min="11518" max="11518" width="21.85546875" style="44" customWidth="1"/>
    <col min="11519" max="11519" width="34.85546875" style="44" customWidth="1"/>
    <col min="11520" max="11520" width="32.140625" style="44" customWidth="1"/>
    <col min="11521" max="11521" width="20.85546875" style="44" customWidth="1"/>
    <col min="11522" max="11522" width="16.28515625" style="44" customWidth="1"/>
    <col min="11523" max="11523" width="16.140625" style="44" customWidth="1"/>
    <col min="11524" max="11524" width="22" style="44" customWidth="1"/>
    <col min="11525" max="11525" width="14.28515625" style="44" customWidth="1"/>
    <col min="11526" max="11526" width="46.42578125" style="44" customWidth="1"/>
    <col min="11527" max="11527" width="25.5703125" style="44" customWidth="1"/>
    <col min="11528" max="11528" width="19.85546875" style="44" customWidth="1"/>
    <col min="11529" max="11529" width="17.42578125" style="44" customWidth="1"/>
    <col min="11530" max="11530" width="15.5703125" style="44" customWidth="1"/>
    <col min="11531" max="11531" width="13.7109375" style="44" customWidth="1"/>
    <col min="11532" max="11771" width="11.5703125" style="44"/>
    <col min="11772" max="11772" width="23" style="44" customWidth="1"/>
    <col min="11773" max="11773" width="28.5703125" style="44" customWidth="1"/>
    <col min="11774" max="11774" width="21.85546875" style="44" customWidth="1"/>
    <col min="11775" max="11775" width="34.85546875" style="44" customWidth="1"/>
    <col min="11776" max="11776" width="32.140625" style="44" customWidth="1"/>
    <col min="11777" max="11777" width="20.85546875" style="44" customWidth="1"/>
    <col min="11778" max="11778" width="16.28515625" style="44" customWidth="1"/>
    <col min="11779" max="11779" width="16.140625" style="44" customWidth="1"/>
    <col min="11780" max="11780" width="22" style="44" customWidth="1"/>
    <col min="11781" max="11781" width="14.28515625" style="44" customWidth="1"/>
    <col min="11782" max="11782" width="46.42578125" style="44" customWidth="1"/>
    <col min="11783" max="11783" width="25.5703125" style="44" customWidth="1"/>
    <col min="11784" max="11784" width="19.85546875" style="44" customWidth="1"/>
    <col min="11785" max="11785" width="17.42578125" style="44" customWidth="1"/>
    <col min="11786" max="11786" width="15.5703125" style="44" customWidth="1"/>
    <col min="11787" max="11787" width="13.7109375" style="44" customWidth="1"/>
    <col min="11788" max="12027" width="11.5703125" style="44"/>
    <col min="12028" max="12028" width="23" style="44" customWidth="1"/>
    <col min="12029" max="12029" width="28.5703125" style="44" customWidth="1"/>
    <col min="12030" max="12030" width="21.85546875" style="44" customWidth="1"/>
    <col min="12031" max="12031" width="34.85546875" style="44" customWidth="1"/>
    <col min="12032" max="12032" width="32.140625" style="44" customWidth="1"/>
    <col min="12033" max="12033" width="20.85546875" style="44" customWidth="1"/>
    <col min="12034" max="12034" width="16.28515625" style="44" customWidth="1"/>
    <col min="12035" max="12035" width="16.140625" style="44" customWidth="1"/>
    <col min="12036" max="12036" width="22" style="44" customWidth="1"/>
    <col min="12037" max="12037" width="14.28515625" style="44" customWidth="1"/>
    <col min="12038" max="12038" width="46.42578125" style="44" customWidth="1"/>
    <col min="12039" max="12039" width="25.5703125" style="44" customWidth="1"/>
    <col min="12040" max="12040" width="19.85546875" style="44" customWidth="1"/>
    <col min="12041" max="12041" width="17.42578125" style="44" customWidth="1"/>
    <col min="12042" max="12042" width="15.5703125" style="44" customWidth="1"/>
    <col min="12043" max="12043" width="13.7109375" style="44" customWidth="1"/>
    <col min="12044" max="12283" width="11.5703125" style="44"/>
    <col min="12284" max="12284" width="23" style="44" customWidth="1"/>
    <col min="12285" max="12285" width="28.5703125" style="44" customWidth="1"/>
    <col min="12286" max="12286" width="21.85546875" style="44" customWidth="1"/>
    <col min="12287" max="12287" width="34.85546875" style="44" customWidth="1"/>
    <col min="12288" max="12288" width="32.140625" style="44" customWidth="1"/>
    <col min="12289" max="12289" width="20.85546875" style="44" customWidth="1"/>
    <col min="12290" max="12290" width="16.28515625" style="44" customWidth="1"/>
    <col min="12291" max="12291" width="16.140625" style="44" customWidth="1"/>
    <col min="12292" max="12292" width="22" style="44" customWidth="1"/>
    <col min="12293" max="12293" width="14.28515625" style="44" customWidth="1"/>
    <col min="12294" max="12294" width="46.42578125" style="44" customWidth="1"/>
    <col min="12295" max="12295" width="25.5703125" style="44" customWidth="1"/>
    <col min="12296" max="12296" width="19.85546875" style="44" customWidth="1"/>
    <col min="12297" max="12297" width="17.42578125" style="44" customWidth="1"/>
    <col min="12298" max="12298" width="15.5703125" style="44" customWidth="1"/>
    <col min="12299" max="12299" width="13.7109375" style="44" customWidth="1"/>
    <col min="12300" max="12539" width="11.5703125" style="44"/>
    <col min="12540" max="12540" width="23" style="44" customWidth="1"/>
    <col min="12541" max="12541" width="28.5703125" style="44" customWidth="1"/>
    <col min="12542" max="12542" width="21.85546875" style="44" customWidth="1"/>
    <col min="12543" max="12543" width="34.85546875" style="44" customWidth="1"/>
    <col min="12544" max="12544" width="32.140625" style="44" customWidth="1"/>
    <col min="12545" max="12545" width="20.85546875" style="44" customWidth="1"/>
    <col min="12546" max="12546" width="16.28515625" style="44" customWidth="1"/>
    <col min="12547" max="12547" width="16.140625" style="44" customWidth="1"/>
    <col min="12548" max="12548" width="22" style="44" customWidth="1"/>
    <col min="12549" max="12549" width="14.28515625" style="44" customWidth="1"/>
    <col min="12550" max="12550" width="46.42578125" style="44" customWidth="1"/>
    <col min="12551" max="12551" width="25.5703125" style="44" customWidth="1"/>
    <col min="12552" max="12552" width="19.85546875" style="44" customWidth="1"/>
    <col min="12553" max="12553" width="17.42578125" style="44" customWidth="1"/>
    <col min="12554" max="12554" width="15.5703125" style="44" customWidth="1"/>
    <col min="12555" max="12555" width="13.7109375" style="44" customWidth="1"/>
    <col min="12556" max="12795" width="11.5703125" style="44"/>
    <col min="12796" max="12796" width="23" style="44" customWidth="1"/>
    <col min="12797" max="12797" width="28.5703125" style="44" customWidth="1"/>
    <col min="12798" max="12798" width="21.85546875" style="44" customWidth="1"/>
    <col min="12799" max="12799" width="34.85546875" style="44" customWidth="1"/>
    <col min="12800" max="12800" width="32.140625" style="44" customWidth="1"/>
    <col min="12801" max="12801" width="20.85546875" style="44" customWidth="1"/>
    <col min="12802" max="12802" width="16.28515625" style="44" customWidth="1"/>
    <col min="12803" max="12803" width="16.140625" style="44" customWidth="1"/>
    <col min="12804" max="12804" width="22" style="44" customWidth="1"/>
    <col min="12805" max="12805" width="14.28515625" style="44" customWidth="1"/>
    <col min="12806" max="12806" width="46.42578125" style="44" customWidth="1"/>
    <col min="12807" max="12807" width="25.5703125" style="44" customWidth="1"/>
    <col min="12808" max="12808" width="19.85546875" style="44" customWidth="1"/>
    <col min="12809" max="12809" width="17.42578125" style="44" customWidth="1"/>
    <col min="12810" max="12810" width="15.5703125" style="44" customWidth="1"/>
    <col min="12811" max="12811" width="13.7109375" style="44" customWidth="1"/>
    <col min="12812" max="13051" width="11.5703125" style="44"/>
    <col min="13052" max="13052" width="23" style="44" customWidth="1"/>
    <col min="13053" max="13053" width="28.5703125" style="44" customWidth="1"/>
    <col min="13054" max="13054" width="21.85546875" style="44" customWidth="1"/>
    <col min="13055" max="13055" width="34.85546875" style="44" customWidth="1"/>
    <col min="13056" max="13056" width="32.140625" style="44" customWidth="1"/>
    <col min="13057" max="13057" width="20.85546875" style="44" customWidth="1"/>
    <col min="13058" max="13058" width="16.28515625" style="44" customWidth="1"/>
    <col min="13059" max="13059" width="16.140625" style="44" customWidth="1"/>
    <col min="13060" max="13060" width="22" style="44" customWidth="1"/>
    <col min="13061" max="13061" width="14.28515625" style="44" customWidth="1"/>
    <col min="13062" max="13062" width="46.42578125" style="44" customWidth="1"/>
    <col min="13063" max="13063" width="25.5703125" style="44" customWidth="1"/>
    <col min="13064" max="13064" width="19.85546875" style="44" customWidth="1"/>
    <col min="13065" max="13065" width="17.42578125" style="44" customWidth="1"/>
    <col min="13066" max="13066" width="15.5703125" style="44" customWidth="1"/>
    <col min="13067" max="13067" width="13.7109375" style="44" customWidth="1"/>
    <col min="13068" max="13307" width="11.5703125" style="44"/>
    <col min="13308" max="13308" width="23" style="44" customWidth="1"/>
    <col min="13309" max="13309" width="28.5703125" style="44" customWidth="1"/>
    <col min="13310" max="13310" width="21.85546875" style="44" customWidth="1"/>
    <col min="13311" max="13311" width="34.85546875" style="44" customWidth="1"/>
    <col min="13312" max="13312" width="32.140625" style="44" customWidth="1"/>
    <col min="13313" max="13313" width="20.85546875" style="44" customWidth="1"/>
    <col min="13314" max="13314" width="16.28515625" style="44" customWidth="1"/>
    <col min="13315" max="13315" width="16.140625" style="44" customWidth="1"/>
    <col min="13316" max="13316" width="22" style="44" customWidth="1"/>
    <col min="13317" max="13317" width="14.28515625" style="44" customWidth="1"/>
    <col min="13318" max="13318" width="46.42578125" style="44" customWidth="1"/>
    <col min="13319" max="13319" width="25.5703125" style="44" customWidth="1"/>
    <col min="13320" max="13320" width="19.85546875" style="44" customWidth="1"/>
    <col min="13321" max="13321" width="17.42578125" style="44" customWidth="1"/>
    <col min="13322" max="13322" width="15.5703125" style="44" customWidth="1"/>
    <col min="13323" max="13323" width="13.7109375" style="44" customWidth="1"/>
    <col min="13324" max="13563" width="11.5703125" style="44"/>
    <col min="13564" max="13564" width="23" style="44" customWidth="1"/>
    <col min="13565" max="13565" width="28.5703125" style="44" customWidth="1"/>
    <col min="13566" max="13566" width="21.85546875" style="44" customWidth="1"/>
    <col min="13567" max="13567" width="34.85546875" style="44" customWidth="1"/>
    <col min="13568" max="13568" width="32.140625" style="44" customWidth="1"/>
    <col min="13569" max="13569" width="20.85546875" style="44" customWidth="1"/>
    <col min="13570" max="13570" width="16.28515625" style="44" customWidth="1"/>
    <col min="13571" max="13571" width="16.140625" style="44" customWidth="1"/>
    <col min="13572" max="13572" width="22" style="44" customWidth="1"/>
    <col min="13573" max="13573" width="14.28515625" style="44" customWidth="1"/>
    <col min="13574" max="13574" width="46.42578125" style="44" customWidth="1"/>
    <col min="13575" max="13575" width="25.5703125" style="44" customWidth="1"/>
    <col min="13576" max="13576" width="19.85546875" style="44" customWidth="1"/>
    <col min="13577" max="13577" width="17.42578125" style="44" customWidth="1"/>
    <col min="13578" max="13578" width="15.5703125" style="44" customWidth="1"/>
    <col min="13579" max="13579" width="13.7109375" style="44" customWidth="1"/>
    <col min="13580" max="13819" width="11.5703125" style="44"/>
    <col min="13820" max="13820" width="23" style="44" customWidth="1"/>
    <col min="13821" max="13821" width="28.5703125" style="44" customWidth="1"/>
    <col min="13822" max="13822" width="21.85546875" style="44" customWidth="1"/>
    <col min="13823" max="13823" width="34.85546875" style="44" customWidth="1"/>
    <col min="13824" max="13824" width="32.140625" style="44" customWidth="1"/>
    <col min="13825" max="13825" width="20.85546875" style="44" customWidth="1"/>
    <col min="13826" max="13826" width="16.28515625" style="44" customWidth="1"/>
    <col min="13827" max="13827" width="16.140625" style="44" customWidth="1"/>
    <col min="13828" max="13828" width="22" style="44" customWidth="1"/>
    <col min="13829" max="13829" width="14.28515625" style="44" customWidth="1"/>
    <col min="13830" max="13830" width="46.42578125" style="44" customWidth="1"/>
    <col min="13831" max="13831" width="25.5703125" style="44" customWidth="1"/>
    <col min="13832" max="13832" width="19.85546875" style="44" customWidth="1"/>
    <col min="13833" max="13833" width="17.42578125" style="44" customWidth="1"/>
    <col min="13834" max="13834" width="15.5703125" style="44" customWidth="1"/>
    <col min="13835" max="13835" width="13.7109375" style="44" customWidth="1"/>
    <col min="13836" max="14075" width="11.5703125" style="44"/>
    <col min="14076" max="14076" width="23" style="44" customWidth="1"/>
    <col min="14077" max="14077" width="28.5703125" style="44" customWidth="1"/>
    <col min="14078" max="14078" width="21.85546875" style="44" customWidth="1"/>
    <col min="14079" max="14079" width="34.85546875" style="44" customWidth="1"/>
    <col min="14080" max="14080" width="32.140625" style="44" customWidth="1"/>
    <col min="14081" max="14081" width="20.85546875" style="44" customWidth="1"/>
    <col min="14082" max="14082" width="16.28515625" style="44" customWidth="1"/>
    <col min="14083" max="14083" width="16.140625" style="44" customWidth="1"/>
    <col min="14084" max="14084" width="22" style="44" customWidth="1"/>
    <col min="14085" max="14085" width="14.28515625" style="44" customWidth="1"/>
    <col min="14086" max="14086" width="46.42578125" style="44" customWidth="1"/>
    <col min="14087" max="14087" width="25.5703125" style="44" customWidth="1"/>
    <col min="14088" max="14088" width="19.85546875" style="44" customWidth="1"/>
    <col min="14089" max="14089" width="17.42578125" style="44" customWidth="1"/>
    <col min="14090" max="14090" width="15.5703125" style="44" customWidth="1"/>
    <col min="14091" max="14091" width="13.7109375" style="44" customWidth="1"/>
    <col min="14092" max="14331" width="11.5703125" style="44"/>
    <col min="14332" max="14332" width="23" style="44" customWidth="1"/>
    <col min="14333" max="14333" width="28.5703125" style="44" customWidth="1"/>
    <col min="14334" max="14334" width="21.85546875" style="44" customWidth="1"/>
    <col min="14335" max="14335" width="34.85546875" style="44" customWidth="1"/>
    <col min="14336" max="14336" width="32.140625" style="44" customWidth="1"/>
    <col min="14337" max="14337" width="20.85546875" style="44" customWidth="1"/>
    <col min="14338" max="14338" width="16.28515625" style="44" customWidth="1"/>
    <col min="14339" max="14339" width="16.140625" style="44" customWidth="1"/>
    <col min="14340" max="14340" width="22" style="44" customWidth="1"/>
    <col min="14341" max="14341" width="14.28515625" style="44" customWidth="1"/>
    <col min="14342" max="14342" width="46.42578125" style="44" customWidth="1"/>
    <col min="14343" max="14343" width="25.5703125" style="44" customWidth="1"/>
    <col min="14344" max="14344" width="19.85546875" style="44" customWidth="1"/>
    <col min="14345" max="14345" width="17.42578125" style="44" customWidth="1"/>
    <col min="14346" max="14346" width="15.5703125" style="44" customWidth="1"/>
    <col min="14347" max="14347" width="13.7109375" style="44" customWidth="1"/>
    <col min="14348" max="14587" width="11.5703125" style="44"/>
    <col min="14588" max="14588" width="23" style="44" customWidth="1"/>
    <col min="14589" max="14589" width="28.5703125" style="44" customWidth="1"/>
    <col min="14590" max="14590" width="21.85546875" style="44" customWidth="1"/>
    <col min="14591" max="14591" width="34.85546875" style="44" customWidth="1"/>
    <col min="14592" max="14592" width="32.140625" style="44" customWidth="1"/>
    <col min="14593" max="14593" width="20.85546875" style="44" customWidth="1"/>
    <col min="14594" max="14594" width="16.28515625" style="44" customWidth="1"/>
    <col min="14595" max="14595" width="16.140625" style="44" customWidth="1"/>
    <col min="14596" max="14596" width="22" style="44" customWidth="1"/>
    <col min="14597" max="14597" width="14.28515625" style="44" customWidth="1"/>
    <col min="14598" max="14598" width="46.42578125" style="44" customWidth="1"/>
    <col min="14599" max="14599" width="25.5703125" style="44" customWidth="1"/>
    <col min="14600" max="14600" width="19.85546875" style="44" customWidth="1"/>
    <col min="14601" max="14601" width="17.42578125" style="44" customWidth="1"/>
    <col min="14602" max="14602" width="15.5703125" style="44" customWidth="1"/>
    <col min="14603" max="14603" width="13.7109375" style="44" customWidth="1"/>
    <col min="14604" max="14843" width="11.5703125" style="44"/>
    <col min="14844" max="14844" width="23" style="44" customWidth="1"/>
    <col min="14845" max="14845" width="28.5703125" style="44" customWidth="1"/>
    <col min="14846" max="14846" width="21.85546875" style="44" customWidth="1"/>
    <col min="14847" max="14847" width="34.85546875" style="44" customWidth="1"/>
    <col min="14848" max="14848" width="32.140625" style="44" customWidth="1"/>
    <col min="14849" max="14849" width="20.85546875" style="44" customWidth="1"/>
    <col min="14850" max="14850" width="16.28515625" style="44" customWidth="1"/>
    <col min="14851" max="14851" width="16.140625" style="44" customWidth="1"/>
    <col min="14852" max="14852" width="22" style="44" customWidth="1"/>
    <col min="14853" max="14853" width="14.28515625" style="44" customWidth="1"/>
    <col min="14854" max="14854" width="46.42578125" style="44" customWidth="1"/>
    <col min="14855" max="14855" width="25.5703125" style="44" customWidth="1"/>
    <col min="14856" max="14856" width="19.85546875" style="44" customWidth="1"/>
    <col min="14857" max="14857" width="17.42578125" style="44" customWidth="1"/>
    <col min="14858" max="14858" width="15.5703125" style="44" customWidth="1"/>
    <col min="14859" max="14859" width="13.7109375" style="44" customWidth="1"/>
    <col min="14860" max="15099" width="11.5703125" style="44"/>
    <col min="15100" max="15100" width="23" style="44" customWidth="1"/>
    <col min="15101" max="15101" width="28.5703125" style="44" customWidth="1"/>
    <col min="15102" max="15102" width="21.85546875" style="44" customWidth="1"/>
    <col min="15103" max="15103" width="34.85546875" style="44" customWidth="1"/>
    <col min="15104" max="15104" width="32.140625" style="44" customWidth="1"/>
    <col min="15105" max="15105" width="20.85546875" style="44" customWidth="1"/>
    <col min="15106" max="15106" width="16.28515625" style="44" customWidth="1"/>
    <col min="15107" max="15107" width="16.140625" style="44" customWidth="1"/>
    <col min="15108" max="15108" width="22" style="44" customWidth="1"/>
    <col min="15109" max="15109" width="14.28515625" style="44" customWidth="1"/>
    <col min="15110" max="15110" width="46.42578125" style="44" customWidth="1"/>
    <col min="15111" max="15111" width="25.5703125" style="44" customWidth="1"/>
    <col min="15112" max="15112" width="19.85546875" style="44" customWidth="1"/>
    <col min="15113" max="15113" width="17.42578125" style="44" customWidth="1"/>
    <col min="15114" max="15114" width="15.5703125" style="44" customWidth="1"/>
    <col min="15115" max="15115" width="13.7109375" style="44" customWidth="1"/>
    <col min="15116" max="15355" width="11.5703125" style="44"/>
    <col min="15356" max="15356" width="23" style="44" customWidth="1"/>
    <col min="15357" max="15357" width="28.5703125" style="44" customWidth="1"/>
    <col min="15358" max="15358" width="21.85546875" style="44" customWidth="1"/>
    <col min="15359" max="15359" width="34.85546875" style="44" customWidth="1"/>
    <col min="15360" max="15360" width="32.140625" style="44" customWidth="1"/>
    <col min="15361" max="15361" width="20.85546875" style="44" customWidth="1"/>
    <col min="15362" max="15362" width="16.28515625" style="44" customWidth="1"/>
    <col min="15363" max="15363" width="16.140625" style="44" customWidth="1"/>
    <col min="15364" max="15364" width="22" style="44" customWidth="1"/>
    <col min="15365" max="15365" width="14.28515625" style="44" customWidth="1"/>
    <col min="15366" max="15366" width="46.42578125" style="44" customWidth="1"/>
    <col min="15367" max="15367" width="25.5703125" style="44" customWidth="1"/>
    <col min="15368" max="15368" width="19.85546875" style="44" customWidth="1"/>
    <col min="15369" max="15369" width="17.42578125" style="44" customWidth="1"/>
    <col min="15370" max="15370" width="15.5703125" style="44" customWidth="1"/>
    <col min="15371" max="15371" width="13.7109375" style="44" customWidth="1"/>
    <col min="15372" max="15611" width="11.5703125" style="44"/>
    <col min="15612" max="15612" width="23" style="44" customWidth="1"/>
    <col min="15613" max="15613" width="28.5703125" style="44" customWidth="1"/>
    <col min="15614" max="15614" width="21.85546875" style="44" customWidth="1"/>
    <col min="15615" max="15615" width="34.85546875" style="44" customWidth="1"/>
    <col min="15616" max="15616" width="32.140625" style="44" customWidth="1"/>
    <col min="15617" max="15617" width="20.85546875" style="44" customWidth="1"/>
    <col min="15618" max="15618" width="16.28515625" style="44" customWidth="1"/>
    <col min="15619" max="15619" width="16.140625" style="44" customWidth="1"/>
    <col min="15620" max="15620" width="22" style="44" customWidth="1"/>
    <col min="15621" max="15621" width="14.28515625" style="44" customWidth="1"/>
    <col min="15622" max="15622" width="46.42578125" style="44" customWidth="1"/>
    <col min="15623" max="15623" width="25.5703125" style="44" customWidth="1"/>
    <col min="15624" max="15624" width="19.85546875" style="44" customWidth="1"/>
    <col min="15625" max="15625" width="17.42578125" style="44" customWidth="1"/>
    <col min="15626" max="15626" width="15.5703125" style="44" customWidth="1"/>
    <col min="15627" max="15627" width="13.7109375" style="44" customWidth="1"/>
    <col min="15628" max="15867" width="11.5703125" style="44"/>
    <col min="15868" max="15868" width="23" style="44" customWidth="1"/>
    <col min="15869" max="15869" width="28.5703125" style="44" customWidth="1"/>
    <col min="15870" max="15870" width="21.85546875" style="44" customWidth="1"/>
    <col min="15871" max="15871" width="34.85546875" style="44" customWidth="1"/>
    <col min="15872" max="15872" width="32.140625" style="44" customWidth="1"/>
    <col min="15873" max="15873" width="20.85546875" style="44" customWidth="1"/>
    <col min="15874" max="15874" width="16.28515625" style="44" customWidth="1"/>
    <col min="15875" max="15875" width="16.140625" style="44" customWidth="1"/>
    <col min="15876" max="15876" width="22" style="44" customWidth="1"/>
    <col min="15877" max="15877" width="14.28515625" style="44" customWidth="1"/>
    <col min="15878" max="15878" width="46.42578125" style="44" customWidth="1"/>
    <col min="15879" max="15879" width="25.5703125" style="44" customWidth="1"/>
    <col min="15880" max="15880" width="19.85546875" style="44" customWidth="1"/>
    <col min="15881" max="15881" width="17.42578125" style="44" customWidth="1"/>
    <col min="15882" max="15882" width="15.5703125" style="44" customWidth="1"/>
    <col min="15883" max="15883" width="13.7109375" style="44" customWidth="1"/>
    <col min="15884" max="16123" width="11.5703125" style="44"/>
    <col min="16124" max="16124" width="23" style="44" customWidth="1"/>
    <col min="16125" max="16125" width="28.5703125" style="44" customWidth="1"/>
    <col min="16126" max="16126" width="21.85546875" style="44" customWidth="1"/>
    <col min="16127" max="16127" width="34.85546875" style="44" customWidth="1"/>
    <col min="16128" max="16128" width="32.140625" style="44" customWidth="1"/>
    <col min="16129" max="16129" width="20.85546875" style="44" customWidth="1"/>
    <col min="16130" max="16130" width="16.28515625" style="44" customWidth="1"/>
    <col min="16131" max="16131" width="16.140625" style="44" customWidth="1"/>
    <col min="16132" max="16132" width="22" style="44" customWidth="1"/>
    <col min="16133" max="16133" width="14.28515625" style="44" customWidth="1"/>
    <col min="16134" max="16134" width="46.42578125" style="44" customWidth="1"/>
    <col min="16135" max="16135" width="25.5703125" style="44" customWidth="1"/>
    <col min="16136" max="16136" width="19.85546875" style="44" customWidth="1"/>
    <col min="16137" max="16137" width="17.42578125" style="44" customWidth="1"/>
    <col min="16138" max="16138" width="15.5703125" style="44" customWidth="1"/>
    <col min="16139" max="16139" width="13.7109375" style="44" customWidth="1"/>
    <col min="16140" max="16384" width="11.5703125" style="44"/>
  </cols>
  <sheetData>
    <row r="1" spans="1:14" ht="36" customHeight="1">
      <c r="A1" s="121" t="s">
        <v>281</v>
      </c>
      <c r="B1" s="121"/>
      <c r="C1" s="121"/>
      <c r="D1" s="121"/>
      <c r="E1" s="121"/>
      <c r="F1" s="121"/>
      <c r="G1" s="121"/>
      <c r="H1" s="121"/>
      <c r="I1" s="121"/>
      <c r="J1" s="121"/>
      <c r="K1" s="121"/>
      <c r="L1" s="121"/>
      <c r="M1" s="121"/>
      <c r="N1" s="121"/>
    </row>
    <row r="2" spans="1:14" ht="21" customHeight="1">
      <c r="A2" s="45" t="s">
        <v>3</v>
      </c>
      <c r="B2" s="122" t="s">
        <v>237</v>
      </c>
      <c r="C2" s="123"/>
      <c r="D2" s="123"/>
      <c r="E2" s="123"/>
      <c r="F2" s="123"/>
      <c r="G2" s="123"/>
      <c r="H2" s="123"/>
      <c r="I2" s="123"/>
      <c r="J2" s="123"/>
      <c r="K2" s="123"/>
      <c r="L2" s="123"/>
      <c r="M2" s="44"/>
    </row>
    <row r="3" spans="1:14" ht="21.75" customHeight="1">
      <c r="A3" s="45" t="s">
        <v>4</v>
      </c>
      <c r="B3" s="124" t="s">
        <v>1</v>
      </c>
      <c r="C3" s="123"/>
      <c r="D3" s="123"/>
      <c r="E3" s="123"/>
      <c r="F3" s="123"/>
      <c r="G3" s="123"/>
      <c r="H3" s="123"/>
      <c r="I3" s="123"/>
      <c r="J3" s="123"/>
      <c r="K3" s="123"/>
      <c r="L3" s="123"/>
      <c r="M3" s="44"/>
    </row>
    <row r="4" spans="1:14" s="47" customFormat="1" ht="9" customHeight="1">
      <c r="A4" s="46"/>
      <c r="B4" s="46"/>
      <c r="C4" s="46"/>
      <c r="D4" s="70"/>
      <c r="E4" s="46"/>
      <c r="F4" s="46"/>
      <c r="G4" s="46"/>
      <c r="H4" s="46"/>
      <c r="I4" s="46"/>
      <c r="J4" s="46"/>
      <c r="K4" s="46"/>
      <c r="L4" s="46"/>
      <c r="M4" s="46"/>
      <c r="N4" s="46"/>
    </row>
    <row r="5" spans="1:14" s="47" customFormat="1" ht="7.5" customHeight="1">
      <c r="A5" s="48" t="s">
        <v>5</v>
      </c>
      <c r="B5" s="49" t="s">
        <v>216</v>
      </c>
      <c r="C5" s="50"/>
      <c r="D5" s="137" t="s">
        <v>306</v>
      </c>
    </row>
    <row r="6" spans="1:14" s="47" customFormat="1" ht="7.5" customHeight="1">
      <c r="A6" s="48"/>
      <c r="B6" s="49"/>
      <c r="C6" s="50"/>
      <c r="D6" s="136" t="s">
        <v>305</v>
      </c>
    </row>
    <row r="7" spans="1:14" s="47" customFormat="1" ht="104.25" customHeight="1">
      <c r="A7" s="45" t="s">
        <v>8</v>
      </c>
      <c r="B7" s="125" t="s">
        <v>217</v>
      </c>
      <c r="C7" s="125"/>
      <c r="D7" s="125"/>
      <c r="E7" s="125"/>
      <c r="F7" s="125"/>
      <c r="G7" s="125"/>
      <c r="H7" s="130" t="s">
        <v>218</v>
      </c>
      <c r="I7" s="131"/>
      <c r="J7" s="131"/>
      <c r="K7" s="131"/>
      <c r="L7" s="131"/>
      <c r="M7" s="131"/>
    </row>
    <row r="8" spans="1:14" ht="18" customHeight="1">
      <c r="A8" s="119" t="s">
        <v>204</v>
      </c>
      <c r="B8" s="120" t="s">
        <v>205</v>
      </c>
      <c r="C8" s="120" t="s">
        <v>206</v>
      </c>
      <c r="D8" s="120" t="s">
        <v>12</v>
      </c>
      <c r="E8" s="120" t="s">
        <v>13</v>
      </c>
      <c r="F8" s="120" t="s">
        <v>2</v>
      </c>
      <c r="G8" s="120" t="s">
        <v>9</v>
      </c>
      <c r="H8" s="120" t="s">
        <v>207</v>
      </c>
      <c r="I8" s="120" t="s">
        <v>7</v>
      </c>
      <c r="J8" s="120" t="s">
        <v>108</v>
      </c>
      <c r="K8" s="128" t="s">
        <v>284</v>
      </c>
      <c r="L8" s="128"/>
      <c r="M8" s="126" t="s">
        <v>290</v>
      </c>
      <c r="N8" s="126"/>
    </row>
    <row r="9" spans="1:14" ht="39.75" customHeight="1">
      <c r="A9" s="119"/>
      <c r="B9" s="120"/>
      <c r="C9" s="120"/>
      <c r="D9" s="120"/>
      <c r="E9" s="120"/>
      <c r="F9" s="120"/>
      <c r="G9" s="120"/>
      <c r="H9" s="120"/>
      <c r="I9" s="120"/>
      <c r="J9" s="120"/>
      <c r="K9" s="83" t="s">
        <v>14</v>
      </c>
      <c r="L9" s="84" t="s">
        <v>224</v>
      </c>
      <c r="M9" s="81" t="s">
        <v>14</v>
      </c>
      <c r="N9" s="85" t="s">
        <v>224</v>
      </c>
    </row>
    <row r="10" spans="1:14" ht="135" customHeight="1">
      <c r="A10" s="77" t="s">
        <v>208</v>
      </c>
      <c r="B10" s="51" t="s">
        <v>236</v>
      </c>
      <c r="C10" s="52" t="s">
        <v>36</v>
      </c>
      <c r="D10" s="64" t="s">
        <v>260</v>
      </c>
      <c r="E10" s="53" t="s">
        <v>261</v>
      </c>
      <c r="F10" s="53" t="s">
        <v>209</v>
      </c>
      <c r="G10" s="41">
        <v>42369</v>
      </c>
      <c r="H10" s="129" t="s">
        <v>51</v>
      </c>
      <c r="I10" s="53" t="s">
        <v>211</v>
      </c>
      <c r="J10" s="53" t="s">
        <v>210</v>
      </c>
      <c r="K10" s="67" t="s">
        <v>262</v>
      </c>
      <c r="L10" s="65">
        <f>14/80</f>
        <v>0.17499999999999999</v>
      </c>
      <c r="M10" s="86" t="s">
        <v>300</v>
      </c>
      <c r="N10" s="87">
        <f>60/80</f>
        <v>0.75</v>
      </c>
    </row>
    <row r="11" spans="1:14" ht="69.75" customHeight="1">
      <c r="A11" s="116" t="s">
        <v>208</v>
      </c>
      <c r="B11" s="113" t="s">
        <v>48</v>
      </c>
      <c r="C11" s="115" t="s">
        <v>37</v>
      </c>
      <c r="D11" s="64" t="s">
        <v>252</v>
      </c>
      <c r="E11" s="53" t="s">
        <v>254</v>
      </c>
      <c r="F11" s="53" t="s">
        <v>212</v>
      </c>
      <c r="G11" s="41">
        <v>42369</v>
      </c>
      <c r="H11" s="129" t="s">
        <v>51</v>
      </c>
      <c r="I11" s="53" t="s">
        <v>211</v>
      </c>
      <c r="J11" s="53" t="s">
        <v>213</v>
      </c>
      <c r="K11" s="66" t="s">
        <v>255</v>
      </c>
      <c r="L11" s="65">
        <f>52/48</f>
        <v>1.0833333333333333</v>
      </c>
      <c r="M11" s="88" t="s">
        <v>297</v>
      </c>
      <c r="N11" s="87">
        <f>215/48</f>
        <v>4.479166666666667</v>
      </c>
    </row>
    <row r="12" spans="1:14" ht="85.5" customHeight="1">
      <c r="A12" s="116"/>
      <c r="B12" s="113"/>
      <c r="C12" s="116"/>
      <c r="D12" s="82" t="s">
        <v>253</v>
      </c>
      <c r="E12" s="72" t="s">
        <v>256</v>
      </c>
      <c r="F12" s="72" t="s">
        <v>257</v>
      </c>
      <c r="G12" s="41">
        <v>42369</v>
      </c>
      <c r="H12" s="129" t="s">
        <v>51</v>
      </c>
      <c r="I12" s="72" t="s">
        <v>211</v>
      </c>
      <c r="J12" s="72" t="s">
        <v>213</v>
      </c>
      <c r="K12" s="66" t="s">
        <v>251</v>
      </c>
      <c r="L12" s="65">
        <v>0.2</v>
      </c>
      <c r="M12" s="88" t="s">
        <v>295</v>
      </c>
      <c r="N12" s="87">
        <v>1</v>
      </c>
    </row>
    <row r="13" spans="1:14" ht="103.5" customHeight="1">
      <c r="A13" s="116"/>
      <c r="B13" s="113"/>
      <c r="C13" s="116"/>
      <c r="D13" s="82" t="s">
        <v>270</v>
      </c>
      <c r="E13" s="72" t="s">
        <v>271</v>
      </c>
      <c r="F13" s="72" t="s">
        <v>272</v>
      </c>
      <c r="G13" s="41">
        <v>42124</v>
      </c>
      <c r="H13" s="129" t="s">
        <v>51</v>
      </c>
      <c r="I13" s="72" t="s">
        <v>211</v>
      </c>
      <c r="J13" s="72" t="s">
        <v>273</v>
      </c>
      <c r="K13" s="66" t="s">
        <v>274</v>
      </c>
      <c r="L13" s="65">
        <f>3/3</f>
        <v>1</v>
      </c>
      <c r="M13" s="88" t="s">
        <v>301</v>
      </c>
      <c r="N13" s="87">
        <f>3/3</f>
        <v>1</v>
      </c>
    </row>
    <row r="14" spans="1:14" ht="87" customHeight="1">
      <c r="A14" s="116"/>
      <c r="B14" s="113"/>
      <c r="C14" s="117"/>
      <c r="D14" s="82" t="s">
        <v>225</v>
      </c>
      <c r="E14" s="54" t="s">
        <v>259</v>
      </c>
      <c r="F14" s="54" t="s">
        <v>215</v>
      </c>
      <c r="G14" s="41">
        <v>42035</v>
      </c>
      <c r="H14" s="129" t="s">
        <v>51</v>
      </c>
      <c r="I14" s="53" t="s">
        <v>211</v>
      </c>
      <c r="J14" s="53" t="s">
        <v>214</v>
      </c>
      <c r="K14" s="58" t="s">
        <v>258</v>
      </c>
      <c r="L14" s="65">
        <f>2/2</f>
        <v>1</v>
      </c>
      <c r="M14" s="89" t="s">
        <v>302</v>
      </c>
      <c r="N14" s="87">
        <f>2/2</f>
        <v>1</v>
      </c>
    </row>
    <row r="15" spans="1:14" ht="114.75" customHeight="1">
      <c r="A15" s="78" t="s">
        <v>282</v>
      </c>
      <c r="B15" s="113"/>
      <c r="C15" s="79" t="s">
        <v>285</v>
      </c>
      <c r="D15" s="72" t="s">
        <v>267</v>
      </c>
      <c r="E15" s="72" t="s">
        <v>288</v>
      </c>
      <c r="F15" s="72" t="s">
        <v>268</v>
      </c>
      <c r="G15" s="41">
        <v>42308</v>
      </c>
      <c r="H15" s="129" t="s">
        <v>51</v>
      </c>
      <c r="I15" s="72" t="s">
        <v>211</v>
      </c>
      <c r="J15" s="72" t="s">
        <v>269</v>
      </c>
      <c r="K15" s="66" t="s">
        <v>286</v>
      </c>
      <c r="L15" s="75" t="s">
        <v>287</v>
      </c>
      <c r="M15" s="88" t="s">
        <v>296</v>
      </c>
      <c r="N15" s="90">
        <v>1</v>
      </c>
    </row>
    <row r="16" spans="1:14" ht="202.5" customHeight="1">
      <c r="A16" s="78" t="s">
        <v>15</v>
      </c>
      <c r="B16" s="55" t="s">
        <v>23</v>
      </c>
      <c r="C16" s="79" t="s">
        <v>37</v>
      </c>
      <c r="D16" s="64" t="s">
        <v>240</v>
      </c>
      <c r="E16" s="54" t="s">
        <v>248</v>
      </c>
      <c r="F16" s="53" t="s">
        <v>249</v>
      </c>
      <c r="G16" s="41">
        <v>42369</v>
      </c>
      <c r="H16" s="129" t="s">
        <v>51</v>
      </c>
      <c r="I16" s="53" t="s">
        <v>211</v>
      </c>
      <c r="J16" s="53" t="s">
        <v>250</v>
      </c>
      <c r="K16" s="71" t="s">
        <v>275</v>
      </c>
      <c r="L16" s="65">
        <v>0.3</v>
      </c>
      <c r="M16" s="88" t="s">
        <v>291</v>
      </c>
      <c r="N16" s="87">
        <v>1</v>
      </c>
    </row>
    <row r="17" spans="1:15" ht="243.75" customHeight="1">
      <c r="A17" s="116" t="s">
        <v>282</v>
      </c>
      <c r="B17" s="114" t="s">
        <v>289</v>
      </c>
      <c r="C17" s="114" t="s">
        <v>36</v>
      </c>
      <c r="D17" s="64" t="s">
        <v>242</v>
      </c>
      <c r="E17" s="82" t="s">
        <v>303</v>
      </c>
      <c r="F17" s="53" t="s">
        <v>238</v>
      </c>
      <c r="G17" s="41">
        <v>42369</v>
      </c>
      <c r="H17" s="129" t="s">
        <v>51</v>
      </c>
      <c r="I17" s="53" t="s">
        <v>211</v>
      </c>
      <c r="J17" s="53" t="s">
        <v>239</v>
      </c>
      <c r="K17" s="66" t="s">
        <v>241</v>
      </c>
      <c r="L17" s="65">
        <f>1/48</f>
        <v>2.0833333333333332E-2</v>
      </c>
      <c r="M17" s="88" t="s">
        <v>292</v>
      </c>
      <c r="N17" s="87">
        <f>59/48</f>
        <v>1.2291666666666667</v>
      </c>
    </row>
    <row r="18" spans="1:15" ht="56.25" customHeight="1">
      <c r="A18" s="116"/>
      <c r="B18" s="114"/>
      <c r="C18" s="114"/>
      <c r="D18" s="72" t="s">
        <v>243</v>
      </c>
      <c r="E18" s="72" t="s">
        <v>245</v>
      </c>
      <c r="F18" s="72" t="s">
        <v>244</v>
      </c>
      <c r="G18" s="41">
        <v>42369</v>
      </c>
      <c r="H18" s="129" t="s">
        <v>51</v>
      </c>
      <c r="I18" s="72" t="s">
        <v>211</v>
      </c>
      <c r="J18" s="72" t="s">
        <v>246</v>
      </c>
      <c r="K18" s="66" t="s">
        <v>247</v>
      </c>
      <c r="L18" s="65">
        <v>0.1</v>
      </c>
      <c r="M18" s="88" t="s">
        <v>293</v>
      </c>
      <c r="N18" s="87">
        <v>1</v>
      </c>
    </row>
    <row r="19" spans="1:15" ht="76.5" customHeight="1">
      <c r="A19" s="116"/>
      <c r="B19" s="114"/>
      <c r="C19" s="114"/>
      <c r="D19" s="72" t="s">
        <v>277</v>
      </c>
      <c r="E19" s="72" t="s">
        <v>276</v>
      </c>
      <c r="F19" s="72" t="s">
        <v>278</v>
      </c>
      <c r="G19" s="41">
        <v>42369</v>
      </c>
      <c r="H19" s="129" t="s">
        <v>51</v>
      </c>
      <c r="I19" s="72" t="s">
        <v>211</v>
      </c>
      <c r="J19" s="72" t="s">
        <v>279</v>
      </c>
      <c r="K19" s="66" t="s">
        <v>280</v>
      </c>
      <c r="L19" s="65">
        <v>0</v>
      </c>
      <c r="M19" s="91" t="s">
        <v>298</v>
      </c>
      <c r="N19" s="87">
        <v>0.2</v>
      </c>
    </row>
    <row r="20" spans="1:15" s="10" customFormat="1" ht="103.5" customHeight="1">
      <c r="A20" s="117"/>
      <c r="B20" s="73" t="s">
        <v>263</v>
      </c>
      <c r="C20" s="74" t="s">
        <v>37</v>
      </c>
      <c r="D20" s="72" t="s">
        <v>264</v>
      </c>
      <c r="E20" s="72" t="s">
        <v>265</v>
      </c>
      <c r="F20" s="72" t="s">
        <v>266</v>
      </c>
      <c r="G20" s="41">
        <v>42308</v>
      </c>
      <c r="H20" s="72" t="s">
        <v>51</v>
      </c>
      <c r="I20" s="72" t="s">
        <v>211</v>
      </c>
      <c r="J20" s="72" t="s">
        <v>246</v>
      </c>
      <c r="K20" s="73" t="s">
        <v>283</v>
      </c>
      <c r="L20" s="65">
        <v>0.1</v>
      </c>
      <c r="M20" s="86" t="s">
        <v>294</v>
      </c>
      <c r="N20" s="87">
        <v>1</v>
      </c>
    </row>
    <row r="21" spans="1:15" s="10" customFormat="1" ht="12.75">
      <c r="A21" s="11"/>
      <c r="B21" s="11"/>
      <c r="C21" s="11"/>
      <c r="D21" s="68"/>
      <c r="E21" s="11"/>
      <c r="F21" s="11"/>
      <c r="G21" s="12"/>
      <c r="H21" s="11"/>
      <c r="I21" s="11"/>
      <c r="J21" s="11"/>
      <c r="K21" s="13"/>
      <c r="L21" s="11"/>
      <c r="M21" s="13"/>
      <c r="N21" s="11"/>
    </row>
    <row r="22" spans="1:15" s="10" customFormat="1" ht="12.75">
      <c r="A22" s="11"/>
      <c r="B22" s="11"/>
      <c r="C22" s="11"/>
      <c r="D22" s="68"/>
      <c r="E22" s="11"/>
      <c r="F22" s="11"/>
      <c r="G22" s="12"/>
      <c r="H22" s="11"/>
      <c r="I22" s="11"/>
      <c r="J22" s="11"/>
      <c r="K22" s="13"/>
      <c r="L22" s="11"/>
      <c r="M22" s="13"/>
      <c r="N22" s="11"/>
    </row>
    <row r="23" spans="1:15" s="10" customFormat="1" ht="12.75">
      <c r="A23" s="11"/>
      <c r="B23" s="11"/>
      <c r="C23" s="11"/>
      <c r="D23" s="68"/>
      <c r="E23" s="11"/>
      <c r="F23" s="11"/>
      <c r="G23" s="12"/>
      <c r="H23" s="11"/>
      <c r="I23" s="11"/>
      <c r="J23" s="11"/>
      <c r="K23" s="13"/>
      <c r="L23" s="11"/>
      <c r="M23" s="13"/>
      <c r="N23" s="11"/>
    </row>
    <row r="24" spans="1:15" ht="79.5" customHeight="1">
      <c r="A24" s="69" t="s">
        <v>11</v>
      </c>
      <c r="B24" s="118" t="s">
        <v>304</v>
      </c>
      <c r="C24" s="118"/>
      <c r="D24" s="118"/>
      <c r="E24" s="76"/>
      <c r="F24" s="133"/>
      <c r="G24" s="133"/>
      <c r="H24" s="133"/>
      <c r="I24" s="135"/>
      <c r="J24" s="135"/>
      <c r="K24" s="80"/>
      <c r="L24" s="76"/>
      <c r="M24" s="132"/>
      <c r="N24" s="76"/>
      <c r="O24" s="47"/>
    </row>
    <row r="25" spans="1:15" ht="52.5" customHeight="1">
      <c r="A25" s="69"/>
      <c r="B25" s="112" t="s">
        <v>235</v>
      </c>
      <c r="C25" s="112"/>
      <c r="D25" s="112"/>
      <c r="H25" s="69" t="s">
        <v>234</v>
      </c>
      <c r="I25" s="134" t="s">
        <v>299</v>
      </c>
      <c r="J25" s="134"/>
      <c r="K25" s="112" t="s">
        <v>299</v>
      </c>
      <c r="L25" s="127"/>
      <c r="M25" s="76"/>
      <c r="N25" s="76"/>
      <c r="O25" s="76"/>
    </row>
  </sheetData>
  <sheetProtection selectLockedCells="1" selectUnlockedCells="1"/>
  <mergeCells count="28">
    <mergeCell ref="M8:N8"/>
    <mergeCell ref="E8:E9"/>
    <mergeCell ref="I8:I9"/>
    <mergeCell ref="J8:J9"/>
    <mergeCell ref="F24:H24"/>
    <mergeCell ref="K25:L25"/>
    <mergeCell ref="K8:L8"/>
    <mergeCell ref="F8:F9"/>
    <mergeCell ref="G8:G9"/>
    <mergeCell ref="H8:H9"/>
    <mergeCell ref="B25:D25"/>
    <mergeCell ref="I25:J25"/>
    <mergeCell ref="B2:L2"/>
    <mergeCell ref="B3:L3"/>
    <mergeCell ref="B7:G7"/>
    <mergeCell ref="H7:M7"/>
    <mergeCell ref="A1:N1"/>
    <mergeCell ref="A8:A9"/>
    <mergeCell ref="B8:B9"/>
    <mergeCell ref="C8:C9"/>
    <mergeCell ref="D8:D9"/>
    <mergeCell ref="A17:A20"/>
    <mergeCell ref="A11:A14"/>
    <mergeCell ref="B11:B15"/>
    <mergeCell ref="B17:B19"/>
    <mergeCell ref="C17:C19"/>
    <mergeCell ref="C11:C14"/>
    <mergeCell ref="B24:D24"/>
  </mergeCells>
  <printOptions horizontalCentered="1" verticalCentered="1"/>
  <pageMargins left="0.39370078740157483" right="0.39370078740157483" top="0.43307086614173229" bottom="0.43307086614173229" header="0" footer="0"/>
  <pageSetup paperSize="281" scale="39" fitToHeight="0" pageOrder="overThenDown" orientation="landscape" useFirstPageNumber="1" r:id="rId1"/>
  <headerFooter alignWithMargins="0">
    <oddHeader>&amp;C&amp;A</oddHeader>
    <oddFooter>&amp;CPágina &amp;P</oddFooter>
  </headerFooter>
  <rowBreaks count="1" manualBreakCount="1">
    <brk id="15" max="13" man="1"/>
  </rowBreaks>
  <drawing r:id="rId2"/>
  <legacyDrawing r:id="rId3"/>
  <oleObjects>
    <oleObject shapeId="9217"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219</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Artes Plásticas</vt:lpstr>
      <vt:lpstr>Comunicacion</vt:lpstr>
      <vt:lpstr>Clubes y talleres</vt:lpstr>
      <vt:lpstr>Talleres y clubes</vt:lpstr>
      <vt:lpstr>PRODUCCION - SEG - 2015</vt:lpstr>
      <vt:lpstr>Hoja1</vt:lpstr>
      <vt:lpstr>'Artes Plásticas'!Área_de_impresión</vt:lpstr>
      <vt:lpstr>'Clubes y talleres'!Área_de_impresión</vt:lpstr>
      <vt:lpstr>Comunicacion!Área_de_impresión</vt:lpstr>
      <vt:lpstr>'PRODUCCION - SEG - 2015'!Área_de_impresión</vt:lpstr>
      <vt:lpstr>'Talleres y clubes'!Área_de_impresión</vt:lpstr>
      <vt:lpstr>'Artes Plásticas'!Títulos_a_imprimir</vt:lpstr>
      <vt:lpstr>'Clubes y talleres'!Títulos_a_imprimir</vt:lpstr>
      <vt:lpstr>Comunicacion!Títulos_a_imprimir</vt:lpstr>
      <vt:lpstr>'PRODUCCION - SEG - 2015'!Títulos_a_imprimir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2016-03-17T16:18:58Z</cp:lastPrinted>
  <dcterms:created xsi:type="dcterms:W3CDTF">2012-04-26T20:12:59Z</dcterms:created>
  <dcterms:modified xsi:type="dcterms:W3CDTF">2016-03-17T16:19:01Z</dcterms:modified>
</cp:coreProperties>
</file>