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730" windowHeight="11760" tabRatio="667" firstSheet="4" activeTab="4"/>
  </bookViews>
  <sheets>
    <sheet name="Artes Plásticas" sheetId="1" state="hidden" r:id="rId1"/>
    <sheet name="Produccion" sheetId="7" state="hidden" r:id="rId2"/>
    <sheet name="Comunicacion" sheetId="4" state="hidden" r:id="rId3"/>
    <sheet name="Clubes y talleres" sheetId="5" state="hidden" r:id="rId4"/>
    <sheet name="Planeacion" sheetId="10" r:id="rId5"/>
    <sheet name="Hoja1" sheetId="3" state="hidden" r:id="rId6"/>
    <sheet name="2016" sheetId="12" r:id="rId7"/>
    <sheet name="Hoja2" sheetId="11" r:id="rId8"/>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4" hidden="1">Planeacion!$A$5:$L$21</definedName>
    <definedName name="_xlnm.Print_Area" localSheetId="0">'Artes Plásticas'!$A$1:$N$29</definedName>
    <definedName name="_xlnm.Print_Area" localSheetId="3">'Clubes y talleres'!$A$1:$N$20</definedName>
    <definedName name="_xlnm.Print_Area" localSheetId="2">Comunicacion!$A$1:$N$27</definedName>
    <definedName name="_xlnm.Print_Area" localSheetId="4">Planeacion!$A$1:$N$28</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4">Planeacion!$7:$8</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N25" i="10"/>
  <c r="N15"/>
  <c r="L15"/>
  <c r="N14"/>
  <c r="N26" i="12"/>
  <c r="L26"/>
  <c r="N25"/>
  <c r="L24"/>
  <c r="N22"/>
  <c r="N20"/>
  <c r="L20"/>
  <c r="N17"/>
  <c r="L17"/>
  <c r="N15"/>
  <c r="L15"/>
  <c r="L14"/>
  <c r="N12"/>
  <c r="L12"/>
  <c r="N11"/>
  <c r="L11"/>
  <c r="N10"/>
  <c r="L10"/>
  <c r="N9"/>
  <c r="L9"/>
  <c r="N22" i="10"/>
  <c r="N20"/>
  <c r="N17"/>
  <c r="N12"/>
  <c r="N11"/>
  <c r="N10"/>
  <c r="N9"/>
  <c r="L26" l="1"/>
  <c r="L24"/>
  <c r="L20"/>
  <c r="L12"/>
  <c r="L17"/>
  <c r="L14"/>
  <c r="L11"/>
  <c r="L10"/>
  <c r="L9"/>
</calcChain>
</file>

<file path=xl/sharedStrings.xml><?xml version="1.0" encoding="utf-8"?>
<sst xmlns="http://schemas.openxmlformats.org/spreadsheetml/2006/main" count="896" uniqueCount="419">
  <si>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</si>
  <si>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</si>
  <si>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</si>
  <si>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</si>
  <si>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</si>
  <si>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</si>
  <si>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</si>
  <si>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</si>
  <si>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</si>
  <si>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</si>
  <si>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</si>
  <si>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</si>
  <si>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</si>
  <si>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</si>
  <si>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</si>
  <si>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</si>
  <si>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</si>
  <si>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</si>
  <si>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</si>
  <si>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</si>
  <si>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</si>
  <si>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</si>
  <si>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</si>
  <si>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</si>
  <si>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</si>
  <si>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</si>
  <si>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</si>
  <si>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</si>
  <si>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</si>
  <si>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</si>
  <si>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</si>
  <si>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</si>
  <si>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</si>
  <si>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</si>
  <si>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</si>
  <si>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</si>
  <si>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</si>
  <si>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</si>
  <si>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</si>
  <si>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</si>
  <si>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</si>
  <si>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</si>
  <si>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</si>
  <si>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</si>
  <si>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</si>
  <si>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</si>
  <si>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</si>
  <si>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</si>
  <si>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</si>
  <si>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</si>
  <si>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</si>
  <si>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</si>
  <si>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</si>
  <si>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</si>
  <si>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</si>
  <si>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</si>
  <si>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</si>
  <si>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</si>
  <si>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</si>
  <si>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</si>
  <si>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</si>
  <si>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</si>
  <si>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</si>
  <si>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</si>
  <si>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</si>
  <si>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</si>
  <si>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</si>
  <si>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</si>
  <si>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</si>
  <si>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</si>
  <si>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</si>
  <si>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</si>
  <si>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</si>
  <si>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</si>
  <si>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</si>
  <si>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</si>
  <si>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</si>
  <si>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</si>
  <si>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</si>
  <si>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</si>
  <si>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</si>
  <si>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</si>
  <si>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</si>
  <si>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</si>
  <si>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</si>
  <si>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</si>
  <si>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</si>
  <si>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</si>
  <si>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</si>
  <si>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</si>
  <si>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</si>
  <si>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</si>
  <si>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</si>
  <si>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</si>
  <si>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</si>
  <si>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</si>
  <si>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</si>
  <si>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</si>
  <si>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</si>
  <si>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</si>
  <si>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</si>
  <si>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</si>
  <si>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</si>
  <si>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</si>
  <si>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</si>
  <si>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</si>
  <si>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</si>
  <si>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</si>
  <si>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</si>
  <si>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</si>
  <si>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</si>
  <si>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</si>
  <si>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</si>
  <si>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</si>
  <si>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</si>
  <si>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</si>
  <si>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</si>
  <si>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</si>
  <si>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</si>
  <si>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</si>
  <si>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</si>
  <si>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</si>
  <si>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</si>
  <si>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</si>
  <si>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</si>
  <si>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</si>
  <si>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</si>
  <si>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</si>
  <si>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</si>
  <si>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</si>
  <si>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</si>
  <si>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</si>
  <si>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</si>
  <si>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</si>
  <si>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</si>
  <si>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</si>
  <si>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</si>
  <si>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</si>
  <si>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</si>
  <si>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</si>
  <si>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</si>
  <si>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</si>
  <si>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</si>
  <si>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</si>
  <si>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</si>
  <si>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</si>
  <si>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</si>
  <si>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</si>
  <si>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</si>
  <si>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</si>
  <si>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</si>
  <si>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</si>
  <si>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</si>
  <si>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</si>
  <si>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</si>
  <si>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</si>
  <si>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</si>
  <si>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</si>
  <si>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</si>
  <si>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</si>
  <si>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</si>
  <si>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</si>
  <si>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</si>
  <si>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</si>
  <si>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</si>
  <si>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</si>
  <si>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</si>
  <si>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</si>
  <si>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</si>
  <si>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</si>
  <si>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</si>
  <si>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</si>
  <si>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</si>
  <si>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</si>
  <si>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</si>
  <si>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</si>
  <si>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</si>
  <si>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</si>
  <si>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</si>
  <si>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</si>
  <si>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</si>
  <si>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</si>
  <si>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</si>
  <si>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</si>
  <si>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</si>
  <si>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</si>
  <si>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</si>
  <si>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</si>
  <si>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</si>
  <si>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</si>
  <si>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</si>
  <si>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</si>
  <si>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</si>
  <si>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</si>
  <si>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</si>
  <si>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</si>
  <si>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</si>
  <si>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</si>
  <si>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</si>
  <si>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</si>
  <si>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</si>
  <si>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</si>
  <si>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</si>
  <si>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</si>
  <si>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</si>
  <si>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</si>
  <si>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</si>
  <si>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</si>
  <si>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</si>
  <si>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</si>
  <si>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</si>
  <si>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</si>
  <si>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</si>
  <si>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</si>
  <si>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</si>
  <si>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</si>
  <si>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</si>
  <si>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</si>
  <si>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</si>
  <si>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</si>
  <si>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</si>
  <si>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</si>
  <si>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</si>
  <si>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</si>
  <si>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</si>
  <si>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</si>
  <si>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</si>
  <si>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</si>
  <si>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</si>
  <si>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</si>
  <si>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</si>
  <si>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</si>
  <si>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</si>
  <si>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</si>
  <si>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</si>
  <si>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</si>
  <si>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</si>
  <si>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</si>
  <si>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</si>
  <si>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</si>
  <si>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</si>
  <si>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</si>
  <si>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</si>
  <si>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</si>
  <si>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</si>
  <si>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</si>
  <si>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</si>
  <si>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</si>
  <si>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</si>
  <si>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</si>
  <si>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</si>
  <si>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</si>
  <si>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</si>
  <si>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</si>
  <si>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</si>
  <si>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</si>
  <si>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</si>
  <si>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</si>
  <si>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</si>
  <si>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</si>
  <si>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</si>
  <si>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</si>
  <si>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</si>
  <si>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</si>
  <si>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</si>
  <si>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</si>
  <si>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</si>
  <si>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</si>
  <si>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</si>
  <si>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</si>
  <si>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</si>
  <si>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</si>
  <si>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</si>
  <si>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PLANEACIÓN</t>
  </si>
  <si>
    <t>4) Realizar el proceso de seguimiento y control de los proyectos y planes y en la definición de indicadores de gestión sobre los mismos.
5) Consolidar los informes sobre evaluación de los proyectos y planes a cargo de la entidad y acordar con las áreas involucradas los ajustes que sean requeridos.
6) Proponer a la Dirección de la Fundación los mecanismos de seguimiento y evaluación de la gestión institucional y diseñar mecanismos de difusión de los resultados de su aplicación.
7) Apoyar a la Subdirección Administrativa en la elaboración del proyecto anual de presupuesto y el Programa Anual de Caja y sus modificaciones.
8) Apoyar a la Subdirección Administrativa en la elaboración y revisión del Manual Especifico de Funciones y Competencias de la entidad, de acuerdo con las solicitudes de las dependencias, y proponer las modificaciones cuando se considere necesario.
9) Coordinar la elaboración y ajuste del Manual de Procedimientos de la entidad, de acuerdo a los requerimientos de las dependencias, y las necesidades que señale la marcha de la entidad.
10) Asesorar a la Dirección y a las dependencias de la Fundación en la elaboración de estudios sobre desarrollo y estructura organizacional, funciones del área de talento humano como nomenclatura y clasificación de empleos, escala de remuneración, planta de personal, métodos y sistemas de información, de acuerdo con las normas y técnicas correspondientes.
11) Diseñar, desarrollar y mantener actualizadas las estadísticas de la entidad, como proceso de planeación institucional, y brindar apoyo a las dependencias en la producción de sus propias estadísticas.
12) Implementar herramientas que permitan el desarrollo de la organización como el sistema de gestión de calidad, MECI, entre otros.</t>
  </si>
  <si>
    <t>Apoyar 860 iniciativas mediante estímulos y alianzas</t>
  </si>
  <si>
    <t>Formular e implementar un plan de acción para la implementación del Sistema Integrado de Gestión (SIG), bajo la NTDSIG 001:2011 y de acuerdo a los lineamientos de la Dirección Distritral de Desarrollo Institucional.</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</si>
  <si>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</si>
  <si>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Asesor de Planeación
Profesional de Planeación</t>
  </si>
  <si>
    <t>Continuar con la iImplementación del Plan institucional de Gestión Ambiental (PIGA), de acuerdo a la normatividad vigente</t>
  </si>
  <si>
    <t>Asesor de planeación
Profesional  de planeación
Recursos financieros del Plan Anual de Adquisiciones</t>
  </si>
  <si>
    <t>Segiumiento al plan de acción PIGA</t>
  </si>
  <si>
    <t>Asesor de Planeación</t>
  </si>
  <si>
    <t>Documentos del SIG
Informes SIG</t>
  </si>
  <si>
    <t>Obtener una calificación de al menos 80% en la evaluación de la auditoría PIGA de la Secretaría Distrital de Ambiente</t>
  </si>
  <si>
    <t>Porcentaje obtenido en la evaluación de la auditoría PIGA de la Secretaría Distrital de Ambiente / Porcentaje esperado</t>
  </si>
  <si>
    <t>Evaluación de la SDA</t>
  </si>
  <si>
    <t>Asesor de planeación
Profesional  de planeación
Recurso humano de las dependencias</t>
  </si>
  <si>
    <t>Planes de acción</t>
  </si>
  <si>
    <t>Planeación estratégica
Circulación y apropiación de prácticas artísticas y culturales</t>
  </si>
  <si>
    <t>Asesor de planeación
Profesional  de planeación
Con la participación y los insumos de los líders de las dependencias</t>
  </si>
  <si>
    <t>Liderar la programación y seguimiento de planes, metas y presupuesto de la entidad</t>
  </si>
  <si>
    <t>Contribuye a todas metas</t>
  </si>
  <si>
    <t xml:space="preserve">Coordinar, en conjunto con la Subdirección Administrativa, la elaboración del Anteproyecto de Presupuesto
</t>
  </si>
  <si>
    <t>Asesor de planeación
Subdirectora Administrativa y Financiera
Profesional responsable de presupuesto
Con la participación y los insumos de los líderes de las dependencias</t>
  </si>
  <si>
    <t>Asesor de planeación
Profesional  de planeación
Con la participación y los insumos de los líderes de las dependencias</t>
  </si>
  <si>
    <t>Planes de acción con seguimiento</t>
  </si>
  <si>
    <t>Documento de Anteproyecto de Presupuesto
Actas de comité directivo
Comunicaciones</t>
  </si>
  <si>
    <t>Documento de Anteproyecto de Presupuesto elaborado y presentado a la SHD y SDP</t>
  </si>
  <si>
    <t>Planeación estratégica
Control, evaluación y mejora</t>
  </si>
  <si>
    <t>Desarrollar 1 Estrategia para el fomento de la transparencia, la probidad y la prevención de la corrupción</t>
  </si>
  <si>
    <t>Contribuye a todos los procesos</t>
  </si>
  <si>
    <t>Número de eventos realizados / Número de eventos programados</t>
  </si>
  <si>
    <t>Asesor de planeación
Profesional SIG
Recursos financieros del Plan Anual de Adquisiciones</t>
  </si>
  <si>
    <t>Asesor  de Planeación
Profesional SIG</t>
  </si>
  <si>
    <t>Listado de asistencia
Fotos</t>
  </si>
  <si>
    <t>Estrategia desarrollada</t>
  </si>
  <si>
    <t>Contribuye a todas las metas</t>
  </si>
  <si>
    <t>Ejercer la secretaría técnica del Comité de Dirección</t>
  </si>
  <si>
    <t>Número de comités directivos realizados / Número de comités directivos programados</t>
  </si>
  <si>
    <t>Asesor de planeación</t>
  </si>
  <si>
    <t>Actas de comité</t>
  </si>
  <si>
    <t>Santiago Echeverri Cadavid
Asesor de Planeación</t>
  </si>
  <si>
    <t>Seguimiento:</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</si>
  <si>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</si>
  <si>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Gestionar y coordinar con el Observatorio de Culturas de la SCRD y las gerencias de la FUGA la medición y/o estudios de percepción de diversos programas y eventos relevantes, como mecanismo para soportar el cumplimiento de las metas relacionadas con la asistencia de público</t>
  </si>
  <si>
    <t>Número de conteos y/o estudios de percepción gestionados / Número de conteos y/o estudios de percepción programados</t>
  </si>
  <si>
    <t>Recursos aportados por el Observatorio de Culturas de la SCRD</t>
  </si>
  <si>
    <t>Comunicaciones
Correos electrónicos
Informes de mediciones
Actas del Comité de Mediciones</t>
  </si>
  <si>
    <t>Número de verificaciones realizadas / Número de verificaciones programadas</t>
  </si>
  <si>
    <t>Elaborar 1 guía para el reporte de las asistencias a los programas y proyectos de la entidad</t>
  </si>
  <si>
    <t>Cumplir el 100% del plan de acción 2015 para la implentación del Sistema Integrado de Gestión</t>
  </si>
  <si>
    <t>Profesional SIG
Responsables de los subsistemas
Líderes y participantes de cada proceso
Recursos financieros del Plan Anual de Adquisiciones</t>
  </si>
  <si>
    <t>Plan Anticorrupción y de Atención al Ciudadano 2015
Informes de seguimiento de Control Interno</t>
  </si>
  <si>
    <t>Fomentar la transparencia, la probidad y la prevención de la corrupción en los funcionarios y contratistas de la entidad</t>
  </si>
  <si>
    <t>Fomentar la transparencia, la probidad, la prevención de la corrupción y la cultura de la legalidad en la ciudadanía</t>
  </si>
  <si>
    <t>Asesor de planeación
Profesional SIG
Gestores éticos</t>
  </si>
  <si>
    <t>Gestión de recursos físicos</t>
  </si>
  <si>
    <t>Planeación estratégica
Gestión financiera</t>
  </si>
  <si>
    <t>Porcentaje de implementación del plan de acción PIGA formulado para 2015 (promedio de implementación de actividades)</t>
  </si>
  <si>
    <t>Realizar 2 verificaciones al año de la consistencia entre los soportes de asistencia y los datos reportados</t>
  </si>
  <si>
    <t>Guía elaborada e implementada</t>
  </si>
  <si>
    <t>Profesional de Planeación</t>
  </si>
  <si>
    <t>Documento</t>
  </si>
  <si>
    <t>Reporte de auditoría</t>
  </si>
  <si>
    <t>Asesor de Planeación
Profesional de Planeación
Subdirección Administrativa</t>
  </si>
  <si>
    <t>Realizar 4 seguimientos al año del plan de accción de la entidad (SEGPLAN)</t>
  </si>
  <si>
    <t>Realizar 12 seguimientos al PMR</t>
  </si>
  <si>
    <t>Número de seguimientos realizados al plan de acción / Número de seguimientos programados</t>
  </si>
  <si>
    <t>Número de seguimientos realizados al PMR / Número de seguimientos programados</t>
  </si>
  <si>
    <t>PMR con seguimiento</t>
  </si>
  <si>
    <t>Liderar la formulación del Plan Anual de Adquisiciones 2015 y hacer por lo menos 6 seguimientos</t>
  </si>
  <si>
    <t>Liderar la formulación del Plan Anual de Adquisiciones 2015</t>
  </si>
  <si>
    <t>Hacer por lo menos 6 seguimientos al Plan Anual de Adquisiciones 2015</t>
  </si>
  <si>
    <t>Plan Anual de Adquisiciónes 2014 formulado</t>
  </si>
  <si>
    <t>Número de seguimientos realizados / Número de seguimientos programados</t>
  </si>
  <si>
    <t>Contribuye a todas los objetivos estrátégicos</t>
  </si>
  <si>
    <t>Profesional  de planeación</t>
  </si>
  <si>
    <t>Plan Anual de Adquisiciones
Publicación en página WEB</t>
  </si>
  <si>
    <t>Correos electrónicos con segiumiento al plan</t>
  </si>
  <si>
    <t>Elaborar y presentar oportunamente el Anteproyecto de Presupuesto 2016</t>
  </si>
  <si>
    <t>Apoyar el proceso de restructuración de la Fundación en el Instituto Distrital de las Culturas</t>
  </si>
  <si>
    <t>Apoyo en el proceso de restructuración de la Fundación en el Instituto Distrital de las Culturas</t>
  </si>
  <si>
    <t>Documentos
Presentaciones</t>
  </si>
  <si>
    <t>Asesor de planeación
Subdirector Operativo
Subdirectora Administrativa y Financiera
Profesional responsable de presupuesto
Recurso humano de todas las dependencias</t>
  </si>
  <si>
    <t>Documentar y establecer un control para el reporte de las asistencias a los  programas y proyectos de la entidad</t>
  </si>
  <si>
    <t>Desarrollar 1 estrategia para el fomento de la transparencia, la probidad y la prevención de la corrupción dirigida a los funcionarios y contratistas de la entidad</t>
  </si>
  <si>
    <t>Implementar el 100% del plan de acción PIGA formulado para 2015</t>
  </si>
  <si>
    <t>Número de seguimientos a planes de accción por poblaciones y localidades / Número de seguimientos a planes programados</t>
  </si>
  <si>
    <t>Profesional SIG
Con el apoyo de todas las dependencias</t>
  </si>
  <si>
    <t>Número de seguimientos realizados al Plan Estratégico Sectorial / Número de seguimientos programados</t>
  </si>
  <si>
    <t>Realizar 2 seguimientos al año de los diferentes planes de accción por poblaciones y localidades</t>
  </si>
  <si>
    <t>Se encuentra pendiente esta actividad</t>
  </si>
  <si>
    <t>No. de productos desarrollados / No. de productos a desarrollar para la vigencia 2015</t>
  </si>
  <si>
    <t>Según Manual específico de funciones y competencias laborales, resolución 10 del 6 de febrero de 2008:
Propósito orincipal del cargo: Asesorar y orientar a la Dirección General de la Fundación y sus dependencias en la formulación, adopción e implementación de las políticas, estrategias, proyectos y programas encaminados a desarrollar la Planeación de la Fundación Gilberto Alzate Avendaño, para así mismo contribuir al cumplimiento de la misión, la visión y los objetivos de la Entidad.
Funciones:
1) Asesorar al Director General en el diseño de las políticas institucionales.
2) Asesorar y coordinar con las diferentes dependencias todo el proceso de planeación, la elaboración de proyectos y planes institucionales, con el fin de lograr una adecuada articulación entre los mismos, y entre éstos y el Plan de Desarrollo y presentarlos para aprobación de la Dirección General.
3) Asesorar a la Dirección General en el mejoramiento de las actividades y procedimientos dirigidos a la prestación de los servicios y desarrollo de una cultura corporativa en la Fundación.</t>
  </si>
  <si>
    <t xml:space="preserve">Se han realizado 2 seguimientos al cumplimiento de metas plan de desarrollo en el sistema  SEGPLAN de la Secretaria Distrital de Planeación, con corte a marzo 30 y  junio 30 de 2015. Se efectuó  la actualización y seguimiento de los siguientes módulos:
* Componente de Inversión y Gestión
* Componente de Territorialización de la Inversión
* Componente de Actividades </t>
  </si>
  <si>
    <t>Se ha realizado 1 seguimiento a los planes de accion poblacionales correspondiente al primer semestre de 2015, en la matriz consolidada de la Secretaria  Distrital de Cultura, para los siguientes grupos:
* Niñez y adolescencia
* Juventud
* Mujeres
* Afros
* Raizales
* Discapacitados
* Vejez
* Gitanos</t>
  </si>
  <si>
    <t>De acuerdo a las disposiciones de Colombia Compra Eficiente, y articuladamente con la Oficina Asesora Jurídica, se coordinó la formulación, consolidación y publicación oportuna del Plan Anual de Adquisiciones, con la información suministrada por las áreas de la entidad.</t>
  </si>
  <si>
    <t xml:space="preserve">Hasta junio de 2015 se han realizado 3 seguimientos al Plan Anual de Adquisiciones. </t>
  </si>
  <si>
    <t>Realizar por lo menos 18 comités directivos</t>
  </si>
  <si>
    <t>En los comités directivos del 4, 11 y 22 de junio se socializó a los miembros del comité tanto los lineamientos de la SDP y SHD como las instrucciones puntuales de la Dirección General para la elaboración del anteproyecto de presupuesto 2016. De acuerdo al cronograma de la SHD y la SDP, se elaboró una presentación con la Gerencia de Producción y la Gerencia de Artes Plásticas y Visuales que fue enviada oportunamente el 31 de julio. Cuando se lleven a cabo las mesas de inversión y se comunique la cuota global en el mes de octubre, se ajustará el anteproyecto.</t>
  </si>
  <si>
    <t>Gestionar y coordinar al menos 4 conteos y/o estudios de percepción</t>
  </si>
  <si>
    <t>SEGUIMIENTO A JULIO DE 2015</t>
  </si>
  <si>
    <t>Se han realizado 6 seguimientos al cumplimiento de Productos, Metas y Resultados  (PMR) en el sistema PREDIS de la Secretaria Distrital de Hacienda, con corte a enero 31, febrero 28, marzo 31, abril 30, mayo 31 y junio 30 de 2015. 
Se efectuó el seguimiento en los siguintes modulos:
* Indicadores de Objetivos
* Indicadores de Productos
* Presupuesto de Funcionamiento
* Presupuesto de Inversión</t>
  </si>
  <si>
    <t>Realizar 8 seguimiento al Plan Estratégico Sectorial</t>
  </si>
  <si>
    <t>Se han realizado 3 seguimientos al  Plan Estratégico Sectorial (PES), de acuerdo a los requerimientos de la Secretaria Distrital de Cultura, Recreación y Deporte.</t>
  </si>
  <si>
    <t>Entre enero y julio de 2915 se han realizado 9 comités directivos.</t>
  </si>
  <si>
    <t>Se han gestionado con el Observatorio de las Culturas de la SCRD los siguientes conteos y/o mediciones:
* Actividades Corredor Centro
* Realización del Encuentro Intercultural
* Vitrina de arte en centros comerciales
* Encuentro gitano
* Muestra raizal
Entre abril y j julio de 2015  ha venido realizando el conteo en la Vitrina de arte, y quedan pendientes los demás conteos y mediciones</t>
  </si>
  <si>
    <t>A julio de 2015 se encuentran elaborados los planes de acción por dependencias de la Subdirección Operativa, Oficina Asesora Jurídica, Oficina Asesora de Control Interno y Planeación.
En la primera semana de agosto se hará el seguimiento de los planes ya elaborados con corte al mes de julio.
Pendiente: la elaboración del Plan de acción de la Subdirección Administrativa.</t>
  </si>
  <si>
    <t>En el marco de la implementación del Sistema Integrado de Gestión bajo la NTD SIG 2011:001, y con la orientación de la Dirección Distrital de Desarrollo Institucional, se han adelantado las siguientes acciones:
- Implementación de los lineamientos emitidos por la DDDI para el desarrollo del SIG.
- Desarrollo de la fase II de la estrategia de apropiación del SIG con la participación de los funcionarios y contratistas.
- Aplicación de encuestas de satisfacción de los usuarios de los servicios misionales, donde se evidencia que el 97%los califican entre bueno y excelente.
- Desarrollo y seguimiento al plan de mejoramiento PAD 2014.
- Se culminó la revisión y actualización de la documentación del SIG.
Por otra parte, se ha avanzado considerablemente en la implementación de las disposiciones requeridas en informática y seguridad de la información, mediante la implementación del sistema SI CAPITAL, fase 1, que busca la integración y el manejo de la contabilidad, los activos y elementos de consumo.
Se destaca que en el mes de mayo inició la obra de adecuación funcional, modificación, demolición parcial y reforzamiento estructural del bien inmueble ubicado en la calle 10 No. 2-62 de la localidad La Candelaria, que finalizará en noviembre de 2015 y dará lugar a un nuevo equipamiento cultural.</t>
  </si>
  <si>
    <t>Se ejecutará durante el segundo semestre.</t>
  </si>
  <si>
    <t>En el marco de la estrategia anual para el fomento de la transparencia, la probidad y la prevención de la corrupción en el 2015 se han venido realizado las siguientes acciones:
- Evaluación del Plan anticorrupción y de atención al ciudadano 2014, y publicación del mismo en la página web.
- Formulación, publicación y seguimiento del Plan anticorrupción y de atención al ciudadano 2015.
- Seguimiento al mapa de riesgos de corrupción.
- Publicación permanente y oportuna de los servicios dirigidos a la ciudadanía en la página WEB y carteleras de la Fundación
- Atención y seguimiento permanente a las peticiones, quejas, reclamos y sugerencias de los usuarios.
- La FUGA convocado a audiencias públicas de los procesos de contratación que se han surtido en  para esta vigencia. 
- Publicación en la página WEB de informes de gestión.
- Implementación de una estrategia de apropiación de los valores éticos de la entidad.
- La Fundación participó en la rendición de cuentas del sector Cultura, Recreación y Deporte realizada el 27 de marzo de 2015.</t>
  </si>
  <si>
    <t>Se han venido ejecutando las actividades propuestas en el Plan de Acción PIGA para la vigencia 2015. De 10 actividades propuestas se están desarrondo 7, así:
* Mensajes de sensibilización sobre el ahorro de recursos naturales, en ejecución.
* Mantenimiento del convenio de corresponsabilidad para el manejo de residuos, en ejecución.
* Implementación de clausulas ambientales en los contratos, en ejecución.
* Suscripcion de un contrato para el manejo de residuos peligrosos, en ejecución.
* Realización de la Semana del Medio Ambiente, ejecutada.
* Elaboración del Informe de Huella de Carbono de la entidad, ejecutada.
* Realización de una siembra de árboles, ejecutada.</t>
  </si>
  <si>
    <t>La Secretaria Distrital de Ambiente no ha realizado la auditoria a la implementación del Plan de Acción PIGA de la presente vigencia.</t>
  </si>
  <si>
    <t>El Asesor de Planeación ha venido brindando apoyo en el proceso de resstructuración de la FUGA y su posible transformación en el Instituto Disrital de las culturas, a travésde reuniones de trabajo y apoyo en la elaboración de documentos y presentaciones.</t>
  </si>
  <si>
    <t>Versión: julio 30 de 2015</t>
  </si>
  <si>
    <t>ORIGINAL FIRMADO</t>
  </si>
  <si>
    <r>
      <rPr>
        <b/>
        <sz val="14"/>
        <rFont val="Arial"/>
        <family val="2"/>
      </rPr>
      <t>Claudia Marcela Delgado</t>
    </r>
    <r>
      <rPr>
        <sz val="14"/>
        <rFont val="Arial"/>
        <family val="2"/>
      </rPr>
      <t xml:space="preserve">
Profesional de Planeación</t>
    </r>
  </si>
  <si>
    <t>SEGUIMIENTO A DICIEMBRE  DE 2015</t>
  </si>
  <si>
    <t xml:space="preserve">Se realizaron 4  seguimientos al cumplimiento de metas plan de desarrollo en el sistema  SEGPLAN de la Secretaria Distrital de Planeación, con corte a marzo 30,junio 30 de 2015, septiembre 30 y diciembre 31 de 2015. Se efectuó  la actualización y seguimiento de los siguientes módulos:
* Componente de Inversión y Gestión
* Componente de Territorialización de la Inversión
* Componente de Actividades </t>
  </si>
  <si>
    <t>Se han realizaron 12 seguimientos al cumplimiento de Productos, Metas y Resultados  (PMR) en el sistema PREDIS de la Secretaria Distrital de Hacienda, con corte a enero 31, febrero 28, marzo 31, abril 30, mayo 31, junio 30, julio 31, agosto 30, septiembre 30, octubre 31, noviembre 30 y diciembre 31 de  2015. 
Se efectuó el seguimiento en los siguintes modulos:
* Indicadores de Objetivos
* Indicadores de Productos
* Presupuesto de Funcionamiento
* Presupuesto de Inversión</t>
  </si>
  <si>
    <t>Se realizaron 2 seguimientos a los planes de accion poblacionales correspondientes al primer y segundo semestre de 2015, en la matriz consolidada de la Secretaria  Distrital de Cultura, para los siguientes grupos:
* Niñez y adolescencia
* Juventud
* Mujeres
* Afros
* Raizales
* Discapacitados
* Vejez
* Gitanos</t>
  </si>
  <si>
    <t>Se realizaron 8 seguimientos al  Plan Estratégico Sectorial (PES), de acuerdo a los requerimientos de la Secretaria Distrital de Cultura, Recreación y Deporte.</t>
  </si>
  <si>
    <t xml:space="preserve">Hasta diciembre  de 2015 se realizaron 12 seguimientos al Plan Anual de Adquisiciones de la entidad. </t>
  </si>
  <si>
    <t>Entre enero y diciembre se realizaron  julio de 2915 se realizaron 14 comités directivos, se suscribieron las actas respéctivas las cuales se encuentran publicadas en la intranet de la entidad.</t>
  </si>
  <si>
    <t>Se cumplió con todos los tramites encaminados a la elaboración del anteproyecto de presupuesto 2016:
En los comités directivos del 4, 11 y 22 de junio se socializó a los miembros del comité tanto los lineamientos de la SDP y SHD como las instrucciones puntuales de la Dirección General para la elaboración del anteproyecto de presupuesto 2016. De acuerdo al cronograma de la SHD y la SDP, se elaboró una presentación con la Gerencia de Producción y la Gerencia de Artes Plásticas y Visuales que fue enviada oportunamente el 31 de julio. Posteriormente se ajustó  el anteproyecto de presupuesto  de acuerdo a la  la cuota global comunicada.</t>
  </si>
  <si>
    <t>Se gestionaron  y realizaron con el Observatorio de las Culturas de la SCRD los siguientes conteos y/o mediciones:
* Fiesta de Bogotá
* Realización del Encuentro Intercultural
* Vitrina de arte en centros comerciales
* Muestra raizal
No se ralizó el conteo  del Septimafro porque no se llevó a cabo esta actividad ni  el conteo de las  Actividades realizadas en Corredor Centro porque el  observatorio manifestó no tener la capacidad opérativa para realizar ela medición.</t>
  </si>
  <si>
    <t>Se realizaron dos verificaciones de la consistencia entre los soportes de asistencia y los datos reportados por las áreas de  Artes plásticas, Gerencia de Producción y Biblioteca. Se suscribieron las actas respectivas.</t>
  </si>
  <si>
    <t>Apoyar  y facilitar la elaboración de los planes de acción de las dependencias y hacerles seguimiento</t>
  </si>
  <si>
    <t>Apoyar y facilitar la elaboración y hacer seguimiento al 100% de los planes de accion proyectados por las dependencias</t>
  </si>
  <si>
    <t>Número de planes de acción apoyados, facilitados y con seguimiento / Número de planes de ación proyectados por las dependencias</t>
  </si>
  <si>
    <t>Se apoyó y facilitó la elaboración de los planes de acción por dependencias de la Subdirección Operativa (Comunicaciones, Biblioteca, Artes Plasticas, Programación Artística y otras acciones), Oficina Asesora Jurídica, Oficina Asesora de Control Interno y Planeación.
A pesar de que Planeación solicitó oportunamente y por escrito la elaboración de los planes de acción de la Subdirección Administrativa (Sistemas, Gestión Documental, Almacén e Inventarios , Recursos Humanos, presupuesto, contabilidad y  tesoreria), y se recibió una primera versión la cual fue revisada y comentada, la subdireccion administrativa no concluyó el ejercicio y no presentó sus planes de acción para la vigencia 2015.
Se estima el cumplimiento del indicador por parte del área de Planeación en un 100%, teniendo en cuenta que se apoyó y facilitó la elaboración de los planes de todas las áreas.</t>
  </si>
  <si>
    <t>El 30 de noviembre de 2015 se desarrolló una conferencia con enfoque de debate en torno al rechazo a la corrupción y a la promoción de la transparencia y la probidad en el Punto de Articulación Social (PAS) de Bosa con la asistencia de 72 madres y maestras de la localidad. Además, el 14 de diciembre, se desarrolló un taller con enfoque de debate de fortalecimiento de la probidad, transparencia y lucha contra la corrupción dirigido a 13 funcionarios y contratistas de la Fundación.</t>
  </si>
  <si>
    <t>Se realizaron todas las actividades propuestas en el Plan de Acción PIGA para la vigencia 2015 así:
* Mensajes de sensibilización sobre el ahorro de recursos naturales.
* Mantenimiento del convenio de corresponsabilidad para el manejo de residuos.
* Implementación de clausulas ambientales en los contratos.
* Suscripcion de un contrato para el manejo de residuos peligrosos.
* Realización de la Semana del Medio Ambiente..
* Elaboración del Informe de Huella de Carbono de la entidad.
* Realización de una siembra de árboles.</t>
  </si>
  <si>
    <t>La Secretaria Distrital de Ambiente realizó la visita de auditoria a la implementación del Plan de Acción PIGA  2014-2015  y la entidad obtuvo una calificación de 85.66%.</t>
  </si>
  <si>
    <t>Versión: Enero 29 de 2015</t>
  </si>
  <si>
    <t>En función de los requisitos establecidos por la Dirección Distrital de Desarrollo Institucional (DDDI), y teniendo en cuenta los 45 productos requeridos para la implementación del SIG, a diciembre de 2015 se presenta un avance acumulado en la vigencia del Plan de desarrollo Bogotá Humana del 78%. Se aclara que sólo hasta el mes de octubre de 2015 la DDDI suministró los lineamientos de los últimos 9 productos, y por tanto no se pudieron implementar oportunamente.
En el marco de la implementación del Sistema Integrado de Gestión bajo la NTD SIG 2011:001, y con la orientación de la DDDI, se han adelantado las siguientes acciones:
-Implementación de lineamientos emitidos por la DDDI para el desarrollo del SIG.
- Desarrollo de la fase II de la estrategia de apropiación del SIG con la participación de los funcionarios y contratistas.
-Aplicación de encuestas de satisfacción de los usuarios de los servicios misionales, donde se evidencia que el 94% los califican entre bueno y excelente.
-Desarrollo y seguimiento al plan de mejoramiento PAD 2014.
- Consolidación y seguimiento al plan de mejoramiento por procesos.
- Realización de auditoria interna al SIG, basados en la Norma Técnica de Calidad GP1000:2009 y MECI:2014.
Se destaca que la Fundación obtuvo el primer puesto en el Premio de reconocimientos y estímulos a la mejora institucional por el desarrollo de su estrategia de apropiación del SIG.
Por otra parte, se ha avanzado considerablemente en la implementación de las disposiciones requeridas en informática y seguridad de la información, mediante la implementación del sistema SI CAPITAL, fase 1, que busca la integración y el manejo de la contabilidad, los activos y elementos de consumo.
Se destaca que durante los meses de mayo y diciembre de 2015 se llevó a cabo la obra de adecuación funcional, modificación, demolición parcial y reforzamiento estructural del bien inmueble ubicado en la calle 10 No. 2 ¿ 62 de la localidad La Candelaria, lo que dará lugar a un nuevo equipamiento cultural.</t>
  </si>
  <si>
    <t>Considerando que la FUGA implementa una estrategia anual para el fomento de la transparencia, la probidad y la prevención de la corrupción, la cual se ha venido cumpliendo satisfactoriamente desde el 2013, se presenta un avance acumulado en la vigencia del Plan de desarrollo Bogotá Humana del 75%.
En atención a la Ley 1474 de 2011, por la cual se dictan normas orientadas a fortalecer los mecanismos de prevención, investigación y sanción de actos de corrupción y la efectividad del control de la gestión pública, en 2015 se realizaron las siguientes acciones:
- Evaluación del Plan anticorrupción y de atención al ciudadano 2014, y publicación del mismo en la página web.
-Formulación, publicación y seguimiento del Plan anticorrupción y de atención al ciudadano 2015.
- Seguimiento al mapa de riesgos de corrupción.
- Publicación permanente y oportuna de los servicios dirigidos a la ciudadanía en la página WEB y carteleras de la Fundación
- Atención y seguimiento permanente a las peticiones, quejas, reclamos y sugerencias de los usuarios.
- La FUGA convocó a audiencias públicas de los procesos de los contratación que se surtieron en para esta vigencia.
- Publicación en la página WEB de informes de gestión.
- Implementación de una estrategia de apropiación de los valores éticos de la entidad.
- La Fundación participó en la rendición de cuentas del sector Cultura, Recreación y Deporte realizada el 27 de marzo de 2015.
- Diagnóstico, diseño y puesta en marcha del plan de implementación de la Ley de la Transparencia y Acceso a la información pública 1712 de 2014.
Se destaca que la Fundación obtuvo el tercer puesto a nivel distrital en el Premio de reconocimientos y estímulos a la mejora institucional por el desarrollo de su estrategia para el fomento de la probidad, la trasparencia y la lucha contra la corrupción implementada en las vigencias 2014 - 2015.</t>
  </si>
  <si>
    <t>El Asesor de Planeación brindó apoyo en el proceso de resstructuración de la FUGA y su posible transformación en el Instituto Disrital de las culturas, a travésde reuniones de trabajo y apoyo en la elaboración de documentos y presentaciones.</t>
  </si>
  <si>
    <t>No se realizó esta actividad</t>
  </si>
  <si>
    <t xml:space="preserve">Hasta diciembre  de 2015 se realizaron 8 seguimientos al Plan Anual de Adquisiciones de la entidad. </t>
  </si>
  <si>
    <t>Entre enero y julio de 2015 se han realizado 9 comités directivos.</t>
  </si>
  <si>
    <t>Realizar por lo menos 12 comités directivos</t>
  </si>
  <si>
    <t>Entre enero y diciembre se realizaron se realizaron 14 comités directivos, se suscribieron las actas respectivas las cuales se encuentran publicadas en la intranet de la entidad.</t>
  </si>
  <si>
    <t>Se cumplió con todos los tramites encaminados a la elaboración del anteproyecto de presupuesto 2016:
En los comités directivos del 4, 11 y 22 de junio se socializó a los miembros del comité tanto los lineamientos de la SDP y SHD como las instrucciones puntuales de la Dirección General para la elaboración del anteproyecto de presupuesto 2016. De acuerdo al cronograma de la SHD y la SDP, se elaboró una presentación con la Gerencia de Producción y la Gerencia de Artes Plásticas y Visuales que fue enviada oportunamente el 31 de julio. Posteriormente, en comité directivo del 14 d octubre se ajustó el anteproyecto de presupuesto de acuerdo a la  la cuota global comunicada.</t>
  </si>
  <si>
    <t xml:space="preserve">                                       PLAN DE ACCIÓN POR DEPENDENCIAS FUGA 2015</t>
  </si>
  <si>
    <t>ORIGINAL FIRMADO POR</t>
  </si>
  <si>
    <r>
      <rPr>
        <b/>
        <sz val="16"/>
        <rFont val="Arial"/>
        <family val="2"/>
      </rPr>
      <t>Santiago Echeverri Cadavid</t>
    </r>
    <r>
      <rPr>
        <sz val="16"/>
        <rFont val="Arial"/>
        <family val="2"/>
      </rPr>
      <t xml:space="preserve">
Asesor de Planeación</t>
    </r>
  </si>
  <si>
    <r>
      <rPr>
        <b/>
        <sz val="16"/>
        <rFont val="Arial"/>
        <family val="2"/>
      </rPr>
      <t>Claudia Marcela Delgado</t>
    </r>
    <r>
      <rPr>
        <sz val="16"/>
        <rFont val="Arial"/>
        <family val="2"/>
      </rPr>
      <t xml:space="preserve">
Profesional de Planeación</t>
    </r>
  </si>
</sst>
</file>

<file path=xl/styles.xml><?xml version="1.0" encoding="utf-8"?>
<styleSheet xmlns="http://schemas.openxmlformats.org/spreadsheetml/2006/main">
  <numFmts count="2">
    <numFmt numFmtId="164" formatCode="dd/mm/yy"/>
    <numFmt numFmtId="165" formatCode="[$$-240A]#,##0.00;[Red]\([$$-240A]#,##0.00\)"/>
  </numFmts>
  <fonts count="17">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16"/>
      <color theme="0" tint="-0.499984740745262"/>
      <name val="Arial"/>
      <family val="2"/>
    </font>
    <font>
      <b/>
      <sz val="14"/>
      <name val="Arial"/>
      <family val="2"/>
    </font>
    <font>
      <b/>
      <sz val="16"/>
      <name val="Arial"/>
      <family val="2"/>
    </font>
    <font>
      <sz val="18"/>
      <color theme="0" tint="-0.499984740745262"/>
      <name val="Arial"/>
      <family val="2"/>
    </font>
    <font>
      <sz val="1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8" tint="0.79998168889431442"/>
        <bgColor indexed="64"/>
      </patternFill>
    </fill>
  </fills>
  <borders count="14">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right/>
      <top style="hair">
        <color indexed="8"/>
      </top>
      <bottom style="thin">
        <color indexed="64"/>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cellStyleXfs>
  <cellXfs count="124">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Fill="1" applyAlignment="1"/>
    <xf numFmtId="0" fontId="0" fillId="0" borderId="0" xfId="0" applyFill="1"/>
    <xf numFmtId="9" fontId="8" fillId="0" borderId="1" xfId="7"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7" fillId="0" borderId="0" xfId="0" applyFont="1" applyBorder="1" applyAlignment="1">
      <alignment vertical="center" wrapText="1"/>
    </xf>
    <xf numFmtId="0" fontId="7" fillId="0" borderId="0" xfId="0" applyFont="1" applyAlignment="1">
      <alignment horizontal="center" wrapText="1"/>
    </xf>
    <xf numFmtId="0" fontId="2" fillId="0" borderId="0" xfId="0" applyFont="1" applyFill="1" applyBorder="1" applyAlignment="1" applyProtection="1">
      <alignment horizontal="justify" vertical="center"/>
      <protection locked="0"/>
    </xf>
    <xf numFmtId="0" fontId="0" fillId="0" borderId="0" xfId="0" applyFill="1" applyBorder="1" applyAlignment="1" applyProtection="1">
      <alignment horizontal="justify" vertical="center"/>
      <protection locked="0"/>
    </xf>
    <xf numFmtId="9"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justify" vertical="center" wrapText="1"/>
      <protection locked="0"/>
    </xf>
    <xf numFmtId="9" fontId="8" fillId="0" borderId="0" xfId="7" applyFont="1" applyBorder="1" applyAlignment="1">
      <alignment horizontal="center" vertical="center" wrapText="1"/>
    </xf>
    <xf numFmtId="0" fontId="7" fillId="0" borderId="0" xfId="0" applyFont="1" applyAlignment="1">
      <alignment horizontal="right"/>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3" fillId="6" borderId="1" xfId="3" applyNumberFormat="1" applyFont="1" applyFill="1" applyBorder="1" applyAlignment="1" applyProtection="1">
      <alignment horizontal="center" vertical="center" wrapText="1"/>
    </xf>
    <xf numFmtId="0" fontId="4" fillId="6" borderId="1" xfId="0" applyFont="1" applyFill="1" applyBorder="1" applyAlignment="1">
      <alignment horizontal="left" vertical="center" wrapText="1"/>
    </xf>
    <xf numFmtId="9" fontId="4" fillId="6"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4" fillId="0" borderId="0" xfId="0" applyFont="1" applyBorder="1" applyAlignment="1">
      <alignment vertical="center"/>
    </xf>
    <xf numFmtId="0" fontId="13" fillId="0" borderId="0" xfId="0" applyFont="1" applyBorder="1" applyAlignment="1">
      <alignment horizontal="right" vertical="center"/>
    </xf>
    <xf numFmtId="9" fontId="4" fillId="0" borderId="1" xfId="0" applyNumberFormat="1" applyFont="1" applyFill="1" applyBorder="1" applyAlignment="1">
      <alignment horizontal="center" vertical="center" wrapText="1"/>
    </xf>
    <xf numFmtId="0" fontId="16" fillId="0" borderId="0" xfId="0" applyFont="1" applyAlignment="1">
      <alignment horizontal="right"/>
    </xf>
    <xf numFmtId="0" fontId="16" fillId="0" borderId="0" xfId="0" applyFont="1" applyAlignment="1">
      <alignment horizont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3" fillId="5" borderId="1" xfId="0" applyFont="1" applyFill="1" applyBorder="1" applyAlignment="1">
      <alignment horizontal="center" vertical="center" wrapText="1"/>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3" fillId="6" borderId="1" xfId="3" applyNumberFormat="1" applyFont="1" applyFill="1" applyBorder="1" applyAlignment="1" applyProtection="1">
      <alignment horizontal="center" vertical="center" wrapText="1"/>
    </xf>
    <xf numFmtId="0" fontId="7"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8" fillId="0" borderId="1" xfId="0" applyFont="1" applyBorder="1" applyAlignment="1">
      <alignment horizontal="left" vertical="center" wrapText="1"/>
    </xf>
    <xf numFmtId="0" fontId="15"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4" fillId="0" borderId="12" xfId="0" applyFont="1" applyBorder="1" applyAlignment="1">
      <alignment vertical="center" wrapText="1"/>
    </xf>
    <xf numFmtId="0" fontId="4" fillId="0" borderId="13" xfId="0" applyFont="1" applyBorder="1" applyAlignment="1">
      <alignment vertical="center" wrapText="1"/>
    </xf>
  </cellXfs>
  <cellStyles count="8">
    <cellStyle name="Categoría del Piloto de Datos" xfId="1"/>
    <cellStyle name="Normal" xfId="0" builtinId="0"/>
    <cellStyle name="Piloto de Datos Ángulo" xfId="2"/>
    <cellStyle name="Piloto de Datos Campo" xfId="3"/>
    <cellStyle name="Piloto de Datos Resultado" xfId="4"/>
    <cellStyle name="Piloto de Datos Título" xfId="5"/>
    <cellStyle name="Piloto de Datos Valor" xfId="6"/>
    <cellStyle name="Porcentual"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2539999</xdr:colOff>
      <xdr:row>0</xdr:row>
      <xdr:rowOff>218906</xdr:rowOff>
    </xdr:from>
    <xdr:to>
      <xdr:col>1</xdr:col>
      <xdr:colOff>1854868</xdr:colOff>
      <xdr:row>0</xdr:row>
      <xdr:rowOff>1429034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539999" y="218906"/>
          <a:ext cx="2306053" cy="12101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2330450</xdr:colOff>
      <xdr:row>0</xdr:row>
      <xdr:rowOff>93172</xdr:rowOff>
    </xdr:from>
    <xdr:to>
      <xdr:col>1</xdr:col>
      <xdr:colOff>1190626</xdr:colOff>
      <xdr:row>0</xdr:row>
      <xdr:rowOff>667034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30450" y="93172"/>
          <a:ext cx="1851026" cy="5738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91" t="s">
        <v>10</v>
      </c>
      <c r="B1" s="91"/>
      <c r="C1" s="91"/>
      <c r="D1" s="91"/>
      <c r="E1" s="91"/>
      <c r="F1" s="91"/>
      <c r="G1" s="91"/>
      <c r="H1" s="91"/>
      <c r="I1" s="91"/>
      <c r="J1" s="91"/>
      <c r="K1" s="91"/>
      <c r="L1" s="91"/>
      <c r="M1" s="91"/>
      <c r="N1" s="91"/>
    </row>
    <row r="2" spans="1:14" ht="34.5" customHeight="1">
      <c r="A2" s="17" t="s">
        <v>3</v>
      </c>
      <c r="B2" s="92" t="s">
        <v>0</v>
      </c>
      <c r="C2" s="93"/>
      <c r="D2" s="93"/>
      <c r="E2" s="93"/>
      <c r="F2" s="93"/>
      <c r="G2" s="93"/>
      <c r="H2" s="93"/>
      <c r="I2" s="93"/>
      <c r="J2" s="93"/>
      <c r="K2" s="93"/>
      <c r="L2" s="93"/>
      <c r="M2" s="93"/>
      <c r="N2" s="94"/>
    </row>
    <row r="3" spans="1:14" ht="28.5" customHeight="1">
      <c r="A3" s="17" t="s">
        <v>4</v>
      </c>
      <c r="B3" s="92" t="s">
        <v>1</v>
      </c>
      <c r="C3" s="93"/>
      <c r="D3" s="93"/>
      <c r="E3" s="93"/>
      <c r="F3" s="93"/>
      <c r="G3" s="93"/>
      <c r="H3" s="93"/>
      <c r="I3" s="93"/>
      <c r="J3" s="93"/>
      <c r="K3" s="93"/>
      <c r="L3" s="93"/>
      <c r="M3" s="93"/>
      <c r="N3" s="94"/>
    </row>
    <row r="4" spans="1:14" s="3" customFormat="1" ht="15.75">
      <c r="A4" s="4"/>
      <c r="B4" s="4"/>
      <c r="C4" s="4"/>
      <c r="D4" s="4"/>
      <c r="E4" s="4"/>
      <c r="F4" s="4"/>
      <c r="G4" s="4"/>
      <c r="H4" s="4"/>
      <c r="I4" s="4"/>
      <c r="J4" s="4"/>
      <c r="K4" s="4"/>
      <c r="L4" s="4"/>
      <c r="M4" s="5"/>
      <c r="N4" s="5"/>
    </row>
    <row r="5" spans="1:14" s="3" customFormat="1" ht="36.75" customHeight="1">
      <c r="A5" s="18" t="s">
        <v>5</v>
      </c>
      <c r="B5" s="19" t="s">
        <v>6</v>
      </c>
      <c r="C5" s="14"/>
      <c r="D5" s="5"/>
      <c r="E5" s="5"/>
      <c r="F5" s="5"/>
      <c r="G5" s="5"/>
      <c r="H5" s="5"/>
      <c r="I5" s="5"/>
      <c r="J5" s="5"/>
      <c r="K5" s="5"/>
      <c r="L5" s="5"/>
      <c r="M5" s="5"/>
      <c r="N5" s="6" t="s">
        <v>271</v>
      </c>
    </row>
    <row r="6" spans="1:14" s="3" customFormat="1" ht="102.75" customHeight="1">
      <c r="A6" s="17" t="s">
        <v>8</v>
      </c>
      <c r="B6" s="95" t="s">
        <v>188</v>
      </c>
      <c r="C6" s="95"/>
      <c r="D6" s="95"/>
      <c r="E6" s="95"/>
      <c r="F6" s="95"/>
      <c r="G6" s="95"/>
      <c r="H6" s="95" t="s">
        <v>189</v>
      </c>
      <c r="I6" s="96"/>
      <c r="J6" s="96"/>
      <c r="K6" s="96"/>
      <c r="L6" s="96"/>
      <c r="M6" s="96"/>
      <c r="N6" s="96"/>
    </row>
    <row r="7" spans="1:14" s="2" customFormat="1" ht="24" customHeight="1">
      <c r="A7" s="90" t="s">
        <v>190</v>
      </c>
      <c r="B7" s="90" t="s">
        <v>191</v>
      </c>
      <c r="C7" s="90" t="s">
        <v>192</v>
      </c>
      <c r="D7" s="90" t="s">
        <v>12</v>
      </c>
      <c r="E7" s="90" t="s">
        <v>13</v>
      </c>
      <c r="F7" s="90" t="s">
        <v>2</v>
      </c>
      <c r="G7" s="90" t="s">
        <v>9</v>
      </c>
      <c r="H7" s="90" t="s">
        <v>193</v>
      </c>
      <c r="I7" s="90" t="s">
        <v>7</v>
      </c>
      <c r="J7" s="90" t="s">
        <v>72</v>
      </c>
      <c r="K7" s="90" t="s">
        <v>269</v>
      </c>
      <c r="L7" s="90"/>
      <c r="M7" s="90" t="s">
        <v>270</v>
      </c>
      <c r="N7" s="90"/>
    </row>
    <row r="8" spans="1:14" ht="37.5" customHeight="1">
      <c r="A8" s="90"/>
      <c r="B8" s="90"/>
      <c r="C8" s="90"/>
      <c r="D8" s="90"/>
      <c r="E8" s="90"/>
      <c r="F8" s="90"/>
      <c r="G8" s="90"/>
      <c r="H8" s="90"/>
      <c r="I8" s="90"/>
      <c r="J8" s="90"/>
      <c r="K8" s="21" t="s">
        <v>14</v>
      </c>
      <c r="L8" s="21" t="s">
        <v>272</v>
      </c>
      <c r="M8" s="21" t="s">
        <v>14</v>
      </c>
      <c r="N8" s="53" t="s">
        <v>272</v>
      </c>
    </row>
    <row r="9" spans="1:14" ht="81.75" customHeight="1">
      <c r="A9" s="95" t="s">
        <v>15</v>
      </c>
      <c r="B9" s="17" t="s">
        <v>265</v>
      </c>
      <c r="C9" s="17" t="s">
        <v>36</v>
      </c>
      <c r="D9" s="17" t="s">
        <v>80</v>
      </c>
      <c r="E9" s="17" t="s">
        <v>90</v>
      </c>
      <c r="F9" s="17" t="s">
        <v>50</v>
      </c>
      <c r="G9" s="22">
        <v>42003</v>
      </c>
      <c r="H9" s="87" t="s">
        <v>51</v>
      </c>
      <c r="I9" s="17" t="s">
        <v>66</v>
      </c>
      <c r="J9" s="17" t="s">
        <v>73</v>
      </c>
      <c r="K9" s="17"/>
      <c r="L9" s="17"/>
      <c r="M9" s="17"/>
      <c r="N9" s="17"/>
    </row>
    <row r="10" spans="1:14" s="10" customFormat="1" ht="75" customHeight="1">
      <c r="A10" s="95"/>
      <c r="B10" s="98" t="s">
        <v>48</v>
      </c>
      <c r="C10" s="98" t="s">
        <v>37</v>
      </c>
      <c r="D10" s="23" t="s">
        <v>91</v>
      </c>
      <c r="E10" s="23" t="s">
        <v>81</v>
      </c>
      <c r="F10" s="23" t="s">
        <v>74</v>
      </c>
      <c r="G10" s="24">
        <v>42003</v>
      </c>
      <c r="H10" s="88"/>
      <c r="I10" s="23" t="s">
        <v>66</v>
      </c>
      <c r="J10" s="23" t="s">
        <v>75</v>
      </c>
      <c r="K10" s="25"/>
      <c r="L10" s="23"/>
      <c r="M10" s="23"/>
      <c r="N10" s="23"/>
    </row>
    <row r="11" spans="1:14" s="10" customFormat="1" ht="95.25" customHeight="1">
      <c r="A11" s="95"/>
      <c r="B11" s="99"/>
      <c r="C11" s="99"/>
      <c r="D11" s="26" t="s">
        <v>94</v>
      </c>
      <c r="E11" s="27" t="s">
        <v>92</v>
      </c>
      <c r="F11" s="27" t="s">
        <v>53</v>
      </c>
      <c r="G11" s="24">
        <v>42003</v>
      </c>
      <c r="H11" s="88"/>
      <c r="I11" s="23" t="s">
        <v>67</v>
      </c>
      <c r="J11" s="23" t="s">
        <v>75</v>
      </c>
      <c r="K11" s="25"/>
      <c r="L11" s="23"/>
      <c r="M11" s="23"/>
      <c r="N11" s="23"/>
    </row>
    <row r="12" spans="1:14" s="10" customFormat="1" ht="60">
      <c r="A12" s="95"/>
      <c r="B12" s="99"/>
      <c r="C12" s="99"/>
      <c r="D12" s="23" t="s">
        <v>93</v>
      </c>
      <c r="E12" s="23" t="s">
        <v>55</v>
      </c>
      <c r="F12" s="23" t="s">
        <v>54</v>
      </c>
      <c r="G12" s="24">
        <v>42003</v>
      </c>
      <c r="H12" s="88"/>
      <c r="I12" s="23" t="s">
        <v>68</v>
      </c>
      <c r="J12" s="23" t="s">
        <v>75</v>
      </c>
      <c r="K12" s="25"/>
      <c r="L12" s="23"/>
      <c r="M12" s="23"/>
      <c r="N12" s="23"/>
    </row>
    <row r="13" spans="1:14" s="10" customFormat="1" ht="76.5" customHeight="1">
      <c r="A13" s="95"/>
      <c r="B13" s="99"/>
      <c r="C13" s="99"/>
      <c r="D13" s="27" t="s">
        <v>101</v>
      </c>
      <c r="E13" s="27" t="s">
        <v>95</v>
      </c>
      <c r="F13" s="27" t="s">
        <v>56</v>
      </c>
      <c r="G13" s="24">
        <v>42003</v>
      </c>
      <c r="H13" s="88"/>
      <c r="I13" s="23" t="s">
        <v>65</v>
      </c>
      <c r="J13" s="23" t="s">
        <v>75</v>
      </c>
      <c r="K13" s="25"/>
      <c r="L13" s="23"/>
      <c r="M13" s="23"/>
      <c r="N13" s="23"/>
    </row>
    <row r="14" spans="1:14" s="10" customFormat="1" ht="142.5" customHeight="1">
      <c r="A14" s="95"/>
      <c r="B14" s="99"/>
      <c r="C14" s="99"/>
      <c r="D14" s="23" t="s">
        <v>82</v>
      </c>
      <c r="E14" s="23" t="s">
        <v>96</v>
      </c>
      <c r="F14" s="23" t="s">
        <v>97</v>
      </c>
      <c r="G14" s="24">
        <v>42003</v>
      </c>
      <c r="H14" s="88"/>
      <c r="I14" s="23" t="s">
        <v>67</v>
      </c>
      <c r="J14" s="23" t="s">
        <v>76</v>
      </c>
      <c r="K14" s="25"/>
      <c r="L14" s="23"/>
      <c r="M14" s="23"/>
      <c r="N14" s="23"/>
    </row>
    <row r="15" spans="1:14" s="10" customFormat="1" ht="105.75" customHeight="1">
      <c r="A15" s="95"/>
      <c r="B15" s="99"/>
      <c r="C15" s="99"/>
      <c r="D15" s="23" t="s">
        <v>83</v>
      </c>
      <c r="E15" s="23" t="s">
        <v>98</v>
      </c>
      <c r="F15" s="23" t="s">
        <v>57</v>
      </c>
      <c r="G15" s="24">
        <v>42003</v>
      </c>
      <c r="H15" s="88"/>
      <c r="I15" s="23" t="s">
        <v>69</v>
      </c>
      <c r="J15" s="23" t="s">
        <v>77</v>
      </c>
      <c r="K15" s="25"/>
      <c r="L15" s="23"/>
      <c r="M15" s="23"/>
      <c r="N15" s="23"/>
    </row>
    <row r="16" spans="1:14" s="10" customFormat="1" ht="102.75" customHeight="1">
      <c r="A16" s="95"/>
      <c r="B16" s="99"/>
      <c r="C16" s="99"/>
      <c r="D16" s="23" t="s">
        <v>59</v>
      </c>
      <c r="E16" s="23" t="s">
        <v>60</v>
      </c>
      <c r="F16" s="23" t="s">
        <v>54</v>
      </c>
      <c r="G16" s="24">
        <v>42003</v>
      </c>
      <c r="H16" s="88"/>
      <c r="I16" s="23" t="s">
        <v>65</v>
      </c>
      <c r="J16" s="23" t="s">
        <v>75</v>
      </c>
      <c r="K16" s="25"/>
      <c r="L16" s="23"/>
      <c r="M16" s="23"/>
      <c r="N16" s="23"/>
    </row>
    <row r="17" spans="1:14" s="10" customFormat="1" ht="180" customHeight="1">
      <c r="A17" s="95"/>
      <c r="B17" s="99"/>
      <c r="C17" s="99"/>
      <c r="D17" s="23" t="s">
        <v>84</v>
      </c>
      <c r="E17" s="23" t="s">
        <v>61</v>
      </c>
      <c r="F17" s="23" t="s">
        <v>62</v>
      </c>
      <c r="G17" s="24">
        <v>42003</v>
      </c>
      <c r="H17" s="88"/>
      <c r="I17" s="23" t="s">
        <v>65</v>
      </c>
      <c r="J17" s="23" t="s">
        <v>79</v>
      </c>
      <c r="K17" s="25"/>
      <c r="L17" s="23"/>
      <c r="M17" s="23"/>
      <c r="N17" s="23"/>
    </row>
    <row r="18" spans="1:14" s="10" customFormat="1" ht="75" customHeight="1">
      <c r="A18" s="95"/>
      <c r="B18" s="99"/>
      <c r="C18" s="99"/>
      <c r="D18" s="23" t="s">
        <v>100</v>
      </c>
      <c r="E18" s="23" t="s">
        <v>99</v>
      </c>
      <c r="F18" s="23" t="s">
        <v>63</v>
      </c>
      <c r="G18" s="24">
        <v>42003</v>
      </c>
      <c r="H18" s="88"/>
      <c r="I18" s="23" t="s">
        <v>65</v>
      </c>
      <c r="J18" s="23" t="s">
        <v>75</v>
      </c>
      <c r="K18" s="25"/>
      <c r="L18" s="23"/>
      <c r="M18" s="23"/>
      <c r="N18" s="23"/>
    </row>
    <row r="19" spans="1:14" s="10" customFormat="1" ht="80.25" customHeight="1">
      <c r="A19" s="95"/>
      <c r="B19" s="99"/>
      <c r="C19" s="99"/>
      <c r="D19" s="23" t="s">
        <v>85</v>
      </c>
      <c r="E19" s="23" t="s">
        <v>89</v>
      </c>
      <c r="F19" s="23" t="s">
        <v>64</v>
      </c>
      <c r="G19" s="24">
        <v>42003</v>
      </c>
      <c r="H19" s="88"/>
      <c r="I19" s="23" t="s">
        <v>65</v>
      </c>
      <c r="J19" s="23" t="s">
        <v>78</v>
      </c>
      <c r="K19" s="25"/>
      <c r="L19" s="23"/>
      <c r="M19" s="25"/>
      <c r="N19" s="25"/>
    </row>
    <row r="20" spans="1:14" s="10" customFormat="1" ht="68.25" customHeight="1">
      <c r="A20" s="95"/>
      <c r="B20" s="99"/>
      <c r="C20" s="99"/>
      <c r="D20" s="26" t="s">
        <v>87</v>
      </c>
      <c r="E20" s="26" t="s">
        <v>88</v>
      </c>
      <c r="F20" s="26" t="s">
        <v>70</v>
      </c>
      <c r="G20" s="24">
        <v>42003</v>
      </c>
      <c r="H20" s="88"/>
      <c r="I20" s="23" t="s">
        <v>52</v>
      </c>
      <c r="J20" s="23" t="s">
        <v>75</v>
      </c>
      <c r="K20" s="26"/>
      <c r="L20" s="26"/>
      <c r="M20" s="26"/>
      <c r="N20" s="26"/>
    </row>
    <row r="21" spans="1:14" s="10" customFormat="1" ht="117.75" customHeight="1">
      <c r="A21" s="95"/>
      <c r="B21" s="99"/>
      <c r="C21" s="99"/>
      <c r="D21" s="23" t="s">
        <v>49</v>
      </c>
      <c r="E21" s="23" t="s">
        <v>106</v>
      </c>
      <c r="F21" s="23" t="s">
        <v>105</v>
      </c>
      <c r="G21" s="24">
        <v>42003</v>
      </c>
      <c r="H21" s="88"/>
      <c r="I21" s="23" t="s">
        <v>71</v>
      </c>
      <c r="J21" s="23" t="s">
        <v>105</v>
      </c>
      <c r="K21" s="25"/>
      <c r="L21" s="23"/>
      <c r="M21" s="23"/>
      <c r="N21" s="23"/>
    </row>
    <row r="22" spans="1:14" s="10" customFormat="1" ht="46.5" customHeight="1">
      <c r="A22" s="95"/>
      <c r="B22" s="99"/>
      <c r="C22" s="99"/>
      <c r="D22" s="23" t="s">
        <v>102</v>
      </c>
      <c r="E22" s="23" t="s">
        <v>103</v>
      </c>
      <c r="F22" s="23" t="s">
        <v>104</v>
      </c>
      <c r="G22" s="24">
        <v>41974</v>
      </c>
      <c r="H22" s="88"/>
      <c r="I22" s="23" t="s">
        <v>71</v>
      </c>
      <c r="J22" s="23" t="s">
        <v>107</v>
      </c>
      <c r="K22" s="25"/>
      <c r="L22" s="23"/>
      <c r="M22" s="23"/>
      <c r="N22" s="23"/>
    </row>
    <row r="23" spans="1:14" s="10" customFormat="1" ht="120">
      <c r="A23" s="23" t="s">
        <v>16</v>
      </c>
      <c r="B23" s="100"/>
      <c r="C23" s="100"/>
      <c r="D23" s="23" t="s">
        <v>86</v>
      </c>
      <c r="E23" s="23" t="s">
        <v>58</v>
      </c>
      <c r="F23" s="23" t="s">
        <v>54</v>
      </c>
      <c r="G23" s="24">
        <v>42003</v>
      </c>
      <c r="H23" s="89"/>
      <c r="I23" s="23" t="s">
        <v>65</v>
      </c>
      <c r="J23" s="23" t="s">
        <v>75</v>
      </c>
      <c r="K23" s="25"/>
      <c r="L23" s="23"/>
      <c r="M23" s="23"/>
      <c r="N23" s="23"/>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6" t="s">
        <v>11</v>
      </c>
      <c r="B28" s="41"/>
      <c r="C28" s="41"/>
      <c r="D28" s="41"/>
    </row>
    <row r="29" spans="1:14" ht="25.5" customHeight="1">
      <c r="A29" s="16"/>
      <c r="B29" s="97" t="s">
        <v>52</v>
      </c>
      <c r="C29" s="97"/>
      <c r="D29" s="97"/>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9"/>
  <sheetViews>
    <sheetView view="pageBreakPreview" topLeftCell="A14" zoomScale="50" zoomScaleSheetLayoutView="50" workbookViewId="0">
      <selection activeCell="F23" sqref="F23"/>
    </sheetView>
  </sheetViews>
  <sheetFormatPr baseColWidth="10" defaultColWidth="11.5703125" defaultRowHeight="61.7" customHeight="1"/>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c r="A1" s="91" t="s">
        <v>10</v>
      </c>
      <c r="B1" s="91"/>
      <c r="C1" s="91"/>
      <c r="D1" s="91"/>
      <c r="E1" s="91"/>
      <c r="F1" s="91"/>
      <c r="G1" s="91"/>
      <c r="H1" s="91"/>
      <c r="I1" s="91"/>
      <c r="J1" s="91"/>
      <c r="K1" s="91"/>
      <c r="L1" s="91"/>
      <c r="M1" s="91"/>
      <c r="N1" s="91"/>
    </row>
    <row r="2" spans="1:14" ht="55.5" customHeight="1">
      <c r="A2" s="42" t="s">
        <v>3</v>
      </c>
      <c r="B2" s="92" t="s">
        <v>0</v>
      </c>
      <c r="C2" s="93"/>
      <c r="D2" s="93"/>
      <c r="E2" s="93"/>
      <c r="F2" s="93"/>
      <c r="G2" s="93"/>
      <c r="H2" s="93"/>
      <c r="I2" s="93"/>
      <c r="J2" s="93"/>
      <c r="K2" s="93"/>
      <c r="L2" s="93"/>
      <c r="M2" s="93"/>
      <c r="N2" s="94"/>
    </row>
    <row r="3" spans="1:14" ht="55.5" customHeight="1">
      <c r="A3" s="42" t="s">
        <v>4</v>
      </c>
      <c r="B3" s="92" t="s">
        <v>1</v>
      </c>
      <c r="C3" s="93"/>
      <c r="D3" s="93"/>
      <c r="E3" s="93"/>
      <c r="F3" s="93"/>
      <c r="G3" s="93"/>
      <c r="H3" s="93"/>
      <c r="I3" s="93"/>
      <c r="J3" s="93"/>
      <c r="K3" s="93"/>
      <c r="L3" s="93"/>
      <c r="M3" s="93"/>
      <c r="N3" s="94"/>
    </row>
    <row r="4" spans="1:14" s="3" customFormat="1" ht="15.75">
      <c r="A4" s="4"/>
      <c r="B4" s="4"/>
      <c r="C4" s="4"/>
      <c r="D4" s="4"/>
      <c r="E4" s="4"/>
      <c r="F4" s="4"/>
      <c r="G4" s="4"/>
      <c r="H4" s="4"/>
      <c r="I4" s="4"/>
      <c r="J4" s="4"/>
      <c r="K4" s="4"/>
      <c r="L4" s="4"/>
      <c r="M4" s="5"/>
      <c r="N4" s="5"/>
    </row>
    <row r="5" spans="1:14" s="3" customFormat="1" ht="36.75" customHeight="1">
      <c r="A5" s="18" t="s">
        <v>5</v>
      </c>
      <c r="B5" s="19" t="s">
        <v>262</v>
      </c>
      <c r="C5" s="14"/>
      <c r="D5" s="5"/>
      <c r="E5" s="5"/>
      <c r="F5" s="5"/>
      <c r="G5" s="5"/>
      <c r="H5" s="5"/>
      <c r="I5" s="5"/>
      <c r="J5" s="5"/>
      <c r="K5" s="5"/>
      <c r="L5" s="5"/>
      <c r="M5" s="5"/>
      <c r="N5" s="6" t="s">
        <v>271</v>
      </c>
    </row>
    <row r="6" spans="1:14" s="3" customFormat="1" ht="128.25" customHeight="1">
      <c r="A6" s="42" t="s">
        <v>8</v>
      </c>
      <c r="B6" s="95" t="s">
        <v>263</v>
      </c>
      <c r="C6" s="95"/>
      <c r="D6" s="95"/>
      <c r="E6" s="95"/>
      <c r="F6" s="95"/>
      <c r="G6" s="95"/>
      <c r="H6" s="95" t="s">
        <v>264</v>
      </c>
      <c r="I6" s="96"/>
      <c r="J6" s="96"/>
      <c r="K6" s="96"/>
      <c r="L6" s="96"/>
      <c r="M6" s="96"/>
      <c r="N6" s="96"/>
    </row>
    <row r="7" spans="1:14" ht="33.75" customHeight="1">
      <c r="A7" s="101" t="s">
        <v>204</v>
      </c>
      <c r="B7" s="101" t="s">
        <v>205</v>
      </c>
      <c r="C7" s="101" t="s">
        <v>206</v>
      </c>
      <c r="D7" s="101" t="s">
        <v>12</v>
      </c>
      <c r="E7" s="101" t="s">
        <v>13</v>
      </c>
      <c r="F7" s="101" t="s">
        <v>2</v>
      </c>
      <c r="G7" s="101" t="s">
        <v>9</v>
      </c>
      <c r="H7" s="101" t="s">
        <v>207</v>
      </c>
      <c r="I7" s="101" t="s">
        <v>7</v>
      </c>
      <c r="J7" s="101" t="s">
        <v>108</v>
      </c>
      <c r="K7" s="90" t="s">
        <v>269</v>
      </c>
      <c r="L7" s="90"/>
      <c r="M7" s="90" t="s">
        <v>270</v>
      </c>
      <c r="N7" s="90"/>
    </row>
    <row r="8" spans="1:14" ht="69.95" customHeight="1">
      <c r="A8" s="101"/>
      <c r="B8" s="101"/>
      <c r="C8" s="101"/>
      <c r="D8" s="101"/>
      <c r="E8" s="101"/>
      <c r="F8" s="101"/>
      <c r="G8" s="101"/>
      <c r="H8" s="101"/>
      <c r="I8" s="101"/>
      <c r="J8" s="101"/>
      <c r="K8" s="46" t="s">
        <v>208</v>
      </c>
      <c r="L8" s="53" t="s">
        <v>272</v>
      </c>
      <c r="M8" s="46" t="s">
        <v>208</v>
      </c>
      <c r="N8" s="53" t="s">
        <v>272</v>
      </c>
    </row>
    <row r="9" spans="1:14" s="43" customFormat="1" ht="99" customHeight="1">
      <c r="A9" s="105" t="s">
        <v>209</v>
      </c>
      <c r="B9" s="35" t="s">
        <v>265</v>
      </c>
      <c r="C9" s="47" t="s">
        <v>36</v>
      </c>
      <c r="D9" s="48" t="s">
        <v>266</v>
      </c>
      <c r="E9" s="48" t="s">
        <v>267</v>
      </c>
      <c r="F9" s="48" t="s">
        <v>210</v>
      </c>
      <c r="G9" s="49">
        <v>42004</v>
      </c>
      <c r="H9" s="102" t="s">
        <v>51</v>
      </c>
      <c r="I9" s="48" t="s">
        <v>212</v>
      </c>
      <c r="J9" s="48" t="s">
        <v>211</v>
      </c>
      <c r="K9" s="42"/>
      <c r="L9" s="42"/>
      <c r="M9" s="42"/>
      <c r="N9" s="42"/>
    </row>
    <row r="10" spans="1:14" s="43" customFormat="1" ht="59.25" customHeight="1">
      <c r="A10" s="105"/>
      <c r="B10" s="106" t="s">
        <v>28</v>
      </c>
      <c r="C10" s="105" t="s">
        <v>37</v>
      </c>
      <c r="D10" s="48" t="s">
        <v>213</v>
      </c>
      <c r="E10" s="48" t="s">
        <v>214</v>
      </c>
      <c r="F10" s="48" t="s">
        <v>215</v>
      </c>
      <c r="G10" s="49">
        <v>42004</v>
      </c>
      <c r="H10" s="103"/>
      <c r="I10" s="48" t="s">
        <v>212</v>
      </c>
      <c r="J10" s="48" t="s">
        <v>216</v>
      </c>
      <c r="K10" s="30"/>
      <c r="L10" s="28"/>
      <c r="M10" s="28"/>
      <c r="N10" s="28"/>
    </row>
    <row r="11" spans="1:14" s="43" customFormat="1" ht="45">
      <c r="A11" s="105"/>
      <c r="B11" s="106"/>
      <c r="C11" s="105"/>
      <c r="D11" s="48" t="s">
        <v>217</v>
      </c>
      <c r="E11" s="48" t="s">
        <v>218</v>
      </c>
      <c r="F11" s="48" t="s">
        <v>219</v>
      </c>
      <c r="G11" s="49">
        <v>41670</v>
      </c>
      <c r="H11" s="103"/>
      <c r="I11" s="48" t="s">
        <v>212</v>
      </c>
      <c r="J11" s="48" t="s">
        <v>220</v>
      </c>
      <c r="K11" s="30"/>
      <c r="L11" s="28"/>
      <c r="M11" s="28"/>
      <c r="N11" s="28"/>
    </row>
    <row r="12" spans="1:14" s="43" customFormat="1" ht="41.85" customHeight="1">
      <c r="A12" s="105"/>
      <c r="B12" s="106"/>
      <c r="C12" s="105"/>
      <c r="D12" s="35" t="s">
        <v>221</v>
      </c>
      <c r="E12" s="35" t="s">
        <v>222</v>
      </c>
      <c r="F12" s="35" t="s">
        <v>223</v>
      </c>
      <c r="G12" s="49">
        <v>42004</v>
      </c>
      <c r="H12" s="103"/>
      <c r="I12" s="48" t="s">
        <v>212</v>
      </c>
      <c r="J12" s="48" t="s">
        <v>224</v>
      </c>
      <c r="K12" s="30"/>
      <c r="L12" s="28"/>
      <c r="M12" s="28"/>
      <c r="N12" s="28"/>
    </row>
    <row r="13" spans="1:14" s="43" customFormat="1" ht="50.65" customHeight="1">
      <c r="A13" s="105"/>
      <c r="B13" s="106"/>
      <c r="C13" s="105"/>
      <c r="D13" s="48" t="s">
        <v>225</v>
      </c>
      <c r="E13" s="28" t="s">
        <v>226</v>
      </c>
      <c r="F13" s="28" t="s">
        <v>227</v>
      </c>
      <c r="G13" s="49">
        <v>42004</v>
      </c>
      <c r="H13" s="103"/>
      <c r="I13" s="48" t="s">
        <v>212</v>
      </c>
      <c r="J13" s="48" t="s">
        <v>224</v>
      </c>
      <c r="K13" s="30"/>
      <c r="L13" s="28"/>
      <c r="M13" s="28"/>
      <c r="N13" s="28"/>
    </row>
    <row r="14" spans="1:14" s="43" customFormat="1" ht="96.75" customHeight="1">
      <c r="A14" s="105"/>
      <c r="B14" s="50" t="s">
        <v>23</v>
      </c>
      <c r="C14" s="105"/>
      <c r="D14" s="48" t="s">
        <v>228</v>
      </c>
      <c r="E14" s="28" t="s">
        <v>229</v>
      </c>
      <c r="F14" s="48" t="s">
        <v>230</v>
      </c>
      <c r="G14" s="49">
        <v>42004</v>
      </c>
      <c r="H14" s="103"/>
      <c r="I14" s="48" t="s">
        <v>212</v>
      </c>
      <c r="J14" s="48" t="s">
        <v>231</v>
      </c>
      <c r="K14" s="30"/>
      <c r="L14" s="28"/>
      <c r="M14" s="28"/>
      <c r="N14" s="28"/>
    </row>
    <row r="15" spans="1:14" s="43" customFormat="1" ht="87.75" customHeight="1">
      <c r="A15" s="105"/>
      <c r="B15" s="107" t="s">
        <v>232</v>
      </c>
      <c r="C15" s="107" t="s">
        <v>36</v>
      </c>
      <c r="D15" s="48" t="s">
        <v>233</v>
      </c>
      <c r="E15" s="48" t="s">
        <v>234</v>
      </c>
      <c r="F15" s="48" t="s">
        <v>219</v>
      </c>
      <c r="G15" s="49">
        <v>42004</v>
      </c>
      <c r="H15" s="103"/>
      <c r="I15" s="48" t="s">
        <v>212</v>
      </c>
      <c r="J15" s="48" t="s">
        <v>220</v>
      </c>
      <c r="K15" s="30"/>
      <c r="L15" s="28"/>
      <c r="M15" s="28"/>
      <c r="N15" s="28"/>
    </row>
    <row r="16" spans="1:14" s="43" customFormat="1" ht="45">
      <c r="A16" s="105"/>
      <c r="B16" s="107"/>
      <c r="C16" s="107"/>
      <c r="D16" s="48" t="s">
        <v>235</v>
      </c>
      <c r="E16" s="48" t="s">
        <v>236</v>
      </c>
      <c r="F16" s="48" t="s">
        <v>237</v>
      </c>
      <c r="G16" s="49">
        <v>42004</v>
      </c>
      <c r="H16" s="103"/>
      <c r="I16" s="48" t="s">
        <v>212</v>
      </c>
      <c r="J16" s="48" t="s">
        <v>220</v>
      </c>
      <c r="K16" s="30"/>
      <c r="L16" s="28"/>
      <c r="M16" s="28"/>
      <c r="N16" s="28"/>
    </row>
    <row r="17" spans="1:14" s="43" customFormat="1" ht="40.35" customHeight="1">
      <c r="A17" s="105"/>
      <c r="B17" s="107"/>
      <c r="C17" s="107"/>
      <c r="D17" s="48" t="s">
        <v>238</v>
      </c>
      <c r="E17" s="48" t="s">
        <v>239</v>
      </c>
      <c r="F17" s="48" t="s">
        <v>240</v>
      </c>
      <c r="G17" s="49">
        <v>42004</v>
      </c>
      <c r="H17" s="103"/>
      <c r="I17" s="48"/>
      <c r="J17" s="48" t="s">
        <v>231</v>
      </c>
      <c r="K17" s="30"/>
      <c r="L17" s="28"/>
      <c r="M17" s="28"/>
      <c r="N17" s="28"/>
    </row>
    <row r="18" spans="1:14" s="43" customFormat="1" ht="45">
      <c r="A18" s="105"/>
      <c r="B18" s="107"/>
      <c r="C18" s="107"/>
      <c r="D18" s="48" t="s">
        <v>241</v>
      </c>
      <c r="E18" s="48" t="s">
        <v>242</v>
      </c>
      <c r="F18" s="48" t="s">
        <v>243</v>
      </c>
      <c r="G18" s="49">
        <v>42004</v>
      </c>
      <c r="H18" s="103"/>
      <c r="I18" s="48" t="s">
        <v>212</v>
      </c>
      <c r="J18" s="48" t="s">
        <v>220</v>
      </c>
      <c r="K18" s="30"/>
      <c r="L18" s="28"/>
      <c r="M18" s="28"/>
      <c r="N18" s="28"/>
    </row>
    <row r="19" spans="1:14" s="43" customFormat="1" ht="45">
      <c r="A19" s="105"/>
      <c r="B19" s="107"/>
      <c r="C19" s="107"/>
      <c r="D19" s="48" t="s">
        <v>244</v>
      </c>
      <c r="E19" s="48" t="s">
        <v>245</v>
      </c>
      <c r="F19" s="48" t="s">
        <v>243</v>
      </c>
      <c r="G19" s="49">
        <v>42004</v>
      </c>
      <c r="H19" s="103"/>
      <c r="I19" s="48" t="s">
        <v>212</v>
      </c>
      <c r="J19" s="48" t="s">
        <v>220</v>
      </c>
      <c r="K19" s="30"/>
      <c r="L19" s="28"/>
      <c r="M19" s="28"/>
      <c r="N19" s="28"/>
    </row>
    <row r="20" spans="1:14" s="43" customFormat="1" ht="74.25" customHeight="1">
      <c r="A20" s="105"/>
      <c r="B20" s="48" t="s">
        <v>29</v>
      </c>
      <c r="C20" s="48" t="s">
        <v>36</v>
      </c>
      <c r="D20" s="48" t="s">
        <v>246</v>
      </c>
      <c r="E20" s="28" t="s">
        <v>247</v>
      </c>
      <c r="F20" s="54" t="s">
        <v>248</v>
      </c>
      <c r="G20" s="49">
        <v>42004</v>
      </c>
      <c r="H20" s="103"/>
      <c r="I20" s="48" t="s">
        <v>212</v>
      </c>
      <c r="J20" s="51" t="s">
        <v>249</v>
      </c>
      <c r="K20" s="30"/>
      <c r="L20" s="28"/>
      <c r="M20" s="28"/>
      <c r="N20" s="28"/>
    </row>
    <row r="21" spans="1:14" s="43" customFormat="1" ht="94.9" customHeight="1">
      <c r="A21" s="105"/>
      <c r="B21" s="48" t="s">
        <v>47</v>
      </c>
      <c r="C21" s="48" t="s">
        <v>37</v>
      </c>
      <c r="D21" s="48" t="s">
        <v>250</v>
      </c>
      <c r="E21" s="28" t="s">
        <v>251</v>
      </c>
      <c r="F21" s="48" t="s">
        <v>252</v>
      </c>
      <c r="G21" s="49">
        <v>42004</v>
      </c>
      <c r="H21" s="104"/>
      <c r="I21" s="48" t="s">
        <v>212</v>
      </c>
      <c r="J21" s="48" t="s">
        <v>253</v>
      </c>
      <c r="K21" s="30"/>
      <c r="L21" s="28"/>
      <c r="M21" s="28"/>
      <c r="N21" s="28"/>
    </row>
    <row r="22" spans="1:14" s="43" customFormat="1" ht="49.35" customHeight="1">
      <c r="A22" s="105"/>
      <c r="B22" s="105" t="s">
        <v>28</v>
      </c>
      <c r="C22" s="105" t="s">
        <v>37</v>
      </c>
      <c r="D22" s="48" t="s">
        <v>254</v>
      </c>
      <c r="E22" s="28" t="s">
        <v>255</v>
      </c>
      <c r="F22" s="48" t="s">
        <v>256</v>
      </c>
      <c r="G22" s="49">
        <v>42004</v>
      </c>
      <c r="H22" s="52" t="s">
        <v>258</v>
      </c>
      <c r="I22" s="48" t="s">
        <v>212</v>
      </c>
      <c r="J22" s="48" t="s">
        <v>257</v>
      </c>
      <c r="K22" s="30"/>
      <c r="L22" s="28"/>
      <c r="M22" s="28"/>
      <c r="N22" s="28"/>
    </row>
    <row r="23" spans="1:14" s="43" customFormat="1" ht="61.7" customHeight="1">
      <c r="A23" s="105"/>
      <c r="B23" s="105"/>
      <c r="C23" s="105"/>
      <c r="D23" s="48" t="s">
        <v>259</v>
      </c>
      <c r="E23" s="28" t="s">
        <v>260</v>
      </c>
      <c r="F23" s="48" t="s">
        <v>261</v>
      </c>
      <c r="G23" s="49">
        <v>42004</v>
      </c>
      <c r="H23" s="52" t="s">
        <v>258</v>
      </c>
      <c r="I23" s="48" t="s">
        <v>212</v>
      </c>
      <c r="J23" s="48" t="s">
        <v>257</v>
      </c>
      <c r="K23" s="30"/>
      <c r="L23" s="28"/>
      <c r="M23" s="28"/>
      <c r="N23" s="28"/>
    </row>
    <row r="24" spans="1:14" s="10" customFormat="1" ht="12.75">
      <c r="A24" s="11"/>
      <c r="B24" s="11"/>
      <c r="C24" s="11"/>
      <c r="D24" s="11"/>
      <c r="E24" s="11"/>
      <c r="F24" s="11"/>
      <c r="G24" s="12"/>
      <c r="H24" s="11"/>
      <c r="I24" s="11"/>
      <c r="J24" s="11"/>
      <c r="K24" s="13"/>
      <c r="L24" s="11"/>
      <c r="M24" s="11"/>
      <c r="N24" s="11"/>
    </row>
    <row r="25" spans="1:14" s="10" customFormat="1" ht="12.75">
      <c r="A25" s="11"/>
      <c r="B25" s="11"/>
      <c r="C25" s="11"/>
      <c r="D25" s="11"/>
      <c r="E25" s="11"/>
      <c r="F25" s="11"/>
      <c r="G25" s="12"/>
      <c r="H25" s="11"/>
      <c r="I25" s="11"/>
      <c r="J25" s="11"/>
      <c r="K25" s="13"/>
      <c r="L25" s="11"/>
      <c r="M25" s="11"/>
      <c r="N25" s="11"/>
    </row>
    <row r="26" spans="1:14" s="10" customFormat="1" ht="12.75">
      <c r="A26" s="11"/>
      <c r="B26" s="11"/>
      <c r="C26" s="11"/>
      <c r="D26" s="11"/>
      <c r="E26" s="11"/>
      <c r="F26" s="11"/>
      <c r="G26" s="12"/>
      <c r="H26" s="11"/>
      <c r="I26" s="11"/>
      <c r="J26" s="11"/>
      <c r="K26" s="13"/>
      <c r="L26" s="11"/>
      <c r="M26" s="11"/>
      <c r="N26" s="11"/>
    </row>
    <row r="27" spans="1:14" s="10" customFormat="1" ht="12.75">
      <c r="A27" s="11"/>
      <c r="B27" s="11"/>
      <c r="C27" s="11"/>
      <c r="D27" s="11"/>
      <c r="E27" s="11"/>
      <c r="F27" s="11"/>
      <c r="G27" s="12"/>
      <c r="H27" s="11"/>
      <c r="I27" s="11"/>
      <c r="J27" s="11"/>
      <c r="K27" s="13"/>
      <c r="L27" s="11"/>
      <c r="M27" s="11"/>
      <c r="N27" s="11"/>
    </row>
    <row r="28" spans="1:14" ht="45" customHeight="1">
      <c r="A28" s="16" t="s">
        <v>11</v>
      </c>
      <c r="B28" s="41"/>
      <c r="C28" s="41"/>
      <c r="D28" s="41"/>
      <c r="J28" s="1"/>
      <c r="K28" s="1"/>
    </row>
    <row r="29" spans="1:14" ht="25.5" customHeight="1">
      <c r="A29" s="16"/>
      <c r="B29" s="97" t="s">
        <v>212</v>
      </c>
      <c r="C29" s="97"/>
      <c r="D29" s="97"/>
      <c r="J29" s="1"/>
      <c r="K29" s="1"/>
    </row>
  </sheetData>
  <sheetProtection selectLockedCells="1" selectUnlockedCells="1"/>
  <mergeCells count="26">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 ref="H7:H8"/>
    <mergeCell ref="I7:I8"/>
    <mergeCell ref="K7:L7"/>
    <mergeCell ref="M7:N7"/>
    <mergeCell ref="A7:A8"/>
    <mergeCell ref="B7:B8"/>
    <mergeCell ref="C7:C8"/>
    <mergeCell ref="D7:D8"/>
    <mergeCell ref="E7:E8"/>
    <mergeCell ref="F7:F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oleObject shapeId="5121" r:id="rId4"/>
  </oleObjects>
</worksheet>
</file>

<file path=xl/worksheets/sheet3.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91" t="s">
        <v>10</v>
      </c>
      <c r="B1" s="91"/>
      <c r="C1" s="91"/>
      <c r="D1" s="91"/>
      <c r="E1" s="91"/>
      <c r="F1" s="91"/>
      <c r="G1" s="91"/>
      <c r="H1" s="91"/>
      <c r="I1" s="91"/>
      <c r="J1" s="91"/>
      <c r="K1" s="91"/>
      <c r="L1" s="91"/>
      <c r="M1" s="91"/>
      <c r="N1" s="91"/>
    </row>
    <row r="2" spans="1:14" ht="35.25" customHeight="1">
      <c r="A2" s="17" t="s">
        <v>3</v>
      </c>
      <c r="B2" s="95" t="s">
        <v>0</v>
      </c>
      <c r="C2" s="95"/>
      <c r="D2" s="95"/>
      <c r="E2" s="95"/>
      <c r="F2" s="95"/>
      <c r="G2" s="95"/>
      <c r="H2" s="95"/>
      <c r="I2" s="95"/>
      <c r="J2" s="95"/>
      <c r="K2" s="95"/>
      <c r="L2" s="95"/>
      <c r="M2" s="95"/>
      <c r="N2" s="95"/>
    </row>
    <row r="3" spans="1:14" ht="35.25" customHeight="1">
      <c r="A3" s="17" t="s">
        <v>4</v>
      </c>
      <c r="B3" s="95" t="s">
        <v>1</v>
      </c>
      <c r="C3" s="95"/>
      <c r="D3" s="95"/>
      <c r="E3" s="95"/>
      <c r="F3" s="95"/>
      <c r="G3" s="95"/>
      <c r="H3" s="95"/>
      <c r="I3" s="95"/>
      <c r="J3" s="95"/>
      <c r="K3" s="95"/>
      <c r="L3" s="95"/>
      <c r="M3" s="95"/>
      <c r="N3" s="95"/>
    </row>
    <row r="4" spans="1:14" s="3" customFormat="1" ht="15.75">
      <c r="A4" s="4"/>
      <c r="B4" s="4"/>
      <c r="C4" s="4"/>
      <c r="D4" s="4"/>
      <c r="E4" s="4"/>
      <c r="F4" s="4"/>
      <c r="G4" s="4"/>
      <c r="H4" s="4"/>
      <c r="I4" s="4"/>
      <c r="J4" s="4"/>
      <c r="K4" s="4"/>
      <c r="L4" s="4"/>
      <c r="M4" s="5"/>
      <c r="N4" s="5"/>
    </row>
    <row r="5" spans="1:14" s="3" customFormat="1" ht="36.75" customHeight="1">
      <c r="A5" s="18" t="s">
        <v>5</v>
      </c>
      <c r="B5" s="19" t="s">
        <v>198</v>
      </c>
      <c r="C5" s="14"/>
      <c r="D5" s="5"/>
      <c r="E5" s="5"/>
      <c r="F5" s="5"/>
      <c r="G5" s="5"/>
      <c r="H5" s="5"/>
      <c r="I5" s="5"/>
      <c r="J5" s="5"/>
      <c r="K5" s="5"/>
      <c r="L5" s="5"/>
      <c r="M5" s="5"/>
      <c r="N5" s="6" t="s">
        <v>271</v>
      </c>
    </row>
    <row r="6" spans="1:14" s="3" customFormat="1" ht="191.25" customHeight="1">
      <c r="A6" s="17" t="s">
        <v>8</v>
      </c>
      <c r="B6" s="95" t="s">
        <v>200</v>
      </c>
      <c r="C6" s="95"/>
      <c r="D6" s="95"/>
      <c r="E6" s="95"/>
      <c r="F6" s="95"/>
      <c r="G6" s="95"/>
      <c r="H6" s="95" t="s">
        <v>201</v>
      </c>
      <c r="I6" s="95"/>
      <c r="J6" s="96"/>
      <c r="K6" s="96"/>
      <c r="L6" s="96"/>
      <c r="M6" s="96"/>
      <c r="N6" s="96"/>
    </row>
    <row r="7" spans="1:14" s="2" customFormat="1" ht="24" customHeight="1">
      <c r="A7" s="90" t="s">
        <v>190</v>
      </c>
      <c r="B7" s="90" t="s">
        <v>191</v>
      </c>
      <c r="C7" s="90" t="s">
        <v>192</v>
      </c>
      <c r="D7" s="90" t="s">
        <v>12</v>
      </c>
      <c r="E7" s="90" t="s">
        <v>13</v>
      </c>
      <c r="F7" s="90" t="s">
        <v>2</v>
      </c>
      <c r="G7" s="90" t="s">
        <v>9</v>
      </c>
      <c r="H7" s="90" t="s">
        <v>193</v>
      </c>
      <c r="I7" s="90" t="s">
        <v>7</v>
      </c>
      <c r="J7" s="90" t="s">
        <v>108</v>
      </c>
      <c r="K7" s="90" t="s">
        <v>269</v>
      </c>
      <c r="L7" s="90"/>
      <c r="M7" s="90" t="s">
        <v>270</v>
      </c>
      <c r="N7" s="90"/>
    </row>
    <row r="8" spans="1:14" ht="15.75">
      <c r="A8" s="90"/>
      <c r="B8" s="90"/>
      <c r="C8" s="90"/>
      <c r="D8" s="90"/>
      <c r="E8" s="90"/>
      <c r="F8" s="90"/>
      <c r="G8" s="90"/>
      <c r="H8" s="90"/>
      <c r="I8" s="90"/>
      <c r="J8" s="90"/>
      <c r="K8" s="21" t="s">
        <v>14</v>
      </c>
      <c r="L8" s="53" t="s">
        <v>272</v>
      </c>
      <c r="M8" s="21" t="s">
        <v>14</v>
      </c>
      <c r="N8" s="53" t="s">
        <v>272</v>
      </c>
    </row>
    <row r="9" spans="1:14" ht="58.5" customHeight="1">
      <c r="A9" s="95" t="s">
        <v>109</v>
      </c>
      <c r="B9" s="95" t="s">
        <v>110</v>
      </c>
      <c r="C9" s="96" t="s">
        <v>111</v>
      </c>
      <c r="D9" s="28" t="s">
        <v>112</v>
      </c>
      <c r="E9" s="28" t="s">
        <v>113</v>
      </c>
      <c r="F9" s="28" t="s">
        <v>114</v>
      </c>
      <c r="G9" s="40" t="s">
        <v>116</v>
      </c>
      <c r="H9" s="17" t="s">
        <v>117</v>
      </c>
      <c r="I9" s="17" t="s">
        <v>118</v>
      </c>
      <c r="J9" s="28" t="s">
        <v>115</v>
      </c>
      <c r="K9" s="17"/>
      <c r="L9" s="17"/>
      <c r="M9" s="17"/>
      <c r="N9" s="17"/>
    </row>
    <row r="10" spans="1:14" ht="66" customHeight="1">
      <c r="A10" s="95"/>
      <c r="B10" s="95"/>
      <c r="C10" s="96"/>
      <c r="D10" s="28" t="s">
        <v>119</v>
      </c>
      <c r="E10" s="28" t="s">
        <v>120</v>
      </c>
      <c r="F10" s="28" t="s">
        <v>121</v>
      </c>
      <c r="G10" s="40" t="s">
        <v>116</v>
      </c>
      <c r="H10" s="17" t="s">
        <v>117</v>
      </c>
      <c r="I10" s="17" t="s">
        <v>123</v>
      </c>
      <c r="J10" s="28" t="s">
        <v>122</v>
      </c>
      <c r="K10" s="17"/>
      <c r="L10" s="17"/>
      <c r="M10" s="17"/>
      <c r="N10" s="17"/>
    </row>
    <row r="11" spans="1:14" ht="99" customHeight="1">
      <c r="A11" s="95"/>
      <c r="B11" s="95"/>
      <c r="C11" s="96"/>
      <c r="D11" s="29" t="s">
        <v>124</v>
      </c>
      <c r="E11" s="39" t="s">
        <v>194</v>
      </c>
      <c r="F11" s="28" t="s">
        <v>195</v>
      </c>
      <c r="G11" s="40" t="s">
        <v>116</v>
      </c>
      <c r="H11" s="17" t="s">
        <v>117</v>
      </c>
      <c r="I11" s="28" t="s">
        <v>126</v>
      </c>
      <c r="J11" s="28" t="s">
        <v>125</v>
      </c>
      <c r="K11" s="31"/>
      <c r="L11" s="17"/>
      <c r="M11" s="17"/>
      <c r="N11" s="17"/>
    </row>
    <row r="12" spans="1:14" ht="89.25" customHeight="1">
      <c r="A12" s="95"/>
      <c r="B12" s="95"/>
      <c r="C12" s="96"/>
      <c r="D12" s="29" t="s">
        <v>127</v>
      </c>
      <c r="E12" s="28" t="s">
        <v>128</v>
      </c>
      <c r="F12" s="28" t="s">
        <v>129</v>
      </c>
      <c r="G12" s="40" t="s">
        <v>116</v>
      </c>
      <c r="H12" s="17" t="s">
        <v>268</v>
      </c>
      <c r="I12" s="28" t="s">
        <v>131</v>
      </c>
      <c r="J12" s="28" t="s">
        <v>130</v>
      </c>
      <c r="K12" s="31"/>
      <c r="L12" s="17"/>
      <c r="M12" s="17"/>
      <c r="N12" s="17"/>
    </row>
    <row r="13" spans="1:14" ht="36.75" customHeight="1">
      <c r="A13" s="95"/>
      <c r="B13" s="95"/>
      <c r="C13" s="96"/>
      <c r="D13" s="108" t="s">
        <v>132</v>
      </c>
      <c r="E13" s="28" t="s">
        <v>133</v>
      </c>
      <c r="F13" s="28" t="s">
        <v>134</v>
      </c>
      <c r="G13" s="40" t="s">
        <v>116</v>
      </c>
      <c r="H13" s="17" t="s">
        <v>117</v>
      </c>
      <c r="I13" s="28" t="s">
        <v>135</v>
      </c>
      <c r="J13" s="28" t="s">
        <v>130</v>
      </c>
      <c r="K13" s="31"/>
      <c r="L13" s="17"/>
      <c r="M13" s="17"/>
      <c r="N13" s="17"/>
    </row>
    <row r="14" spans="1:14" ht="39" customHeight="1">
      <c r="A14" s="95"/>
      <c r="B14" s="95"/>
      <c r="C14" s="96"/>
      <c r="D14" s="108"/>
      <c r="E14" s="28" t="s">
        <v>136</v>
      </c>
      <c r="F14" s="28" t="s">
        <v>137</v>
      </c>
      <c r="G14" s="40" t="s">
        <v>116</v>
      </c>
      <c r="H14" s="32" t="s">
        <v>139</v>
      </c>
      <c r="I14" s="28" t="s">
        <v>135</v>
      </c>
      <c r="J14" s="28" t="s">
        <v>138</v>
      </c>
      <c r="K14" s="31"/>
      <c r="L14" s="17"/>
      <c r="M14" s="17"/>
      <c r="N14" s="17"/>
    </row>
    <row r="15" spans="1:14" ht="86.25" customHeight="1">
      <c r="A15" s="95"/>
      <c r="B15" s="95"/>
      <c r="C15" s="96"/>
      <c r="D15" s="29" t="s">
        <v>140</v>
      </c>
      <c r="E15" s="28" t="s">
        <v>141</v>
      </c>
      <c r="F15" s="28" t="s">
        <v>142</v>
      </c>
      <c r="G15" s="40" t="s">
        <v>116</v>
      </c>
      <c r="H15" s="17" t="s">
        <v>268</v>
      </c>
      <c r="I15" s="28" t="s">
        <v>144</v>
      </c>
      <c r="J15" s="28" t="s">
        <v>143</v>
      </c>
      <c r="K15" s="31"/>
      <c r="L15" s="17"/>
      <c r="M15" s="17"/>
      <c r="N15" s="17"/>
    </row>
    <row r="16" spans="1:14" ht="66" customHeight="1">
      <c r="A16" s="95"/>
      <c r="B16" s="95"/>
      <c r="C16" s="96"/>
      <c r="D16" s="29" t="s">
        <v>145</v>
      </c>
      <c r="E16" s="28" t="s">
        <v>146</v>
      </c>
      <c r="F16" s="28" t="s">
        <v>147</v>
      </c>
      <c r="G16" s="40" t="s">
        <v>116</v>
      </c>
      <c r="H16" s="17" t="s">
        <v>117</v>
      </c>
      <c r="I16" s="28" t="s">
        <v>123</v>
      </c>
      <c r="J16" s="28" t="s">
        <v>148</v>
      </c>
      <c r="K16" s="31"/>
      <c r="L16" s="17"/>
      <c r="M16" s="17"/>
      <c r="N16" s="17"/>
    </row>
    <row r="17" spans="1:14" ht="66" customHeight="1">
      <c r="A17" s="95"/>
      <c r="B17" s="95"/>
      <c r="C17" s="96"/>
      <c r="D17" s="29" t="s">
        <v>149</v>
      </c>
      <c r="E17" s="28" t="s">
        <v>150</v>
      </c>
      <c r="F17" s="28" t="s">
        <v>151</v>
      </c>
      <c r="G17" s="40" t="s">
        <v>116</v>
      </c>
      <c r="H17" s="17" t="s">
        <v>117</v>
      </c>
      <c r="I17" s="28" t="s">
        <v>123</v>
      </c>
      <c r="J17" s="28" t="s">
        <v>152</v>
      </c>
      <c r="K17" s="31"/>
      <c r="L17" s="17"/>
      <c r="M17" s="17"/>
      <c r="N17" s="17"/>
    </row>
    <row r="18" spans="1:14" ht="171" customHeight="1">
      <c r="A18" s="95"/>
      <c r="B18" s="95"/>
      <c r="C18" s="96"/>
      <c r="D18" s="33" t="s">
        <v>153</v>
      </c>
      <c r="E18" s="34" t="s">
        <v>196</v>
      </c>
      <c r="F18" s="34" t="s">
        <v>154</v>
      </c>
      <c r="G18" s="17" t="s">
        <v>197</v>
      </c>
      <c r="H18" s="17" t="s">
        <v>268</v>
      </c>
      <c r="I18" s="36" t="s">
        <v>123</v>
      </c>
      <c r="J18" s="35" t="s">
        <v>155</v>
      </c>
      <c r="K18" s="31"/>
      <c r="L18" s="17"/>
      <c r="M18" s="17"/>
      <c r="N18" s="17"/>
    </row>
    <row r="19" spans="1:14" ht="90" customHeight="1">
      <c r="A19" s="95" t="s">
        <v>19</v>
      </c>
      <c r="B19" s="95"/>
      <c r="C19" s="96"/>
      <c r="D19" s="37" t="s">
        <v>156</v>
      </c>
      <c r="E19" s="17" t="s">
        <v>157</v>
      </c>
      <c r="F19" s="17" t="s">
        <v>158</v>
      </c>
      <c r="G19" s="40" t="s">
        <v>116</v>
      </c>
      <c r="H19" s="17" t="s">
        <v>117</v>
      </c>
      <c r="I19" s="36"/>
      <c r="J19" s="17" t="s">
        <v>159</v>
      </c>
      <c r="K19" s="31"/>
      <c r="L19" s="17"/>
      <c r="M19" s="17"/>
      <c r="N19" s="17"/>
    </row>
    <row r="20" spans="1:14" ht="87" customHeight="1">
      <c r="A20" s="95"/>
      <c r="B20" s="95"/>
      <c r="C20" s="96"/>
      <c r="D20" s="38" t="s">
        <v>160</v>
      </c>
      <c r="E20" s="38" t="s">
        <v>161</v>
      </c>
      <c r="F20" s="38" t="s">
        <v>162</v>
      </c>
      <c r="G20" s="40" t="s">
        <v>116</v>
      </c>
      <c r="H20" s="38" t="s">
        <v>117</v>
      </c>
      <c r="I20" s="17" t="s">
        <v>123</v>
      </c>
      <c r="J20" s="38" t="s">
        <v>163</v>
      </c>
      <c r="K20" s="30"/>
      <c r="L20" s="17"/>
      <c r="M20" s="17"/>
      <c r="N20" s="17"/>
    </row>
    <row r="21" spans="1:14" ht="95.25" customHeight="1">
      <c r="A21" s="95"/>
      <c r="B21" s="95"/>
      <c r="C21" s="96"/>
      <c r="D21" s="17" t="s">
        <v>164</v>
      </c>
      <c r="E21" s="17" t="s">
        <v>164</v>
      </c>
      <c r="F21" s="17" t="s">
        <v>165</v>
      </c>
      <c r="G21" s="40" t="s">
        <v>116</v>
      </c>
      <c r="H21" s="17" t="s">
        <v>166</v>
      </c>
      <c r="I21" s="17" t="s">
        <v>167</v>
      </c>
      <c r="J21" s="17" t="s">
        <v>165</v>
      </c>
      <c r="K21" s="30"/>
      <c r="L21" s="17"/>
      <c r="M21" s="17"/>
      <c r="N21" s="17"/>
    </row>
    <row r="26" spans="1:14" ht="18">
      <c r="A26" s="16" t="s">
        <v>11</v>
      </c>
      <c r="B26" s="41"/>
      <c r="C26" s="41"/>
      <c r="D26" s="41"/>
    </row>
    <row r="27" spans="1:14" ht="30" customHeight="1">
      <c r="A27" s="16"/>
      <c r="B27" s="97" t="s">
        <v>203</v>
      </c>
      <c r="C27" s="97"/>
      <c r="D27" s="97"/>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4.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91" t="s">
        <v>10</v>
      </c>
      <c r="B1" s="91"/>
      <c r="C1" s="91"/>
      <c r="D1" s="91"/>
      <c r="E1" s="91"/>
      <c r="F1" s="91"/>
      <c r="G1" s="91"/>
      <c r="H1" s="91"/>
      <c r="I1" s="91"/>
      <c r="J1" s="91"/>
      <c r="K1" s="91"/>
      <c r="L1" s="91"/>
      <c r="M1" s="91"/>
      <c r="N1" s="91"/>
    </row>
    <row r="2" spans="1:14" ht="32.25" customHeight="1">
      <c r="A2" s="20" t="s">
        <v>3</v>
      </c>
      <c r="B2" s="95" t="s">
        <v>0</v>
      </c>
      <c r="C2" s="95"/>
      <c r="D2" s="95"/>
      <c r="E2" s="95"/>
      <c r="F2" s="95"/>
      <c r="G2" s="95"/>
      <c r="H2" s="95"/>
      <c r="I2" s="95"/>
      <c r="J2" s="95"/>
      <c r="K2" s="95"/>
      <c r="L2" s="95"/>
      <c r="M2" s="95"/>
      <c r="N2" s="95"/>
    </row>
    <row r="3" spans="1:14" ht="32.25" customHeight="1">
      <c r="A3" s="20" t="s">
        <v>4</v>
      </c>
      <c r="B3" s="95" t="s">
        <v>1</v>
      </c>
      <c r="C3" s="95"/>
      <c r="D3" s="95"/>
      <c r="E3" s="95"/>
      <c r="F3" s="95"/>
      <c r="G3" s="95"/>
      <c r="H3" s="95"/>
      <c r="I3" s="95"/>
      <c r="J3" s="95"/>
      <c r="K3" s="95"/>
      <c r="L3" s="95"/>
      <c r="M3" s="95"/>
      <c r="N3" s="95"/>
    </row>
    <row r="4" spans="1:14" s="3" customFormat="1" ht="15.75">
      <c r="A4" s="4"/>
      <c r="B4" s="4"/>
      <c r="C4" s="4"/>
      <c r="D4" s="4"/>
      <c r="E4" s="4"/>
      <c r="F4" s="4"/>
      <c r="G4" s="4"/>
      <c r="H4" s="4"/>
      <c r="I4" s="4"/>
      <c r="J4" s="4"/>
      <c r="K4" s="4"/>
      <c r="L4" s="4"/>
      <c r="M4" s="5"/>
      <c r="N4" s="5"/>
    </row>
    <row r="5" spans="1:14" s="3" customFormat="1" ht="36.75" customHeight="1">
      <c r="A5" s="18" t="s">
        <v>5</v>
      </c>
      <c r="B5" s="19" t="s">
        <v>199</v>
      </c>
      <c r="C5" s="14"/>
      <c r="D5" s="5"/>
      <c r="E5" s="5"/>
      <c r="F5" s="5"/>
      <c r="G5" s="5"/>
      <c r="H5" s="5"/>
      <c r="I5" s="5"/>
      <c r="J5" s="5"/>
      <c r="K5" s="5"/>
      <c r="L5" s="5"/>
      <c r="M5" s="5"/>
      <c r="N5" s="6" t="s">
        <v>271</v>
      </c>
    </row>
    <row r="6" spans="1:14" s="3" customFormat="1" ht="211.5" customHeight="1">
      <c r="A6" s="20" t="s">
        <v>8</v>
      </c>
      <c r="B6" s="95" t="s">
        <v>200</v>
      </c>
      <c r="C6" s="95"/>
      <c r="D6" s="95"/>
      <c r="E6" s="95"/>
      <c r="F6" s="95"/>
      <c r="G6" s="95"/>
      <c r="H6" s="95" t="s">
        <v>201</v>
      </c>
      <c r="I6" s="95"/>
      <c r="J6" s="96"/>
      <c r="K6" s="96"/>
      <c r="L6" s="96"/>
      <c r="M6" s="96"/>
      <c r="N6" s="96"/>
    </row>
    <row r="7" spans="1:14" s="2" customFormat="1" ht="24" customHeight="1">
      <c r="A7" s="90" t="s">
        <v>190</v>
      </c>
      <c r="B7" s="90" t="s">
        <v>191</v>
      </c>
      <c r="C7" s="90" t="s">
        <v>192</v>
      </c>
      <c r="D7" s="90" t="s">
        <v>12</v>
      </c>
      <c r="E7" s="90" t="s">
        <v>13</v>
      </c>
      <c r="F7" s="90" t="s">
        <v>2</v>
      </c>
      <c r="G7" s="90" t="s">
        <v>9</v>
      </c>
      <c r="H7" s="90" t="s">
        <v>193</v>
      </c>
      <c r="I7" s="90" t="s">
        <v>7</v>
      </c>
      <c r="J7" s="90" t="s">
        <v>72</v>
      </c>
      <c r="K7" s="90" t="s">
        <v>269</v>
      </c>
      <c r="L7" s="90"/>
      <c r="M7" s="90" t="s">
        <v>270</v>
      </c>
      <c r="N7" s="90"/>
    </row>
    <row r="8" spans="1:14" ht="31.5">
      <c r="A8" s="90"/>
      <c r="B8" s="90"/>
      <c r="C8" s="90"/>
      <c r="D8" s="90"/>
      <c r="E8" s="90"/>
      <c r="F8" s="90"/>
      <c r="G8" s="90"/>
      <c r="H8" s="90"/>
      <c r="I8" s="90"/>
      <c r="J8" s="90"/>
      <c r="K8" s="21" t="s">
        <v>14</v>
      </c>
      <c r="L8" s="53" t="s">
        <v>272</v>
      </c>
      <c r="M8" s="21" t="s">
        <v>14</v>
      </c>
      <c r="N8" s="53" t="s">
        <v>272</v>
      </c>
    </row>
    <row r="9" spans="1:14" ht="101.25" customHeight="1">
      <c r="A9" s="87" t="s">
        <v>15</v>
      </c>
      <c r="B9" s="87" t="s">
        <v>28</v>
      </c>
      <c r="C9" s="87" t="s">
        <v>37</v>
      </c>
      <c r="D9" s="95" t="s">
        <v>168</v>
      </c>
      <c r="E9" s="20" t="s">
        <v>169</v>
      </c>
      <c r="F9" s="20" t="s">
        <v>170</v>
      </c>
      <c r="G9" s="22">
        <v>41974</v>
      </c>
      <c r="H9" s="109" t="s">
        <v>51</v>
      </c>
      <c r="I9" s="20" t="s">
        <v>172</v>
      </c>
      <c r="J9" s="20" t="s">
        <v>171</v>
      </c>
      <c r="K9" s="20"/>
      <c r="L9" s="20"/>
      <c r="M9" s="20"/>
      <c r="N9" s="20"/>
    </row>
    <row r="10" spans="1:14" ht="82.5" customHeight="1">
      <c r="A10" s="88"/>
      <c r="B10" s="88"/>
      <c r="C10" s="88"/>
      <c r="D10" s="95"/>
      <c r="E10" s="20" t="s">
        <v>173</v>
      </c>
      <c r="F10" s="20" t="s">
        <v>174</v>
      </c>
      <c r="G10" s="22">
        <v>41974</v>
      </c>
      <c r="H10" s="110"/>
      <c r="I10" s="20" t="s">
        <v>172</v>
      </c>
      <c r="J10" s="20" t="s">
        <v>175</v>
      </c>
      <c r="K10" s="20"/>
      <c r="L10" s="20"/>
      <c r="M10" s="20"/>
      <c r="N10" s="20"/>
    </row>
    <row r="11" spans="1:14" ht="95.25" customHeight="1">
      <c r="A11" s="88"/>
      <c r="B11" s="88"/>
      <c r="C11" s="88"/>
      <c r="D11" s="20" t="s">
        <v>176</v>
      </c>
      <c r="E11" s="20" t="s">
        <v>177</v>
      </c>
      <c r="F11" s="20" t="s">
        <v>178</v>
      </c>
      <c r="G11" s="22">
        <v>41974</v>
      </c>
      <c r="H11" s="110"/>
      <c r="I11" s="20" t="s">
        <v>172</v>
      </c>
      <c r="J11" s="20" t="s">
        <v>179</v>
      </c>
      <c r="K11" s="20"/>
      <c r="L11" s="20"/>
      <c r="M11" s="20"/>
      <c r="N11" s="20"/>
    </row>
    <row r="12" spans="1:14" ht="68.25" customHeight="1">
      <c r="A12" s="88"/>
      <c r="B12" s="88"/>
      <c r="C12" s="88"/>
      <c r="D12" s="20" t="s">
        <v>180</v>
      </c>
      <c r="E12" s="20" t="s">
        <v>181</v>
      </c>
      <c r="F12" s="20" t="s">
        <v>182</v>
      </c>
      <c r="G12" s="22">
        <v>41974</v>
      </c>
      <c r="H12" s="110"/>
      <c r="I12" s="20" t="s">
        <v>172</v>
      </c>
      <c r="J12" s="20" t="s">
        <v>183</v>
      </c>
      <c r="K12" s="20"/>
      <c r="L12" s="20"/>
      <c r="M12" s="20"/>
      <c r="N12" s="20"/>
    </row>
    <row r="13" spans="1:14" ht="68.25" customHeight="1">
      <c r="A13" s="89"/>
      <c r="B13" s="89"/>
      <c r="C13" s="89"/>
      <c r="D13" s="20" t="s">
        <v>184</v>
      </c>
      <c r="E13" s="20" t="s">
        <v>185</v>
      </c>
      <c r="F13" s="20" t="s">
        <v>186</v>
      </c>
      <c r="G13" s="22">
        <v>41974</v>
      </c>
      <c r="H13" s="111"/>
      <c r="I13" s="20" t="s">
        <v>172</v>
      </c>
      <c r="J13" s="20" t="s">
        <v>187</v>
      </c>
      <c r="K13" s="20"/>
      <c r="L13" s="20"/>
      <c r="M13" s="20"/>
      <c r="N13" s="20"/>
    </row>
    <row r="19" spans="1:4" ht="18">
      <c r="A19" s="16" t="s">
        <v>11</v>
      </c>
      <c r="B19" s="41"/>
      <c r="C19" s="41"/>
      <c r="D19" s="41"/>
    </row>
    <row r="20" spans="1:4" ht="25.5" customHeight="1">
      <c r="A20" s="16"/>
      <c r="B20" s="97" t="s">
        <v>202</v>
      </c>
      <c r="C20" s="97"/>
      <c r="D20" s="97"/>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5.xml><?xml version="1.0" encoding="utf-8"?>
<worksheet xmlns="http://schemas.openxmlformats.org/spreadsheetml/2006/main" xmlns:r="http://schemas.openxmlformats.org/officeDocument/2006/relationships">
  <dimension ref="A1:R32"/>
  <sheetViews>
    <sheetView tabSelected="1" view="pageBreakPreview" zoomScale="25" zoomScaleNormal="75" zoomScaleSheetLayoutView="25" zoomScalePageLayoutView="150" workbookViewId="0">
      <selection activeCell="H9" sqref="H9"/>
    </sheetView>
  </sheetViews>
  <sheetFormatPr baseColWidth="10" defaultColWidth="11.42578125" defaultRowHeight="12.75"/>
  <cols>
    <col min="1" max="1" width="44.85546875" style="1" customWidth="1"/>
    <col min="2" max="2" width="47.28515625" style="1" customWidth="1"/>
    <col min="3" max="3" width="27.7109375" style="1" hidden="1" customWidth="1"/>
    <col min="4" max="4" width="42.85546875" style="1" customWidth="1"/>
    <col min="5" max="5" width="39.7109375" style="1" customWidth="1"/>
    <col min="6" max="6" width="40.7109375" style="1" customWidth="1"/>
    <col min="7" max="7" width="13.140625" style="1" customWidth="1"/>
    <col min="8" max="8" width="41.42578125" style="1" customWidth="1"/>
    <col min="9" max="9" width="30.85546875" style="1" hidden="1" customWidth="1"/>
    <col min="10" max="10" width="25.7109375" style="1" customWidth="1"/>
    <col min="11" max="11" width="125.42578125" style="1" hidden="1" customWidth="1"/>
    <col min="12" max="12" width="23" style="1" hidden="1" customWidth="1"/>
    <col min="13" max="13" width="172.140625" style="1" customWidth="1"/>
    <col min="14" max="14" width="23" style="1" customWidth="1"/>
    <col min="15" max="15" width="30.28515625" style="1" customWidth="1"/>
    <col min="16" max="16" width="27.140625" style="1" customWidth="1"/>
    <col min="17" max="16384" width="11.42578125" style="1"/>
  </cols>
  <sheetData>
    <row r="1" spans="1:14" ht="128.25" customHeight="1">
      <c r="A1" s="91" t="s">
        <v>415</v>
      </c>
      <c r="B1" s="91"/>
      <c r="C1" s="91"/>
      <c r="D1" s="91"/>
      <c r="E1" s="91"/>
      <c r="F1" s="91"/>
      <c r="G1" s="91"/>
      <c r="H1" s="91"/>
      <c r="I1" s="91"/>
      <c r="J1" s="91"/>
      <c r="K1" s="91"/>
      <c r="L1" s="91"/>
      <c r="M1" s="91"/>
      <c r="N1" s="72"/>
    </row>
    <row r="2" spans="1:14" ht="26.25" customHeight="1">
      <c r="A2" s="56" t="s">
        <v>3</v>
      </c>
      <c r="B2" s="114" t="s">
        <v>314</v>
      </c>
      <c r="C2" s="115"/>
      <c r="D2" s="115"/>
      <c r="E2" s="115"/>
      <c r="F2" s="115"/>
      <c r="G2" s="115"/>
      <c r="H2" s="115"/>
      <c r="I2" s="115"/>
      <c r="J2" s="115"/>
      <c r="K2" s="115"/>
      <c r="L2" s="115"/>
      <c r="M2" s="115"/>
      <c r="N2" s="76"/>
    </row>
    <row r="3" spans="1:14" ht="23.25" customHeight="1">
      <c r="A3" s="56" t="s">
        <v>4</v>
      </c>
      <c r="B3" s="116" t="s">
        <v>1</v>
      </c>
      <c r="C3" s="117"/>
      <c r="D3" s="117"/>
      <c r="E3" s="117"/>
      <c r="F3" s="117"/>
      <c r="G3" s="117"/>
      <c r="H3" s="117"/>
      <c r="I3" s="117"/>
      <c r="J3" s="117"/>
      <c r="K3" s="117"/>
      <c r="L3" s="117"/>
      <c r="M3" s="117"/>
      <c r="N3" s="117"/>
    </row>
    <row r="4" spans="1:14" s="3" customFormat="1" ht="7.5" customHeight="1">
      <c r="A4" s="4"/>
      <c r="B4" s="4"/>
      <c r="C4" s="4"/>
      <c r="D4" s="4"/>
      <c r="E4" s="4"/>
      <c r="F4" s="4"/>
      <c r="G4" s="4"/>
      <c r="H4" s="4"/>
      <c r="I4" s="4"/>
      <c r="J4" s="4"/>
      <c r="K4" s="5"/>
      <c r="L4" s="5"/>
      <c r="M4" s="5"/>
      <c r="N4" s="5"/>
    </row>
    <row r="5" spans="1:14" s="3" customFormat="1" ht="21" customHeight="1">
      <c r="A5" s="18" t="s">
        <v>5</v>
      </c>
      <c r="B5" s="82" t="s">
        <v>273</v>
      </c>
      <c r="C5" s="14"/>
      <c r="D5" s="5"/>
      <c r="E5" s="5"/>
      <c r="F5" s="5"/>
      <c r="G5" s="5"/>
      <c r="H5" s="5"/>
      <c r="I5" s="5"/>
      <c r="J5" s="5"/>
      <c r="K5" s="5"/>
      <c r="L5" s="6" t="s">
        <v>385</v>
      </c>
      <c r="M5" s="5"/>
      <c r="N5" s="83" t="s">
        <v>405</v>
      </c>
    </row>
    <row r="6" spans="1:14" s="3" customFormat="1" ht="182.25" customHeight="1">
      <c r="A6" s="61" t="s">
        <v>8</v>
      </c>
      <c r="B6" s="95" t="s">
        <v>364</v>
      </c>
      <c r="C6" s="95"/>
      <c r="D6" s="95"/>
      <c r="E6" s="95"/>
      <c r="F6" s="95"/>
      <c r="G6" s="95"/>
      <c r="H6" s="122" t="s">
        <v>274</v>
      </c>
      <c r="I6" s="123"/>
      <c r="J6" s="123"/>
      <c r="K6" s="123"/>
      <c r="L6" s="123"/>
      <c r="M6" s="123"/>
      <c r="N6" s="77"/>
    </row>
    <row r="7" spans="1:14" s="2" customFormat="1" ht="27.75" customHeight="1">
      <c r="A7" s="90" t="s">
        <v>190</v>
      </c>
      <c r="B7" s="90" t="s">
        <v>191</v>
      </c>
      <c r="C7" s="90" t="s">
        <v>192</v>
      </c>
      <c r="D7" s="90" t="s">
        <v>12</v>
      </c>
      <c r="E7" s="90" t="s">
        <v>13</v>
      </c>
      <c r="F7" s="90" t="s">
        <v>2</v>
      </c>
      <c r="G7" s="90" t="s">
        <v>9</v>
      </c>
      <c r="H7" s="90" t="s">
        <v>193</v>
      </c>
      <c r="I7" s="90" t="s">
        <v>7</v>
      </c>
      <c r="J7" s="90" t="s">
        <v>72</v>
      </c>
      <c r="K7" s="90" t="s">
        <v>372</v>
      </c>
      <c r="L7" s="90"/>
      <c r="M7" s="112" t="s">
        <v>388</v>
      </c>
      <c r="N7" s="112"/>
    </row>
    <row r="8" spans="1:14" ht="55.5" customHeight="1">
      <c r="A8" s="90"/>
      <c r="B8" s="90"/>
      <c r="C8" s="90"/>
      <c r="D8" s="90"/>
      <c r="E8" s="90"/>
      <c r="F8" s="90"/>
      <c r="G8" s="90"/>
      <c r="H8" s="90"/>
      <c r="I8" s="90"/>
      <c r="J8" s="90"/>
      <c r="K8" s="60" t="s">
        <v>14</v>
      </c>
      <c r="L8" s="60" t="s">
        <v>272</v>
      </c>
      <c r="M8" s="78" t="s">
        <v>14</v>
      </c>
      <c r="N8" s="78" t="s">
        <v>272</v>
      </c>
    </row>
    <row r="9" spans="1:14" ht="131.25" customHeight="1">
      <c r="A9" s="95" t="s">
        <v>19</v>
      </c>
      <c r="B9" s="95" t="s">
        <v>292</v>
      </c>
      <c r="C9" s="95" t="s">
        <v>34</v>
      </c>
      <c r="D9" s="95" t="s">
        <v>291</v>
      </c>
      <c r="E9" s="23" t="s">
        <v>336</v>
      </c>
      <c r="F9" s="23" t="s">
        <v>338</v>
      </c>
      <c r="G9" s="22">
        <v>42400</v>
      </c>
      <c r="H9" s="61" t="s">
        <v>287</v>
      </c>
      <c r="I9" s="23" t="s">
        <v>295</v>
      </c>
      <c r="J9" s="23" t="s">
        <v>296</v>
      </c>
      <c r="K9" s="23" t="s">
        <v>365</v>
      </c>
      <c r="L9" s="59">
        <f>2/4</f>
        <v>0.5</v>
      </c>
      <c r="M9" s="75" t="s">
        <v>389</v>
      </c>
      <c r="N9" s="59">
        <f>4/4</f>
        <v>1</v>
      </c>
    </row>
    <row r="10" spans="1:14" ht="162.75" customHeight="1">
      <c r="A10" s="95"/>
      <c r="B10" s="95"/>
      <c r="C10" s="95"/>
      <c r="D10" s="95"/>
      <c r="E10" s="23" t="s">
        <v>337</v>
      </c>
      <c r="F10" s="23" t="s">
        <v>339</v>
      </c>
      <c r="G10" s="22">
        <v>42400</v>
      </c>
      <c r="H10" s="61" t="s">
        <v>287</v>
      </c>
      <c r="I10" s="23" t="s">
        <v>295</v>
      </c>
      <c r="J10" s="23" t="s">
        <v>340</v>
      </c>
      <c r="K10" s="23" t="s">
        <v>373</v>
      </c>
      <c r="L10" s="59">
        <f>6/12</f>
        <v>0.5</v>
      </c>
      <c r="M10" s="75" t="s">
        <v>390</v>
      </c>
      <c r="N10" s="59">
        <f>12/12</f>
        <v>1</v>
      </c>
    </row>
    <row r="11" spans="1:14" ht="204" customHeight="1">
      <c r="A11" s="95"/>
      <c r="B11" s="95"/>
      <c r="C11" s="95"/>
      <c r="D11" s="95"/>
      <c r="E11" s="23" t="s">
        <v>361</v>
      </c>
      <c r="F11" s="23" t="s">
        <v>358</v>
      </c>
      <c r="G11" s="22">
        <v>42400</v>
      </c>
      <c r="H11" s="61" t="s">
        <v>287</v>
      </c>
      <c r="I11" s="23" t="s">
        <v>295</v>
      </c>
      <c r="J11" s="23" t="s">
        <v>288</v>
      </c>
      <c r="K11" s="23" t="s">
        <v>366</v>
      </c>
      <c r="L11" s="59">
        <f>1/2</f>
        <v>0.5</v>
      </c>
      <c r="M11" s="75" t="s">
        <v>391</v>
      </c>
      <c r="N11" s="59">
        <f>2/2</f>
        <v>1</v>
      </c>
    </row>
    <row r="12" spans="1:14" ht="142.5" customHeight="1">
      <c r="A12" s="95"/>
      <c r="B12" s="95"/>
      <c r="C12" s="95"/>
      <c r="D12" s="95"/>
      <c r="E12" s="23" t="s">
        <v>374</v>
      </c>
      <c r="F12" s="23" t="s">
        <v>360</v>
      </c>
      <c r="G12" s="22">
        <v>42400</v>
      </c>
      <c r="H12" s="61" t="s">
        <v>287</v>
      </c>
      <c r="I12" s="23" t="s">
        <v>295</v>
      </c>
      <c r="J12" s="23" t="s">
        <v>288</v>
      </c>
      <c r="K12" s="75" t="s">
        <v>375</v>
      </c>
      <c r="L12" s="59">
        <f>3/8</f>
        <v>0.375</v>
      </c>
      <c r="M12" s="75" t="s">
        <v>392</v>
      </c>
      <c r="N12" s="59">
        <f>8/8</f>
        <v>1</v>
      </c>
    </row>
    <row r="13" spans="1:14" s="10" customFormat="1" ht="82.5" customHeight="1">
      <c r="A13" s="118" t="s">
        <v>346</v>
      </c>
      <c r="B13" s="118" t="s">
        <v>307</v>
      </c>
      <c r="C13" s="118" t="s">
        <v>34</v>
      </c>
      <c r="D13" s="118" t="s">
        <v>341</v>
      </c>
      <c r="E13" s="23" t="s">
        <v>342</v>
      </c>
      <c r="F13" s="23" t="s">
        <v>344</v>
      </c>
      <c r="G13" s="22">
        <v>42339</v>
      </c>
      <c r="H13" s="61" t="s">
        <v>310</v>
      </c>
      <c r="I13" s="23" t="s">
        <v>310</v>
      </c>
      <c r="J13" s="23" t="s">
        <v>348</v>
      </c>
      <c r="K13" s="23" t="s">
        <v>367</v>
      </c>
      <c r="L13" s="59">
        <v>1</v>
      </c>
      <c r="M13" s="75" t="s">
        <v>367</v>
      </c>
      <c r="N13" s="59">
        <v>1</v>
      </c>
    </row>
    <row r="14" spans="1:14" s="10" customFormat="1" ht="51" customHeight="1">
      <c r="A14" s="118"/>
      <c r="B14" s="118"/>
      <c r="C14" s="118"/>
      <c r="D14" s="118"/>
      <c r="E14" s="23" t="s">
        <v>343</v>
      </c>
      <c r="F14" s="23" t="s">
        <v>345</v>
      </c>
      <c r="G14" s="22">
        <v>42339</v>
      </c>
      <c r="H14" s="61" t="s">
        <v>347</v>
      </c>
      <c r="I14" s="23" t="s">
        <v>347</v>
      </c>
      <c r="J14" s="23" t="s">
        <v>349</v>
      </c>
      <c r="K14" s="23" t="s">
        <v>368</v>
      </c>
      <c r="L14" s="59">
        <f>6/12</f>
        <v>0.5</v>
      </c>
      <c r="M14" s="75" t="s">
        <v>410</v>
      </c>
      <c r="N14" s="59">
        <f>8/6</f>
        <v>1.3333333333333333</v>
      </c>
    </row>
    <row r="15" spans="1:14" s="10" customFormat="1" ht="78" customHeight="1">
      <c r="A15" s="23" t="s">
        <v>346</v>
      </c>
      <c r="B15" s="23" t="s">
        <v>307</v>
      </c>
      <c r="C15" s="23" t="s">
        <v>301</v>
      </c>
      <c r="D15" s="23" t="s">
        <v>308</v>
      </c>
      <c r="E15" s="75" t="s">
        <v>412</v>
      </c>
      <c r="F15" s="23" t="s">
        <v>309</v>
      </c>
      <c r="G15" s="22">
        <v>42339</v>
      </c>
      <c r="H15" s="61" t="s">
        <v>310</v>
      </c>
      <c r="I15" s="23" t="s">
        <v>310</v>
      </c>
      <c r="J15" s="23" t="s">
        <v>311</v>
      </c>
      <c r="K15" s="75" t="s">
        <v>411</v>
      </c>
      <c r="L15" s="59">
        <f>9/12</f>
        <v>0.75</v>
      </c>
      <c r="M15" s="75" t="s">
        <v>413</v>
      </c>
      <c r="N15" s="59">
        <f>14/12</f>
        <v>1.1666666666666667</v>
      </c>
    </row>
    <row r="16" spans="1:14" s="10" customFormat="1" ht="156.75" customHeight="1">
      <c r="A16" s="61" t="s">
        <v>19</v>
      </c>
      <c r="B16" s="23" t="s">
        <v>292</v>
      </c>
      <c r="C16" s="23" t="s">
        <v>328</v>
      </c>
      <c r="D16" s="23" t="s">
        <v>293</v>
      </c>
      <c r="E16" s="23" t="s">
        <v>350</v>
      </c>
      <c r="F16" s="23" t="s">
        <v>298</v>
      </c>
      <c r="G16" s="22">
        <v>42339</v>
      </c>
      <c r="H16" s="61" t="s">
        <v>354</v>
      </c>
      <c r="I16" s="23" t="s">
        <v>294</v>
      </c>
      <c r="J16" s="23" t="s">
        <v>297</v>
      </c>
      <c r="K16" s="23" t="s">
        <v>370</v>
      </c>
      <c r="L16" s="59">
        <v>0.4</v>
      </c>
      <c r="M16" s="75" t="s">
        <v>414</v>
      </c>
      <c r="N16" s="59">
        <v>1</v>
      </c>
    </row>
    <row r="17" spans="1:18" s="10" customFormat="1" ht="196.5" customHeight="1">
      <c r="A17" s="23" t="s">
        <v>15</v>
      </c>
      <c r="B17" s="23" t="s">
        <v>28</v>
      </c>
      <c r="C17" s="23" t="s">
        <v>289</v>
      </c>
      <c r="D17" s="61" t="s">
        <v>315</v>
      </c>
      <c r="E17" s="61" t="s">
        <v>371</v>
      </c>
      <c r="F17" s="61" t="s">
        <v>316</v>
      </c>
      <c r="G17" s="22">
        <v>42339</v>
      </c>
      <c r="H17" s="61" t="s">
        <v>317</v>
      </c>
      <c r="I17" s="23" t="s">
        <v>282</v>
      </c>
      <c r="J17" s="61" t="s">
        <v>318</v>
      </c>
      <c r="K17" s="62" t="s">
        <v>377</v>
      </c>
      <c r="L17" s="55">
        <f>1/4</f>
        <v>0.25</v>
      </c>
      <c r="M17" s="74" t="s">
        <v>396</v>
      </c>
      <c r="N17" s="55">
        <f>4/4</f>
        <v>1</v>
      </c>
    </row>
    <row r="18" spans="1:18" s="10" customFormat="1" ht="74.25" customHeight="1">
      <c r="A18" s="118" t="s">
        <v>15</v>
      </c>
      <c r="B18" s="118" t="s">
        <v>28</v>
      </c>
      <c r="C18" s="118" t="s">
        <v>289</v>
      </c>
      <c r="D18" s="118" t="s">
        <v>355</v>
      </c>
      <c r="E18" s="61" t="s">
        <v>320</v>
      </c>
      <c r="F18" s="61" t="s">
        <v>331</v>
      </c>
      <c r="G18" s="22">
        <v>42339</v>
      </c>
      <c r="H18" s="61" t="s">
        <v>278</v>
      </c>
      <c r="I18" s="23" t="s">
        <v>282</v>
      </c>
      <c r="J18" s="61" t="s">
        <v>333</v>
      </c>
      <c r="K18" s="62" t="s">
        <v>362</v>
      </c>
      <c r="L18" s="55">
        <v>0</v>
      </c>
      <c r="M18" s="74" t="s">
        <v>409</v>
      </c>
      <c r="N18" s="84">
        <v>0</v>
      </c>
    </row>
    <row r="19" spans="1:18" s="10" customFormat="1" ht="105.75" customHeight="1">
      <c r="A19" s="118"/>
      <c r="B19" s="118"/>
      <c r="C19" s="118"/>
      <c r="D19" s="118"/>
      <c r="E19" s="73" t="s">
        <v>330</v>
      </c>
      <c r="F19" s="61" t="s">
        <v>319</v>
      </c>
      <c r="G19" s="22">
        <v>42339</v>
      </c>
      <c r="H19" s="61" t="s">
        <v>278</v>
      </c>
      <c r="I19" s="23" t="s">
        <v>332</v>
      </c>
      <c r="J19" s="61" t="s">
        <v>334</v>
      </c>
      <c r="K19" s="62" t="s">
        <v>362</v>
      </c>
      <c r="L19" s="55">
        <v>0</v>
      </c>
      <c r="M19" s="74" t="s">
        <v>397</v>
      </c>
      <c r="N19" s="59">
        <v>1</v>
      </c>
    </row>
    <row r="20" spans="1:18" s="10" customFormat="1" ht="204" customHeight="1">
      <c r="A20" s="61" t="s">
        <v>19</v>
      </c>
      <c r="B20" s="61" t="s">
        <v>31</v>
      </c>
      <c r="C20" s="23" t="s">
        <v>34</v>
      </c>
      <c r="D20" s="75" t="s">
        <v>398</v>
      </c>
      <c r="E20" s="75" t="s">
        <v>399</v>
      </c>
      <c r="F20" s="75" t="s">
        <v>400</v>
      </c>
      <c r="G20" s="22">
        <v>42339</v>
      </c>
      <c r="H20" s="61" t="s">
        <v>287</v>
      </c>
      <c r="I20" s="23" t="s">
        <v>290</v>
      </c>
      <c r="J20" s="23" t="s">
        <v>288</v>
      </c>
      <c r="K20" s="75" t="s">
        <v>378</v>
      </c>
      <c r="L20" s="59">
        <f>4/20</f>
        <v>0.2</v>
      </c>
      <c r="M20" s="75" t="s">
        <v>401</v>
      </c>
      <c r="N20" s="59">
        <f>14/14</f>
        <v>1</v>
      </c>
    </row>
    <row r="21" spans="1:18" ht="354" customHeight="1">
      <c r="A21" s="23" t="s">
        <v>277</v>
      </c>
      <c r="B21" s="23" t="s">
        <v>31</v>
      </c>
      <c r="C21" s="23" t="s">
        <v>299</v>
      </c>
      <c r="D21" s="61" t="s">
        <v>276</v>
      </c>
      <c r="E21" s="61" t="s">
        <v>321</v>
      </c>
      <c r="F21" s="61" t="s">
        <v>363</v>
      </c>
      <c r="G21" s="22">
        <v>42339</v>
      </c>
      <c r="H21" s="61" t="s">
        <v>322</v>
      </c>
      <c r="I21" s="23" t="s">
        <v>359</v>
      </c>
      <c r="J21" s="61" t="s">
        <v>283</v>
      </c>
      <c r="K21" s="62" t="s">
        <v>379</v>
      </c>
      <c r="L21" s="55">
        <v>0.5</v>
      </c>
      <c r="M21" s="74" t="s">
        <v>406</v>
      </c>
      <c r="N21" s="84">
        <v>0.84</v>
      </c>
    </row>
    <row r="22" spans="1:18" ht="120.75" customHeight="1">
      <c r="A22" s="23" t="s">
        <v>19</v>
      </c>
      <c r="B22" s="23" t="s">
        <v>30</v>
      </c>
      <c r="C22" s="23" t="s">
        <v>301</v>
      </c>
      <c r="D22" s="23" t="s">
        <v>325</v>
      </c>
      <c r="E22" s="23" t="s">
        <v>30</v>
      </c>
      <c r="F22" s="23" t="s">
        <v>302</v>
      </c>
      <c r="G22" s="22">
        <v>42339</v>
      </c>
      <c r="H22" s="61" t="s">
        <v>303</v>
      </c>
      <c r="I22" s="23" t="s">
        <v>304</v>
      </c>
      <c r="J22" s="61" t="s">
        <v>305</v>
      </c>
      <c r="K22" s="23" t="s">
        <v>380</v>
      </c>
      <c r="L22" s="59">
        <v>0</v>
      </c>
      <c r="M22" s="81" t="s">
        <v>402</v>
      </c>
      <c r="N22" s="55">
        <f>2/1</f>
        <v>2</v>
      </c>
    </row>
    <row r="23" spans="1:18" ht="321" customHeight="1">
      <c r="A23" s="23" t="s">
        <v>277</v>
      </c>
      <c r="B23" s="23" t="s">
        <v>300</v>
      </c>
      <c r="C23" s="23" t="s">
        <v>301</v>
      </c>
      <c r="D23" s="23" t="s">
        <v>324</v>
      </c>
      <c r="E23" s="23" t="s">
        <v>356</v>
      </c>
      <c r="F23" s="23" t="s">
        <v>306</v>
      </c>
      <c r="G23" s="22">
        <v>42339</v>
      </c>
      <c r="H23" s="61" t="s">
        <v>326</v>
      </c>
      <c r="I23" s="23" t="s">
        <v>326</v>
      </c>
      <c r="J23" s="61" t="s">
        <v>323</v>
      </c>
      <c r="K23" s="61" t="s">
        <v>381</v>
      </c>
      <c r="L23" s="55">
        <v>0.5</v>
      </c>
      <c r="M23" s="73" t="s">
        <v>407</v>
      </c>
      <c r="N23" s="55">
        <v>1</v>
      </c>
    </row>
    <row r="24" spans="1:18" ht="153" customHeight="1">
      <c r="A24" s="95" t="s">
        <v>19</v>
      </c>
      <c r="B24" s="95" t="s">
        <v>31</v>
      </c>
      <c r="C24" s="95" t="s">
        <v>327</v>
      </c>
      <c r="D24" s="95" t="s">
        <v>279</v>
      </c>
      <c r="E24" s="61" t="s">
        <v>357</v>
      </c>
      <c r="F24" s="61" t="s">
        <v>329</v>
      </c>
      <c r="G24" s="22">
        <v>42339</v>
      </c>
      <c r="H24" s="61" t="s">
        <v>280</v>
      </c>
      <c r="I24" s="23" t="s">
        <v>335</v>
      </c>
      <c r="J24" s="61" t="s">
        <v>281</v>
      </c>
      <c r="K24" s="61" t="s">
        <v>382</v>
      </c>
      <c r="L24" s="55">
        <f>5/10</f>
        <v>0.5</v>
      </c>
      <c r="M24" s="73" t="s">
        <v>403</v>
      </c>
      <c r="N24" s="55">
        <v>1</v>
      </c>
      <c r="O24" s="65"/>
      <c r="P24" s="66"/>
      <c r="Q24" s="67"/>
      <c r="R24" s="67"/>
    </row>
    <row r="25" spans="1:18" s="10" customFormat="1" ht="72.75" customHeight="1">
      <c r="A25" s="95"/>
      <c r="B25" s="95"/>
      <c r="C25" s="95"/>
      <c r="D25" s="95"/>
      <c r="E25" s="61" t="s">
        <v>284</v>
      </c>
      <c r="F25" s="23" t="s">
        <v>285</v>
      </c>
      <c r="G25" s="22">
        <v>42339</v>
      </c>
      <c r="H25" s="61" t="s">
        <v>280</v>
      </c>
      <c r="I25" s="23" t="s">
        <v>278</v>
      </c>
      <c r="J25" s="23" t="s">
        <v>286</v>
      </c>
      <c r="K25" s="23" t="s">
        <v>383</v>
      </c>
      <c r="L25" s="59" t="s">
        <v>258</v>
      </c>
      <c r="M25" s="75" t="s">
        <v>404</v>
      </c>
      <c r="N25" s="59">
        <f>85.66/80</f>
        <v>1.0707499999999999</v>
      </c>
      <c r="O25" s="65"/>
      <c r="P25" s="66"/>
      <c r="Q25" s="67"/>
      <c r="R25" s="67"/>
    </row>
    <row r="26" spans="1:18" ht="123" customHeight="1">
      <c r="A26" s="61" t="s">
        <v>346</v>
      </c>
      <c r="B26" s="61" t="s">
        <v>292</v>
      </c>
      <c r="C26" s="61" t="s">
        <v>34</v>
      </c>
      <c r="D26" s="61" t="s">
        <v>351</v>
      </c>
      <c r="E26" s="61" t="s">
        <v>351</v>
      </c>
      <c r="F26" s="61" t="s">
        <v>352</v>
      </c>
      <c r="G26" s="22">
        <v>42339</v>
      </c>
      <c r="H26" s="61" t="s">
        <v>282</v>
      </c>
      <c r="I26" s="23" t="s">
        <v>282</v>
      </c>
      <c r="J26" s="40" t="s">
        <v>353</v>
      </c>
      <c r="K26" s="62" t="s">
        <v>384</v>
      </c>
      <c r="L26" s="55">
        <f>5/10</f>
        <v>0.5</v>
      </c>
      <c r="M26" s="74" t="s">
        <v>408</v>
      </c>
      <c r="N26" s="84">
        <v>1</v>
      </c>
      <c r="O26" s="65"/>
      <c r="P26" s="66"/>
      <c r="Q26" s="67"/>
      <c r="R26" s="67"/>
    </row>
    <row r="27" spans="1:18" ht="94.5" customHeight="1">
      <c r="A27" s="86" t="s">
        <v>11</v>
      </c>
      <c r="B27" s="119" t="s">
        <v>416</v>
      </c>
      <c r="C27" s="119"/>
      <c r="D27" s="63"/>
      <c r="G27" s="85" t="s">
        <v>313</v>
      </c>
      <c r="H27" s="119" t="s">
        <v>416</v>
      </c>
      <c r="I27" s="119"/>
      <c r="J27" s="119"/>
      <c r="K27" s="69"/>
      <c r="L27" s="63"/>
      <c r="M27" s="69"/>
      <c r="N27" s="63"/>
      <c r="O27" s="65"/>
      <c r="P27" s="66"/>
      <c r="Q27" s="67"/>
      <c r="R27" s="67"/>
    </row>
    <row r="28" spans="1:18" ht="47.25" customHeight="1">
      <c r="A28" s="16"/>
      <c r="B28" s="120" t="s">
        <v>417</v>
      </c>
      <c r="C28" s="120"/>
      <c r="D28" s="63"/>
      <c r="H28" s="120" t="s">
        <v>418</v>
      </c>
      <c r="I28" s="120"/>
      <c r="J28" s="120"/>
      <c r="K28" s="113"/>
      <c r="L28" s="113"/>
      <c r="M28" s="113"/>
      <c r="N28" s="113"/>
      <c r="O28" s="68"/>
      <c r="P28" s="68"/>
      <c r="Q28" s="67"/>
      <c r="R28" s="67"/>
    </row>
    <row r="29" spans="1:18">
      <c r="O29" s="66"/>
      <c r="P29" s="66"/>
      <c r="Q29" s="67"/>
      <c r="R29" s="67"/>
    </row>
    <row r="30" spans="1:18">
      <c r="O30" s="65"/>
      <c r="P30" s="66"/>
      <c r="Q30" s="67"/>
      <c r="R30" s="67"/>
    </row>
    <row r="31" spans="1:18">
      <c r="O31" s="65"/>
      <c r="P31" s="65"/>
      <c r="Q31" s="67"/>
      <c r="R31" s="67"/>
    </row>
    <row r="32" spans="1:18">
      <c r="O32" s="65"/>
      <c r="P32" s="66"/>
      <c r="Q32" s="67"/>
      <c r="R32" s="67"/>
    </row>
  </sheetData>
  <sheetProtection selectLockedCells="1" selectUnlockedCells="1"/>
  <mergeCells count="39">
    <mergeCell ref="H6:M6"/>
    <mergeCell ref="K28:L28"/>
    <mergeCell ref="A18:A19"/>
    <mergeCell ref="B18:B19"/>
    <mergeCell ref="C18:C19"/>
    <mergeCell ref="D18:D19"/>
    <mergeCell ref="B27:C27"/>
    <mergeCell ref="B28:C28"/>
    <mergeCell ref="H27:J27"/>
    <mergeCell ref="H28:J28"/>
    <mergeCell ref="I7:I8"/>
    <mergeCell ref="B7:B8"/>
    <mergeCell ref="C7:C8"/>
    <mergeCell ref="D7:D8"/>
    <mergeCell ref="E7:E8"/>
    <mergeCell ref="A7:A8"/>
    <mergeCell ref="A24:A25"/>
    <mergeCell ref="F7:F8"/>
    <mergeCell ref="G7:G8"/>
    <mergeCell ref="H7:H8"/>
    <mergeCell ref="C13:C14"/>
    <mergeCell ref="D13:D14"/>
    <mergeCell ref="D24:D25"/>
    <mergeCell ref="B24:B25"/>
    <mergeCell ref="M7:N7"/>
    <mergeCell ref="M28:N28"/>
    <mergeCell ref="A1:M1"/>
    <mergeCell ref="B2:M2"/>
    <mergeCell ref="B3:N3"/>
    <mergeCell ref="A9:A12"/>
    <mergeCell ref="B9:B12"/>
    <mergeCell ref="C9:C12"/>
    <mergeCell ref="D9:D12"/>
    <mergeCell ref="C24:C25"/>
    <mergeCell ref="A13:A14"/>
    <mergeCell ref="B13:B14"/>
    <mergeCell ref="B6:G6"/>
    <mergeCell ref="K7:L7"/>
    <mergeCell ref="J7:J8"/>
  </mergeCells>
  <dataValidations count="1">
    <dataValidation type="textLength" allowBlank="1" showInputMessage="1" showErrorMessage="1" error="Escriba un texto " promptTitle="Cualquier contenido" sqref="O24:O28 O30">
      <formula1>0</formula1>
      <formula2>3500</formula2>
    </dataValidation>
  </dataValidations>
  <printOptions horizontalCentered="1"/>
  <pageMargins left="0.39370078740157483" right="0.39370078740157483" top="0.39370078740157483" bottom="0.39370078740157483" header="0.51181102362204722" footer="0.51181102362204722"/>
  <pageSetup paperSize="14" scale="32" fitToHeight="0" orientation="landscape" r:id="rId1"/>
  <headerFooter alignWithMargins="0"/>
  <rowBreaks count="1" manualBreakCount="1">
    <brk id="17" max="13" man="1"/>
  </rowBreaks>
  <drawing r:id="rId2"/>
  <legacyDrawing r:id="rId3"/>
  <oleObjects>
    <oleObject shapeId="12289"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265</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R32"/>
  <sheetViews>
    <sheetView topLeftCell="L1" workbookViewId="0">
      <selection activeCell="C9" sqref="C9:C12"/>
    </sheetView>
  </sheetViews>
  <sheetFormatPr baseColWidth="10" defaultColWidth="11.42578125" defaultRowHeight="12.75"/>
  <cols>
    <col min="1" max="1" width="44.85546875" style="1" customWidth="1"/>
    <col min="2" max="2" width="47.28515625" style="1" customWidth="1"/>
    <col min="3" max="3" width="27.7109375" style="1" customWidth="1"/>
    <col min="4" max="4" width="42.85546875" style="1" customWidth="1"/>
    <col min="5" max="5" width="39.7109375" style="1" customWidth="1"/>
    <col min="6" max="6" width="40.7109375" style="1" customWidth="1"/>
    <col min="7" max="7" width="13.140625" style="1" customWidth="1"/>
    <col min="8" max="8" width="41.42578125" style="1" customWidth="1"/>
    <col min="9" max="9" width="30.85546875" style="1" customWidth="1"/>
    <col min="10" max="10" width="25.7109375" style="1" customWidth="1"/>
    <col min="11" max="11" width="125.42578125" style="1" customWidth="1"/>
    <col min="12" max="12" width="23" style="1" customWidth="1"/>
    <col min="13" max="13" width="125.42578125" style="1" customWidth="1"/>
    <col min="14" max="14" width="23" style="1" customWidth="1"/>
    <col min="15" max="15" width="30.28515625" style="1" customWidth="1"/>
    <col min="16" max="16" width="27.140625" style="1" customWidth="1"/>
    <col min="17" max="16384" width="11.42578125" style="1"/>
  </cols>
  <sheetData>
    <row r="1" spans="1:14" ht="73.5" customHeight="1">
      <c r="A1" s="91" t="s">
        <v>10</v>
      </c>
      <c r="B1" s="91"/>
      <c r="C1" s="91"/>
      <c r="D1" s="91"/>
      <c r="E1" s="91"/>
      <c r="F1" s="91"/>
      <c r="G1" s="91"/>
      <c r="H1" s="91"/>
      <c r="I1" s="91"/>
      <c r="J1" s="91"/>
      <c r="K1" s="91"/>
      <c r="L1" s="91"/>
      <c r="M1" s="72"/>
      <c r="N1" s="72"/>
    </row>
    <row r="2" spans="1:14" ht="15">
      <c r="A2" s="73" t="s">
        <v>3</v>
      </c>
      <c r="B2" s="92" t="s">
        <v>314</v>
      </c>
      <c r="C2" s="93"/>
      <c r="D2" s="93"/>
      <c r="E2" s="93"/>
      <c r="F2" s="93"/>
      <c r="G2" s="93"/>
      <c r="H2" s="93"/>
      <c r="I2" s="93"/>
      <c r="J2" s="93"/>
      <c r="K2" s="93"/>
      <c r="L2" s="94"/>
      <c r="M2" s="76"/>
      <c r="N2" s="76"/>
    </row>
    <row r="3" spans="1:14" ht="15">
      <c r="A3" s="73" t="s">
        <v>4</v>
      </c>
      <c r="B3" s="92" t="s">
        <v>1</v>
      </c>
      <c r="C3" s="93"/>
      <c r="D3" s="93"/>
      <c r="E3" s="93"/>
      <c r="F3" s="93"/>
      <c r="G3" s="93"/>
      <c r="H3" s="93"/>
      <c r="I3" s="93"/>
      <c r="J3" s="93"/>
      <c r="K3" s="93"/>
      <c r="L3" s="94"/>
      <c r="M3" s="76"/>
      <c r="N3" s="76"/>
    </row>
    <row r="4" spans="1:14" s="3" customFormat="1" ht="15.75">
      <c r="A4" s="4"/>
      <c r="B4" s="4"/>
      <c r="C4" s="4"/>
      <c r="D4" s="4"/>
      <c r="E4" s="4"/>
      <c r="F4" s="4"/>
      <c r="G4" s="4"/>
      <c r="H4" s="4"/>
      <c r="I4" s="4"/>
      <c r="J4" s="4"/>
      <c r="K4" s="5"/>
      <c r="L4" s="5"/>
      <c r="M4" s="5"/>
      <c r="N4" s="5"/>
    </row>
    <row r="5" spans="1:14" s="3" customFormat="1" ht="15.75">
      <c r="A5" s="18" t="s">
        <v>5</v>
      </c>
      <c r="B5" s="19" t="s">
        <v>273</v>
      </c>
      <c r="C5" s="14"/>
      <c r="D5" s="5"/>
      <c r="E5" s="5"/>
      <c r="F5" s="5"/>
      <c r="G5" s="5"/>
      <c r="H5" s="5"/>
      <c r="I5" s="5"/>
      <c r="J5" s="5"/>
      <c r="K5" s="5"/>
      <c r="L5" s="6" t="s">
        <v>385</v>
      </c>
      <c r="M5" s="5"/>
      <c r="N5" s="6" t="s">
        <v>385</v>
      </c>
    </row>
    <row r="6" spans="1:14" s="3" customFormat="1" ht="15">
      <c r="A6" s="73" t="s">
        <v>8</v>
      </c>
      <c r="B6" s="95" t="s">
        <v>364</v>
      </c>
      <c r="C6" s="95"/>
      <c r="D6" s="95"/>
      <c r="E6" s="95"/>
      <c r="F6" s="95"/>
      <c r="G6" s="95"/>
      <c r="H6" s="95" t="s">
        <v>274</v>
      </c>
      <c r="I6" s="96"/>
      <c r="J6" s="96"/>
      <c r="K6" s="96"/>
      <c r="L6" s="96"/>
      <c r="M6" s="77"/>
      <c r="N6" s="77"/>
    </row>
    <row r="7" spans="1:14" s="2" customFormat="1" ht="15.75">
      <c r="A7" s="90" t="s">
        <v>190</v>
      </c>
      <c r="B7" s="90" t="s">
        <v>191</v>
      </c>
      <c r="C7" s="90" t="s">
        <v>192</v>
      </c>
      <c r="D7" s="90" t="s">
        <v>12</v>
      </c>
      <c r="E7" s="90" t="s">
        <v>13</v>
      </c>
      <c r="F7" s="90" t="s">
        <v>2</v>
      </c>
      <c r="G7" s="90" t="s">
        <v>9</v>
      </c>
      <c r="H7" s="90" t="s">
        <v>193</v>
      </c>
      <c r="I7" s="90" t="s">
        <v>7</v>
      </c>
      <c r="J7" s="90" t="s">
        <v>72</v>
      </c>
      <c r="K7" s="90" t="s">
        <v>372</v>
      </c>
      <c r="L7" s="90"/>
      <c r="M7" s="112" t="s">
        <v>388</v>
      </c>
      <c r="N7" s="112"/>
    </row>
    <row r="8" spans="1:14" ht="31.5">
      <c r="A8" s="90"/>
      <c r="B8" s="90"/>
      <c r="C8" s="90"/>
      <c r="D8" s="90"/>
      <c r="E8" s="90"/>
      <c r="F8" s="90"/>
      <c r="G8" s="90"/>
      <c r="H8" s="90"/>
      <c r="I8" s="90"/>
      <c r="J8" s="90"/>
      <c r="K8" s="71" t="s">
        <v>14</v>
      </c>
      <c r="L8" s="71" t="s">
        <v>272</v>
      </c>
      <c r="M8" s="78" t="s">
        <v>14</v>
      </c>
      <c r="N8" s="78" t="s">
        <v>272</v>
      </c>
    </row>
    <row r="9" spans="1:14" ht="105">
      <c r="A9" s="95" t="s">
        <v>19</v>
      </c>
      <c r="B9" s="95" t="s">
        <v>292</v>
      </c>
      <c r="C9" s="95" t="s">
        <v>34</v>
      </c>
      <c r="D9" s="95" t="s">
        <v>291</v>
      </c>
      <c r="E9" s="75" t="s">
        <v>336</v>
      </c>
      <c r="F9" s="75" t="s">
        <v>338</v>
      </c>
      <c r="G9" s="22">
        <v>42339</v>
      </c>
      <c r="H9" s="73" t="s">
        <v>287</v>
      </c>
      <c r="I9" s="75" t="s">
        <v>295</v>
      </c>
      <c r="J9" s="75" t="s">
        <v>296</v>
      </c>
      <c r="K9" s="75" t="s">
        <v>365</v>
      </c>
      <c r="L9" s="59">
        <f>2/4</f>
        <v>0.5</v>
      </c>
      <c r="M9" s="75" t="s">
        <v>389</v>
      </c>
      <c r="N9" s="59">
        <f>4/4</f>
        <v>1</v>
      </c>
    </row>
    <row r="10" spans="1:14" ht="150">
      <c r="A10" s="95"/>
      <c r="B10" s="95"/>
      <c r="C10" s="95"/>
      <c r="D10" s="95"/>
      <c r="E10" s="75" t="s">
        <v>337</v>
      </c>
      <c r="F10" s="75" t="s">
        <v>339</v>
      </c>
      <c r="G10" s="22">
        <v>42339</v>
      </c>
      <c r="H10" s="73" t="s">
        <v>287</v>
      </c>
      <c r="I10" s="75" t="s">
        <v>295</v>
      </c>
      <c r="J10" s="75" t="s">
        <v>340</v>
      </c>
      <c r="K10" s="75" t="s">
        <v>373</v>
      </c>
      <c r="L10" s="59">
        <f>6/12</f>
        <v>0.5</v>
      </c>
      <c r="M10" s="75" t="s">
        <v>390</v>
      </c>
      <c r="N10" s="59">
        <f>12/12</f>
        <v>1</v>
      </c>
    </row>
    <row r="11" spans="1:14" ht="165">
      <c r="A11" s="95"/>
      <c r="B11" s="95"/>
      <c r="C11" s="95"/>
      <c r="D11" s="95"/>
      <c r="E11" s="75" t="s">
        <v>361</v>
      </c>
      <c r="F11" s="75" t="s">
        <v>358</v>
      </c>
      <c r="G11" s="22">
        <v>42339</v>
      </c>
      <c r="H11" s="73" t="s">
        <v>287</v>
      </c>
      <c r="I11" s="75" t="s">
        <v>295</v>
      </c>
      <c r="J11" s="75" t="s">
        <v>288</v>
      </c>
      <c r="K11" s="75" t="s">
        <v>366</v>
      </c>
      <c r="L11" s="59">
        <f>1/2</f>
        <v>0.5</v>
      </c>
      <c r="M11" s="75" t="s">
        <v>391</v>
      </c>
      <c r="N11" s="59">
        <f>2/2</f>
        <v>1</v>
      </c>
    </row>
    <row r="12" spans="1:14" ht="75">
      <c r="A12" s="95"/>
      <c r="B12" s="95"/>
      <c r="C12" s="95"/>
      <c r="D12" s="95"/>
      <c r="E12" s="75" t="s">
        <v>374</v>
      </c>
      <c r="F12" s="75" t="s">
        <v>360</v>
      </c>
      <c r="G12" s="22">
        <v>42339</v>
      </c>
      <c r="H12" s="73" t="s">
        <v>287</v>
      </c>
      <c r="I12" s="75" t="s">
        <v>295</v>
      </c>
      <c r="J12" s="75" t="s">
        <v>288</v>
      </c>
      <c r="K12" s="75" t="s">
        <v>375</v>
      </c>
      <c r="L12" s="59">
        <f>3/8</f>
        <v>0.375</v>
      </c>
      <c r="M12" s="75" t="s">
        <v>392</v>
      </c>
      <c r="N12" s="59">
        <f>8/8</f>
        <v>1</v>
      </c>
    </row>
    <row r="13" spans="1:14" s="10" customFormat="1" ht="60">
      <c r="A13" s="118" t="s">
        <v>346</v>
      </c>
      <c r="B13" s="118" t="s">
        <v>307</v>
      </c>
      <c r="C13" s="118" t="s">
        <v>34</v>
      </c>
      <c r="D13" s="118" t="s">
        <v>341</v>
      </c>
      <c r="E13" s="75" t="s">
        <v>342</v>
      </c>
      <c r="F13" s="75" t="s">
        <v>344</v>
      </c>
      <c r="G13" s="22">
        <v>42339</v>
      </c>
      <c r="H13" s="73" t="s">
        <v>310</v>
      </c>
      <c r="I13" s="75" t="s">
        <v>310</v>
      </c>
      <c r="J13" s="75" t="s">
        <v>348</v>
      </c>
      <c r="K13" s="75" t="s">
        <v>367</v>
      </c>
      <c r="L13" s="59">
        <v>1</v>
      </c>
      <c r="M13" s="75" t="s">
        <v>367</v>
      </c>
      <c r="N13" s="59">
        <v>1</v>
      </c>
    </row>
    <row r="14" spans="1:14" s="10" customFormat="1" ht="45">
      <c r="A14" s="118"/>
      <c r="B14" s="118"/>
      <c r="C14" s="118"/>
      <c r="D14" s="118"/>
      <c r="E14" s="75" t="s">
        <v>343</v>
      </c>
      <c r="F14" s="75" t="s">
        <v>345</v>
      </c>
      <c r="G14" s="22">
        <v>42339</v>
      </c>
      <c r="H14" s="73" t="s">
        <v>347</v>
      </c>
      <c r="I14" s="75" t="s">
        <v>347</v>
      </c>
      <c r="J14" s="75" t="s">
        <v>349</v>
      </c>
      <c r="K14" s="75" t="s">
        <v>368</v>
      </c>
      <c r="L14" s="59">
        <f>6/12</f>
        <v>0.5</v>
      </c>
      <c r="M14" s="75" t="s">
        <v>393</v>
      </c>
      <c r="N14" s="59">
        <v>1</v>
      </c>
    </row>
    <row r="15" spans="1:14" s="10" customFormat="1" ht="45">
      <c r="A15" s="75" t="s">
        <v>346</v>
      </c>
      <c r="B15" s="75" t="s">
        <v>307</v>
      </c>
      <c r="C15" s="75" t="s">
        <v>301</v>
      </c>
      <c r="D15" s="75" t="s">
        <v>308</v>
      </c>
      <c r="E15" s="75" t="s">
        <v>369</v>
      </c>
      <c r="F15" s="75" t="s">
        <v>309</v>
      </c>
      <c r="G15" s="22">
        <v>42339</v>
      </c>
      <c r="H15" s="73" t="s">
        <v>310</v>
      </c>
      <c r="I15" s="75" t="s">
        <v>310</v>
      </c>
      <c r="J15" s="75" t="s">
        <v>311</v>
      </c>
      <c r="K15" s="75" t="s">
        <v>376</v>
      </c>
      <c r="L15" s="59">
        <f>9/18</f>
        <v>0.5</v>
      </c>
      <c r="M15" s="75" t="s">
        <v>394</v>
      </c>
      <c r="N15" s="59">
        <f>14/18</f>
        <v>0.77777777777777779</v>
      </c>
    </row>
    <row r="16" spans="1:14" s="10" customFormat="1" ht="120">
      <c r="A16" s="73" t="s">
        <v>19</v>
      </c>
      <c r="B16" s="75" t="s">
        <v>292</v>
      </c>
      <c r="C16" s="75" t="s">
        <v>328</v>
      </c>
      <c r="D16" s="75" t="s">
        <v>293</v>
      </c>
      <c r="E16" s="75" t="s">
        <v>350</v>
      </c>
      <c r="F16" s="75" t="s">
        <v>298</v>
      </c>
      <c r="G16" s="22">
        <v>42339</v>
      </c>
      <c r="H16" s="73" t="s">
        <v>354</v>
      </c>
      <c r="I16" s="75" t="s">
        <v>294</v>
      </c>
      <c r="J16" s="75" t="s">
        <v>297</v>
      </c>
      <c r="K16" s="75" t="s">
        <v>370</v>
      </c>
      <c r="L16" s="59">
        <v>0.4</v>
      </c>
      <c r="M16" s="75" t="s">
        <v>395</v>
      </c>
      <c r="N16" s="59">
        <v>1</v>
      </c>
    </row>
    <row r="17" spans="1:18" s="10" customFormat="1" ht="196.5" customHeight="1">
      <c r="A17" s="75" t="s">
        <v>15</v>
      </c>
      <c r="B17" s="75" t="s">
        <v>28</v>
      </c>
      <c r="C17" s="75" t="s">
        <v>289</v>
      </c>
      <c r="D17" s="73" t="s">
        <v>315</v>
      </c>
      <c r="E17" s="73" t="s">
        <v>371</v>
      </c>
      <c r="F17" s="73" t="s">
        <v>316</v>
      </c>
      <c r="G17" s="22">
        <v>42339</v>
      </c>
      <c r="H17" s="73" t="s">
        <v>317</v>
      </c>
      <c r="I17" s="75" t="s">
        <v>282</v>
      </c>
      <c r="J17" s="73" t="s">
        <v>318</v>
      </c>
      <c r="K17" s="74" t="s">
        <v>377</v>
      </c>
      <c r="L17" s="55">
        <f>1/4</f>
        <v>0.25</v>
      </c>
      <c r="M17" s="74" t="s">
        <v>396</v>
      </c>
      <c r="N17" s="55">
        <f>4/4</f>
        <v>1</v>
      </c>
    </row>
    <row r="18" spans="1:18" s="10" customFormat="1" ht="74.25" customHeight="1">
      <c r="A18" s="118" t="s">
        <v>15</v>
      </c>
      <c r="B18" s="118" t="s">
        <v>28</v>
      </c>
      <c r="C18" s="118" t="s">
        <v>289</v>
      </c>
      <c r="D18" s="118" t="s">
        <v>355</v>
      </c>
      <c r="E18" s="73" t="s">
        <v>320</v>
      </c>
      <c r="F18" s="73" t="s">
        <v>331</v>
      </c>
      <c r="G18" s="22">
        <v>42339</v>
      </c>
      <c r="H18" s="73" t="s">
        <v>278</v>
      </c>
      <c r="I18" s="75" t="s">
        <v>282</v>
      </c>
      <c r="J18" s="73" t="s">
        <v>333</v>
      </c>
      <c r="K18" s="74" t="s">
        <v>362</v>
      </c>
      <c r="L18" s="55">
        <v>0</v>
      </c>
      <c r="M18" s="79" t="s">
        <v>362</v>
      </c>
      <c r="N18" s="80">
        <v>0</v>
      </c>
    </row>
    <row r="19" spans="1:18" s="10" customFormat="1" ht="105.75" customHeight="1">
      <c r="A19" s="118"/>
      <c r="B19" s="118"/>
      <c r="C19" s="118"/>
      <c r="D19" s="118"/>
      <c r="E19" s="73" t="s">
        <v>330</v>
      </c>
      <c r="F19" s="73" t="s">
        <v>319</v>
      </c>
      <c r="G19" s="22">
        <v>42339</v>
      </c>
      <c r="H19" s="73" t="s">
        <v>278</v>
      </c>
      <c r="I19" s="75" t="s">
        <v>332</v>
      </c>
      <c r="J19" s="73" t="s">
        <v>334</v>
      </c>
      <c r="K19" s="74" t="s">
        <v>362</v>
      </c>
      <c r="L19" s="55">
        <v>0</v>
      </c>
      <c r="M19" s="74" t="s">
        <v>397</v>
      </c>
      <c r="N19" s="59">
        <v>1</v>
      </c>
    </row>
    <row r="20" spans="1:18" s="10" customFormat="1" ht="177.75" customHeight="1">
      <c r="A20" s="73" t="s">
        <v>19</v>
      </c>
      <c r="B20" s="73" t="s">
        <v>31</v>
      </c>
      <c r="C20" s="75" t="s">
        <v>34</v>
      </c>
      <c r="D20" s="75" t="s">
        <v>398</v>
      </c>
      <c r="E20" s="75" t="s">
        <v>399</v>
      </c>
      <c r="F20" s="75" t="s">
        <v>400</v>
      </c>
      <c r="G20" s="22">
        <v>42339</v>
      </c>
      <c r="H20" s="73" t="s">
        <v>287</v>
      </c>
      <c r="I20" s="75" t="s">
        <v>290</v>
      </c>
      <c r="J20" s="75" t="s">
        <v>288</v>
      </c>
      <c r="K20" s="75" t="s">
        <v>378</v>
      </c>
      <c r="L20" s="59">
        <f>4/20</f>
        <v>0.2</v>
      </c>
      <c r="M20" s="75" t="s">
        <v>401</v>
      </c>
      <c r="N20" s="59">
        <f>14/14</f>
        <v>1</v>
      </c>
    </row>
    <row r="21" spans="1:18" ht="265.5" customHeight="1">
      <c r="A21" s="75" t="s">
        <v>277</v>
      </c>
      <c r="B21" s="75" t="s">
        <v>31</v>
      </c>
      <c r="C21" s="75" t="s">
        <v>299</v>
      </c>
      <c r="D21" s="73" t="s">
        <v>276</v>
      </c>
      <c r="E21" s="73" t="s">
        <v>321</v>
      </c>
      <c r="F21" s="73" t="s">
        <v>363</v>
      </c>
      <c r="G21" s="22">
        <v>42339</v>
      </c>
      <c r="H21" s="73" t="s">
        <v>322</v>
      </c>
      <c r="I21" s="75" t="s">
        <v>359</v>
      </c>
      <c r="J21" s="73" t="s">
        <v>283</v>
      </c>
      <c r="K21" s="74" t="s">
        <v>379</v>
      </c>
      <c r="L21" s="55">
        <v>0.5</v>
      </c>
      <c r="M21" s="79" t="s">
        <v>379</v>
      </c>
      <c r="N21" s="80">
        <v>0.5</v>
      </c>
    </row>
    <row r="22" spans="1:18" ht="120.75" customHeight="1">
      <c r="A22" s="75" t="s">
        <v>19</v>
      </c>
      <c r="B22" s="75" t="s">
        <v>30</v>
      </c>
      <c r="C22" s="75" t="s">
        <v>301</v>
      </c>
      <c r="D22" s="75" t="s">
        <v>325</v>
      </c>
      <c r="E22" s="75" t="s">
        <v>30</v>
      </c>
      <c r="F22" s="75" t="s">
        <v>302</v>
      </c>
      <c r="G22" s="22">
        <v>42339</v>
      </c>
      <c r="H22" s="73" t="s">
        <v>303</v>
      </c>
      <c r="I22" s="75" t="s">
        <v>304</v>
      </c>
      <c r="J22" s="73" t="s">
        <v>305</v>
      </c>
      <c r="K22" s="75" t="s">
        <v>380</v>
      </c>
      <c r="L22" s="59">
        <v>0</v>
      </c>
      <c r="M22" s="81" t="s">
        <v>402</v>
      </c>
      <c r="N22" s="55">
        <f>2/1</f>
        <v>2</v>
      </c>
    </row>
    <row r="23" spans="1:18" ht="234.75" customHeight="1">
      <c r="A23" s="75" t="s">
        <v>277</v>
      </c>
      <c r="B23" s="75" t="s">
        <v>300</v>
      </c>
      <c r="C23" s="75" t="s">
        <v>301</v>
      </c>
      <c r="D23" s="75" t="s">
        <v>324</v>
      </c>
      <c r="E23" s="75" t="s">
        <v>356</v>
      </c>
      <c r="F23" s="75" t="s">
        <v>306</v>
      </c>
      <c r="G23" s="22">
        <v>42339</v>
      </c>
      <c r="H23" s="73" t="s">
        <v>326</v>
      </c>
      <c r="I23" s="75" t="s">
        <v>326</v>
      </c>
      <c r="J23" s="73" t="s">
        <v>323</v>
      </c>
      <c r="K23" s="73" t="s">
        <v>381</v>
      </c>
      <c r="L23" s="55">
        <v>0.5</v>
      </c>
      <c r="M23" s="73" t="s">
        <v>381</v>
      </c>
      <c r="N23" s="55">
        <v>0.5</v>
      </c>
    </row>
    <row r="24" spans="1:18" ht="153" customHeight="1">
      <c r="A24" s="95" t="s">
        <v>19</v>
      </c>
      <c r="B24" s="95" t="s">
        <v>31</v>
      </c>
      <c r="C24" s="95" t="s">
        <v>327</v>
      </c>
      <c r="D24" s="95" t="s">
        <v>279</v>
      </c>
      <c r="E24" s="73" t="s">
        <v>357</v>
      </c>
      <c r="F24" s="73" t="s">
        <v>329</v>
      </c>
      <c r="G24" s="22">
        <v>42339</v>
      </c>
      <c r="H24" s="73" t="s">
        <v>280</v>
      </c>
      <c r="I24" s="75" t="s">
        <v>335</v>
      </c>
      <c r="J24" s="73" t="s">
        <v>281</v>
      </c>
      <c r="K24" s="73" t="s">
        <v>382</v>
      </c>
      <c r="L24" s="55">
        <f>5/10</f>
        <v>0.5</v>
      </c>
      <c r="M24" s="73" t="s">
        <v>403</v>
      </c>
      <c r="N24" s="55">
        <v>1</v>
      </c>
      <c r="O24" s="65"/>
      <c r="P24" s="66"/>
      <c r="Q24" s="67"/>
      <c r="R24" s="67"/>
    </row>
    <row r="25" spans="1:18" s="10" customFormat="1" ht="72.75" customHeight="1">
      <c r="A25" s="95"/>
      <c r="B25" s="95"/>
      <c r="C25" s="95"/>
      <c r="D25" s="95"/>
      <c r="E25" s="73" t="s">
        <v>284</v>
      </c>
      <c r="F25" s="75" t="s">
        <v>285</v>
      </c>
      <c r="G25" s="22">
        <v>42339</v>
      </c>
      <c r="H25" s="73" t="s">
        <v>280</v>
      </c>
      <c r="I25" s="75" t="s">
        <v>278</v>
      </c>
      <c r="J25" s="75" t="s">
        <v>286</v>
      </c>
      <c r="K25" s="75" t="s">
        <v>383</v>
      </c>
      <c r="L25" s="59" t="s">
        <v>258</v>
      </c>
      <c r="M25" s="75" t="s">
        <v>404</v>
      </c>
      <c r="N25" s="59">
        <f>85.66/80</f>
        <v>1.0707499999999999</v>
      </c>
      <c r="O25" s="65"/>
      <c r="P25" s="66"/>
      <c r="Q25" s="67"/>
      <c r="R25" s="67"/>
    </row>
    <row r="26" spans="1:18" ht="123" customHeight="1">
      <c r="A26" s="73" t="s">
        <v>346</v>
      </c>
      <c r="B26" s="73" t="s">
        <v>292</v>
      </c>
      <c r="C26" s="73" t="s">
        <v>34</v>
      </c>
      <c r="D26" s="73" t="s">
        <v>351</v>
      </c>
      <c r="E26" s="73" t="s">
        <v>351</v>
      </c>
      <c r="F26" s="73" t="s">
        <v>352</v>
      </c>
      <c r="G26" s="22">
        <v>42339</v>
      </c>
      <c r="H26" s="73" t="s">
        <v>282</v>
      </c>
      <c r="I26" s="75" t="s">
        <v>282</v>
      </c>
      <c r="J26" s="40" t="s">
        <v>353</v>
      </c>
      <c r="K26" s="74" t="s">
        <v>384</v>
      </c>
      <c r="L26" s="55">
        <f>5/10</f>
        <v>0.5</v>
      </c>
      <c r="M26" s="79" t="s">
        <v>384</v>
      </c>
      <c r="N26" s="80">
        <f>5/10</f>
        <v>0.5</v>
      </c>
      <c r="O26" s="65"/>
      <c r="P26" s="66"/>
      <c r="Q26" s="67"/>
      <c r="R26" s="67"/>
    </row>
    <row r="27" spans="1:18" ht="66.75" customHeight="1">
      <c r="A27" s="64" t="s">
        <v>11</v>
      </c>
      <c r="B27" s="121" t="s">
        <v>386</v>
      </c>
      <c r="C27" s="121"/>
      <c r="D27" s="63"/>
      <c r="G27" s="70" t="s">
        <v>313</v>
      </c>
      <c r="H27" s="121" t="s">
        <v>386</v>
      </c>
      <c r="I27" s="121"/>
      <c r="J27" s="121"/>
      <c r="K27" s="69"/>
      <c r="L27" s="63"/>
      <c r="M27" s="69"/>
      <c r="N27" s="63"/>
      <c r="O27" s="65"/>
      <c r="P27" s="66"/>
      <c r="Q27" s="67"/>
      <c r="R27" s="67"/>
    </row>
    <row r="28" spans="1:18" ht="47.25" customHeight="1">
      <c r="A28" s="16"/>
      <c r="B28" s="97" t="s">
        <v>312</v>
      </c>
      <c r="C28" s="97"/>
      <c r="D28" s="63"/>
      <c r="H28" s="97" t="s">
        <v>387</v>
      </c>
      <c r="I28" s="97"/>
      <c r="J28" s="97"/>
      <c r="K28" s="113"/>
      <c r="L28" s="113"/>
      <c r="M28" s="113"/>
      <c r="N28" s="113"/>
      <c r="O28" s="68"/>
      <c r="P28" s="68"/>
      <c r="Q28" s="67"/>
      <c r="R28" s="67"/>
    </row>
    <row r="29" spans="1:18">
      <c r="O29" s="66"/>
      <c r="P29" s="66"/>
      <c r="Q29" s="67"/>
      <c r="R29" s="67"/>
    </row>
    <row r="30" spans="1:18">
      <c r="O30" s="65"/>
      <c r="P30" s="66"/>
      <c r="Q30" s="67"/>
      <c r="R30" s="67"/>
    </row>
    <row r="31" spans="1:18">
      <c r="O31" s="65"/>
      <c r="P31" s="65"/>
      <c r="Q31" s="67"/>
      <c r="R31" s="67"/>
    </row>
    <row r="32" spans="1:18">
      <c r="O32" s="65"/>
      <c r="P32" s="66"/>
      <c r="Q32" s="67"/>
      <c r="R32" s="67"/>
    </row>
  </sheetData>
  <mergeCells count="39">
    <mergeCell ref="A1:L1"/>
    <mergeCell ref="B2:L2"/>
    <mergeCell ref="B3:L3"/>
    <mergeCell ref="B6:G6"/>
    <mergeCell ref="H6:L6"/>
    <mergeCell ref="A13:A14"/>
    <mergeCell ref="B13:B14"/>
    <mergeCell ref="C13:C14"/>
    <mergeCell ref="D13:D14"/>
    <mergeCell ref="F7:F8"/>
    <mergeCell ref="A7:A8"/>
    <mergeCell ref="B7:B8"/>
    <mergeCell ref="C7:C8"/>
    <mergeCell ref="D7:D8"/>
    <mergeCell ref="E7:E8"/>
    <mergeCell ref="M7:N7"/>
    <mergeCell ref="A9:A12"/>
    <mergeCell ref="B9:B12"/>
    <mergeCell ref="C9:C12"/>
    <mergeCell ref="D9:D12"/>
    <mergeCell ref="G7:G8"/>
    <mergeCell ref="H7:H8"/>
    <mergeCell ref="I7:I8"/>
    <mergeCell ref="J7:J8"/>
    <mergeCell ref="K7:L7"/>
    <mergeCell ref="M28:N28"/>
    <mergeCell ref="A18:A19"/>
    <mergeCell ref="B18:B19"/>
    <mergeCell ref="C18:C19"/>
    <mergeCell ref="D18:D19"/>
    <mergeCell ref="A24:A25"/>
    <mergeCell ref="B24:B25"/>
    <mergeCell ref="C24:C25"/>
    <mergeCell ref="D24:D25"/>
    <mergeCell ref="B27:C27"/>
    <mergeCell ref="H27:J27"/>
    <mergeCell ref="B28:C28"/>
    <mergeCell ref="H28:J28"/>
    <mergeCell ref="K28:L28"/>
  </mergeCells>
  <dataValidations count="1">
    <dataValidation type="textLength" allowBlank="1" showInputMessage="1" showErrorMessage="1" error="Escriba un texto " promptTitle="Cualquier contenido" sqref="O24:O28 O30">
      <formula1>0</formula1>
      <formula2>3500</formula2>
    </dataValidation>
  </dataValidations>
  <pageMargins left="0.7" right="0.7" top="0.75" bottom="0.75" header="0.3" footer="0.3"/>
  <drawing r:id="rId1"/>
  <legacyDrawing r:id="rId2"/>
  <oleObjects>
    <oleObject shapeId="13313" r:id="rId3"/>
  </oleObjects>
</worksheet>
</file>

<file path=xl/worksheets/sheet8.xml><?xml version="1.0" encoding="utf-8"?>
<worksheet xmlns="http://schemas.openxmlformats.org/spreadsheetml/2006/main" xmlns:r="http://schemas.openxmlformats.org/officeDocument/2006/relationships">
  <dimension ref="A2:F37"/>
  <sheetViews>
    <sheetView topLeftCell="A3" workbookViewId="0">
      <selection activeCell="B30" sqref="B30"/>
    </sheetView>
  </sheetViews>
  <sheetFormatPr baseColWidth="10" defaultRowHeight="12.75"/>
  <sheetData>
    <row r="2" spans="1:6">
      <c r="A2" t="s">
        <v>21</v>
      </c>
    </row>
    <row r="3" spans="1:6">
      <c r="A3" t="s">
        <v>15</v>
      </c>
    </row>
    <row r="4" spans="1:6">
      <c r="A4" t="s">
        <v>16</v>
      </c>
    </row>
    <row r="5" spans="1:6">
      <c r="A5" t="s">
        <v>17</v>
      </c>
    </row>
    <row r="6" spans="1:6">
      <c r="A6" t="s">
        <v>18</v>
      </c>
    </row>
    <row r="7" spans="1:6">
      <c r="A7" t="s">
        <v>19</v>
      </c>
    </row>
    <row r="8" spans="1:6">
      <c r="A8" t="s">
        <v>20</v>
      </c>
    </row>
    <row r="10" spans="1:6">
      <c r="A10" t="s">
        <v>22</v>
      </c>
    </row>
    <row r="11" spans="1:6">
      <c r="A11" s="7" t="s">
        <v>24</v>
      </c>
    </row>
    <row r="12" spans="1:6">
      <c r="A12" s="7" t="s">
        <v>25</v>
      </c>
    </row>
    <row r="13" spans="1:6">
      <c r="A13" s="7" t="s">
        <v>47</v>
      </c>
    </row>
    <row r="14" spans="1:6">
      <c r="A14" s="7" t="s">
        <v>23</v>
      </c>
    </row>
    <row r="15" spans="1:6">
      <c r="A15" s="57" t="s">
        <v>26</v>
      </c>
      <c r="B15" s="58"/>
      <c r="C15" s="58"/>
      <c r="D15" s="58"/>
      <c r="E15" s="58"/>
      <c r="F15" s="58"/>
    </row>
    <row r="16" spans="1:6">
      <c r="A16" s="57" t="s">
        <v>27</v>
      </c>
      <c r="B16" s="58"/>
      <c r="C16" s="58"/>
      <c r="D16" s="58"/>
      <c r="E16" s="58"/>
      <c r="F16" s="58"/>
    </row>
    <row r="17" spans="1:6">
      <c r="A17" s="57" t="s">
        <v>28</v>
      </c>
      <c r="B17" s="58"/>
      <c r="C17" s="58"/>
      <c r="D17" s="58"/>
      <c r="E17" s="58"/>
      <c r="F17" s="58"/>
    </row>
    <row r="18" spans="1:6">
      <c r="A18" s="57" t="s">
        <v>275</v>
      </c>
    </row>
    <row r="19" spans="1:6">
      <c r="A19" s="7" t="s">
        <v>29</v>
      </c>
    </row>
    <row r="20" spans="1:6">
      <c r="A20" s="7" t="s">
        <v>30</v>
      </c>
    </row>
    <row r="21" spans="1:6">
      <c r="A21" s="7" t="s">
        <v>31</v>
      </c>
    </row>
    <row r="22" spans="1:6">
      <c r="A22" s="7" t="s">
        <v>32</v>
      </c>
    </row>
    <row r="24" spans="1:6">
      <c r="A24" t="s">
        <v>33</v>
      </c>
    </row>
    <row r="25" spans="1:6">
      <c r="A25" s="7" t="s">
        <v>34</v>
      </c>
    </row>
    <row r="26" spans="1:6">
      <c r="A26" s="7" t="s">
        <v>35</v>
      </c>
    </row>
    <row r="27" spans="1:6">
      <c r="A27" s="7" t="s">
        <v>36</v>
      </c>
    </row>
    <row r="28" spans="1:6">
      <c r="A28" s="7" t="s">
        <v>37</v>
      </c>
    </row>
    <row r="29" spans="1:6">
      <c r="A29" s="7" t="s">
        <v>38</v>
      </c>
    </row>
    <row r="30" spans="1:6">
      <c r="A30" s="7" t="s">
        <v>39</v>
      </c>
    </row>
    <row r="31" spans="1:6">
      <c r="A31" s="7" t="s">
        <v>40</v>
      </c>
    </row>
    <row r="32" spans="1:6">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Artes Plásticas</vt:lpstr>
      <vt:lpstr>Produccion</vt:lpstr>
      <vt:lpstr>Comunicacion</vt:lpstr>
      <vt:lpstr>Clubes y talleres</vt:lpstr>
      <vt:lpstr>Planeacion</vt:lpstr>
      <vt:lpstr>Hoja1</vt:lpstr>
      <vt:lpstr>2016</vt:lpstr>
      <vt:lpstr>Hoja2</vt:lpstr>
      <vt:lpstr>'Artes Plásticas'!Área_de_impresión</vt:lpstr>
      <vt:lpstr>'Clubes y talleres'!Área_de_impresión</vt:lpstr>
      <vt:lpstr>Comunicacion!Área_de_impresión</vt:lpstr>
      <vt:lpstr>Planeacion!Área_de_impresión</vt:lpstr>
      <vt:lpstr>'Artes Plásticas'!Títulos_a_imprimir</vt:lpstr>
      <vt:lpstr>'Clubes y talleres'!Títulos_a_imprimir</vt:lpstr>
      <vt:lpstr>Comunicacion!Títulos_a_imprimir</vt:lpstr>
      <vt:lpstr>Planeacion!Títulos_a_imprimir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cdelgado</cp:lastModifiedBy>
  <cp:lastPrinted>2016-03-17T16:29:23Z</cp:lastPrinted>
  <dcterms:created xsi:type="dcterms:W3CDTF">2012-04-26T20:12:59Z</dcterms:created>
  <dcterms:modified xsi:type="dcterms:W3CDTF">2016-03-17T16:29:25Z</dcterms:modified>
</cp:coreProperties>
</file>