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raulo\Documents\FUGA\SEGUIMIENTO PLANES INSTITUCIONALES II\PARA PUBLICAR\"/>
    </mc:Choice>
  </mc:AlternateContent>
  <xr:revisionPtr revIDLastSave="0" documentId="8_{1B7D92D8-590B-40FB-B247-1B257481D90F}" xr6:coauthVersionLast="45" xr6:coauthVersionMax="45" xr10:uidLastSave="{00000000-0000-0000-0000-000000000000}"/>
  <bookViews>
    <workbookView xWindow="-120" yWindow="-120" windowWidth="20730" windowHeight="11160" xr2:uid="{00000000-000D-0000-FFFF-FFFF00000000}"/>
  </bookViews>
  <sheets>
    <sheet name="CRONOGRAMA" sheetId="1" r:id="rId1"/>
    <sheet name="CUMPLIMIENTO" sheetId="3" r:id="rId2"/>
  </sheets>
  <definedNames>
    <definedName name="_xlnm._FilterDatabase" localSheetId="0" hidden="1">CRONOGRAMA!$A$1:$BF$51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52" i="1" l="1"/>
  <c r="BD42" i="1"/>
  <c r="BD38" i="1"/>
  <c r="BD23" i="1"/>
  <c r="BC42" i="1"/>
  <c r="G7" i="3" s="1"/>
  <c r="BC52" i="1"/>
  <c r="G8" i="3" s="1"/>
  <c r="BC38" i="1"/>
  <c r="G6" i="3" s="1"/>
  <c r="BC23" i="1"/>
  <c r="G5" i="3" s="1"/>
  <c r="BD16" i="1"/>
  <c r="BC16" i="1"/>
  <c r="G4" i="3" s="1"/>
  <c r="BE12" i="1"/>
  <c r="BE13" i="1"/>
  <c r="BE16" i="1" s="1"/>
  <c r="BE14" i="1"/>
  <c r="BE15" i="1"/>
  <c r="BE11" i="1"/>
  <c r="BB11" i="1"/>
  <c r="BB12" i="1"/>
  <c r="BB13" i="1"/>
  <c r="BB14" i="1"/>
  <c r="BB15" i="1"/>
  <c r="AZ16" i="1"/>
  <c r="BA16" i="1"/>
  <c r="BB16" i="1" s="1"/>
  <c r="BB17" i="1"/>
  <c r="BB18" i="1"/>
  <c r="BB19" i="1"/>
  <c r="BB20" i="1"/>
  <c r="BB21" i="1"/>
  <c r="BB22" i="1"/>
  <c r="AZ23" i="1"/>
  <c r="D5" i="3" s="1"/>
  <c r="BA23" i="1"/>
  <c r="BB24" i="1"/>
  <c r="BB25" i="1"/>
  <c r="BB26" i="1"/>
  <c r="BB27" i="1"/>
  <c r="BB28" i="1"/>
  <c r="BB29" i="1"/>
  <c r="BB30" i="1"/>
  <c r="BB31" i="1"/>
  <c r="BB32" i="1"/>
  <c r="BB33" i="1"/>
  <c r="BB34" i="1"/>
  <c r="BB35" i="1"/>
  <c r="BB36" i="1"/>
  <c r="BB37" i="1"/>
  <c r="AZ38" i="1"/>
  <c r="D6" i="3" s="1"/>
  <c r="BA38" i="1"/>
  <c r="BB39" i="1"/>
  <c r="BB40" i="1"/>
  <c r="BB41" i="1"/>
  <c r="AZ42" i="1"/>
  <c r="D7" i="3" s="1"/>
  <c r="BA42" i="1"/>
  <c r="BB43" i="1"/>
  <c r="BB44" i="1"/>
  <c r="BB45" i="1"/>
  <c r="BB46" i="1"/>
  <c r="BB47" i="1"/>
  <c r="BB48" i="1"/>
  <c r="BB49" i="1"/>
  <c r="BB50" i="1"/>
  <c r="BB51" i="1"/>
  <c r="AZ52" i="1"/>
  <c r="D8" i="3" s="1"/>
  <c r="BA52" i="1"/>
  <c r="C7" i="3"/>
  <c r="C4" i="3" l="1"/>
  <c r="BD53" i="1"/>
  <c r="BB38" i="1"/>
  <c r="G9" i="3"/>
  <c r="BC53" i="1"/>
  <c r="BB52" i="1"/>
  <c r="BB23" i="1"/>
  <c r="BA53" i="1"/>
  <c r="BB42" i="1"/>
  <c r="AZ53" i="1"/>
  <c r="C8" i="3"/>
  <c r="C6" i="3"/>
  <c r="C5" i="3"/>
  <c r="D4" i="3"/>
  <c r="D9" i="3" s="1"/>
  <c r="AY52" i="1"/>
  <c r="AY42" i="1"/>
  <c r="AY38" i="1"/>
  <c r="AY23" i="1"/>
  <c r="AY16" i="1"/>
  <c r="AY53" i="1" l="1"/>
  <c r="BE53" i="1"/>
  <c r="BB53" i="1"/>
  <c r="C9" i="3"/>
</calcChain>
</file>

<file path=xl/sharedStrings.xml><?xml version="1.0" encoding="utf-8"?>
<sst xmlns="http://schemas.openxmlformats.org/spreadsheetml/2006/main" count="308" uniqueCount="196">
  <si>
    <t>ITEM</t>
  </si>
  <si>
    <t>1.1</t>
  </si>
  <si>
    <t>MES</t>
  </si>
  <si>
    <t>S1</t>
  </si>
  <si>
    <t>S2</t>
  </si>
  <si>
    <t>S3</t>
  </si>
  <si>
    <t>S4</t>
  </si>
  <si>
    <t>TIEMPO DE EJECUCIÓN</t>
  </si>
  <si>
    <t>1.2</t>
  </si>
  <si>
    <t>1.4</t>
  </si>
  <si>
    <t>ENERO</t>
  </si>
  <si>
    <t>FEBRERO</t>
  </si>
  <si>
    <t>MARZO</t>
  </si>
  <si>
    <t>ABRIL</t>
  </si>
  <si>
    <t>MAYO</t>
  </si>
  <si>
    <t>JUNIO</t>
  </si>
  <si>
    <t>OBSERVACIONES</t>
  </si>
  <si>
    <t>PRIMER SEMESTRE</t>
  </si>
  <si>
    <t>SEGUNDO SEMESTRE</t>
  </si>
  <si>
    <t>RECURSO HIDRICO</t>
  </si>
  <si>
    <t>RECURSO ENERGÍA</t>
  </si>
  <si>
    <t>GESTION INTEGRAL DE RESIDUOS</t>
  </si>
  <si>
    <t>IMPLEMENTACION PRÁCTICAS SOSTENIBLES</t>
  </si>
  <si>
    <t>JUL</t>
  </si>
  <si>
    <t>AGOS</t>
  </si>
  <si>
    <t>OCTE</t>
  </si>
  <si>
    <t>NOV</t>
  </si>
  <si>
    <t>SEPT</t>
  </si>
  <si>
    <t>DIC</t>
  </si>
  <si>
    <t>FECHA DE ELABORACIÓN</t>
  </si>
  <si>
    <t>ELABORO</t>
  </si>
  <si>
    <t>IVÁN MAURICIO PÉREZ GIL</t>
  </si>
  <si>
    <t xml:space="preserve">VERSION </t>
  </si>
  <si>
    <t>2.1</t>
  </si>
  <si>
    <t>2.2</t>
  </si>
  <si>
    <t>2.3</t>
  </si>
  <si>
    <t>2.4</t>
  </si>
  <si>
    <t>2.5</t>
  </si>
  <si>
    <t>2.6</t>
  </si>
  <si>
    <t>3.1</t>
  </si>
  <si>
    <t>Mantener en cada sede de la entidad, la información relacionada con la Gestión Integral de los Residuos Peligrosos, formatos de generación, manifiestos de transporte y certificados de tratamiento y/o disposición final</t>
  </si>
  <si>
    <t>3.2</t>
  </si>
  <si>
    <t>3.3</t>
  </si>
  <si>
    <t>3.4</t>
  </si>
  <si>
    <t>3.5</t>
  </si>
  <si>
    <t>3.6</t>
  </si>
  <si>
    <t>3.7</t>
  </si>
  <si>
    <t>3.8</t>
  </si>
  <si>
    <t>3.9</t>
  </si>
  <si>
    <t>3.10</t>
  </si>
  <si>
    <t>3.11</t>
  </si>
  <si>
    <t>3.12</t>
  </si>
  <si>
    <t>CONSUMO SOSTENIBLE</t>
  </si>
  <si>
    <t>4.2</t>
  </si>
  <si>
    <t>4.3</t>
  </si>
  <si>
    <t>Enviar información vía mail a todos los funcionarios y contratistas incentivando el uso de la bicicleta como medio de transporte sostenible.</t>
  </si>
  <si>
    <t>5.1</t>
  </si>
  <si>
    <t>5.2</t>
  </si>
  <si>
    <t>5.3</t>
  </si>
  <si>
    <t>5.4</t>
  </si>
  <si>
    <t>5.5</t>
  </si>
  <si>
    <t>5.6</t>
  </si>
  <si>
    <t>5.7</t>
  </si>
  <si>
    <t>5.8</t>
  </si>
  <si>
    <t>5.9</t>
  </si>
  <si>
    <t xml:space="preserve">PONDERACIÓN </t>
  </si>
  <si>
    <t>1.3</t>
  </si>
  <si>
    <t>1.5</t>
  </si>
  <si>
    <t xml:space="preserve">PROGRAMA </t>
  </si>
  <si>
    <t>Uso eficiente del agua.</t>
  </si>
  <si>
    <t>Uso eficiente de la energía</t>
  </si>
  <si>
    <t>Gestión integral de los resiudos</t>
  </si>
  <si>
    <t>Implementacion de practicas sostenibles</t>
  </si>
  <si>
    <t>Consumo sostenible</t>
  </si>
  <si>
    <t># DE ACTIVIDADES REALIZADAS</t>
  </si>
  <si>
    <t># DE ACTIVIDADES PLANTEADAS</t>
  </si>
  <si>
    <t>ACTIVIDADES PLAN INSTITUCIONAL DE GESTION AMBIENTAL PIGA 2020</t>
  </si>
  <si>
    <t>CRONOGRAMA DE ACTIVIDADES PIGA 2020</t>
  </si>
  <si>
    <t>Realizar mantenimiento a las instalaciones hidráulicas de la FUGA</t>
  </si>
  <si>
    <t xml:space="preserve">Difundir mensajes para el uso eficiente del agua mediante protectores de pantallas de los equipos de computo. </t>
  </si>
  <si>
    <t xml:space="preserve">Realizar un Informe semestral del consumo de agua en las sedes de la FUGA. </t>
  </si>
  <si>
    <t xml:space="preserve">Divulgar los consumos de agua de las sedes de la FUGA semestralmente </t>
  </si>
  <si>
    <t>Cambiar los aparatos hidrosanitarios convencionales por ahorradores una (1) vez al año</t>
  </si>
  <si>
    <t>Difundir  mensajes via e-mail  sobre el uso eficiente de la energía</t>
  </si>
  <si>
    <t>Realizar mantenimientos a la red electrica de la FUGA</t>
  </si>
  <si>
    <t>Elaborar una lista de chequeo para verificar el estado de los aparatos hidrosanitarios de la FUGA</t>
  </si>
  <si>
    <t>Realizar un informe semestral de los consumos de energia de las sedes de la FUGA.</t>
  </si>
  <si>
    <t xml:space="preserve">Cambiar las luminarias convencionales por luminarias de tecnologia LED, donde se requiera en la FUGA una vez al año </t>
  </si>
  <si>
    <t>Difundir los consumos de energia de las sedes de la FUGA semestralmente</t>
  </si>
  <si>
    <t xml:space="preserve">Realizar una (1)  capacitacion semestral al personal encargado de servicios generales de la entidad sobre el manejo de sustancias quimicas </t>
  </si>
  <si>
    <t xml:space="preserve">Realizar un informe semestral sobre la generacion de residuos en las sedes de la FUGA. </t>
  </si>
  <si>
    <t>Sensibilizar a los colaboradores sobre el manejo y disposicion de los residuos en la FUGA</t>
  </si>
  <si>
    <t xml:space="preserve">Realizar jornadas de disposiciones de residuos peligrosos </t>
  </si>
  <si>
    <t xml:space="preserve">Realizar inspecciones mensuales de puntos ecologicos con el fin de fortalecer el reciclaje en la entidad. </t>
  </si>
  <si>
    <t xml:space="preserve">Divulgar  piezas comunicativas sobre el manejo y disposicion de los residuos generados en la FUGA. </t>
  </si>
  <si>
    <t>Participar en los ecoreciclatones establecidas por la Secretaria Distrital de Ambiente</t>
  </si>
  <si>
    <t xml:space="preserve">Realizar  un (1)  mantenimiento semestral de los cuartos de almacenamiento de residuos </t>
  </si>
  <si>
    <t xml:space="preserve">Realizar un (1)  anual del calculo de la media movil sobre la generacion de residuos peligrosos </t>
  </si>
  <si>
    <t>Actualizar el Plan de Gestión Integral de Residuos Peligrosos (PGIRESPEL) una (1) vez al año</t>
  </si>
  <si>
    <t>Realizar una (1) capacitacion a los colaboradores dela FUGA en tema de manejo y disposicion de residuos.</t>
  </si>
  <si>
    <t>Realizar la inscripcion de generadores de residuos o desechos peligrosos una (1) al año</t>
  </si>
  <si>
    <t>Realizar el etiquetado, rotulado y embalaja de residuos peligrosos generados en la FUGA.</t>
  </si>
  <si>
    <t>Realizar una salida ecológica para comprender el uso de los recursos e impactos que se generan en el ambiente</t>
  </si>
  <si>
    <t>Adquirir papel ecologico para el uso de fotocopiadoras e impresoras</t>
  </si>
  <si>
    <t>Implementar la resolucion de criterios ambientales en los procesos de contratación</t>
  </si>
  <si>
    <t xml:space="preserve">Elaborar el informe de Huella de Carbono Insitucional de la FUGA una (1) vez al año </t>
  </si>
  <si>
    <t>Socializar la huella de carbono mediante e-mail, protectores de pantalla o intranet</t>
  </si>
  <si>
    <t>Realizar un (1)  analisis semestral  del  consumo de papeleria en las sedes de la FUGA</t>
  </si>
  <si>
    <t>Realizar una siembra de arboles para contrarestar la Huella de Carbono Institicional</t>
  </si>
  <si>
    <t>Realizar un concurso de ahorro de papeleria entre las áreas de la FUGA</t>
  </si>
  <si>
    <t xml:space="preserve">Realizar la semana ambiental </t>
  </si>
  <si>
    <t>Realizar una (1) salida al año  en bicicleta con los colaboradores de la FUGA.</t>
  </si>
  <si>
    <t>Actulizar la politica de gestion ambiental de la FUGA una vez al año</t>
  </si>
  <si>
    <t>2. PROGRAMA USO EFICIENTE DE LA ENERGIA</t>
  </si>
  <si>
    <t xml:space="preserve">1. PROGRAMA USO EFICIENTE DEL AGUA </t>
  </si>
  <si>
    <t>3. PROGRAMA GESTIÒN INTEGRAL DE LOS RESIDUOS</t>
  </si>
  <si>
    <t>4. PROGRAMA CONSUMO SOSTENIBLE.</t>
  </si>
  <si>
    <t>5. PROGRAMA IMPLEMENTACION DE PRACTICAS SOSTENIBLES</t>
  </si>
  <si>
    <t>4.1</t>
  </si>
  <si>
    <t>3.13</t>
  </si>
  <si>
    <t>3.14</t>
  </si>
  <si>
    <t>TOTAL</t>
  </si>
  <si>
    <t>TOTAL ACTIVIDADES</t>
  </si>
  <si>
    <t xml:space="preserve">Se realizo la divulgacion de la pieza comunicativa mediante el boletin institucional del dia 27 de marzo de 2020 con el titulo " Desde la casa, la FUGA se compromete con el medio ambiente. </t>
  </si>
  <si>
    <t xml:space="preserve">EVIDENCIA </t>
  </si>
  <si>
    <t>\\192.168.0.34\Gestion Ambiental\2020\SEGUIMIENTO PLAN PIGA 2020\1. USO EFICIENTE DE AGUA\MENSA. DIFUSION</t>
  </si>
  <si>
    <t>Se realizo la elaboracion del informe de consumos de agua, energia y residuos., la primera semana del mes de junio.</t>
  </si>
  <si>
    <t>\\192.168.0.34\Gestion Ambiental\2020\SEGUIMIENTO PLAN PIGA 2020\1. USO EFICIENTE DE AGUA\INF. DE CONSUMO</t>
  </si>
  <si>
    <t xml:space="preserve">Se programaron cuatro (4) mantenimientos, uno por trimestres, estos mantenimientos se deben reprogramar para el II semestre debido a la emergencia sanitaria ocasionada por el Covid-19, al igual que por la falta de personal para realizar esta labor y la falta de contratacion de una empresa encargada de estos mantenimientos. </t>
  </si>
  <si>
    <t>Se realizo la lista de chequeo de inspeccion de las redes electricas, falta realizar la prueba en las instalaciones de la FUGA.</t>
  </si>
  <si>
    <t>\\192.168.0.34\Gestion Ambiental\2020\SEGUIMIENTO PLAN PIGA 2020\2. USO EFICIENTE DE ENERGÍA</t>
  </si>
  <si>
    <t>\\192.168.0.34\Gestion Ambiental\2020\SEGUIMIENTO PLAN PIGA 2020\2. USO EFICIENTE DE ENERGÍA\4. INF. CONSUMO</t>
  </si>
  <si>
    <t xml:space="preserve">El cambio de luminarias no se ha podido realizar debido a la contingencia sanitaria generada por el Covid-19, al igual que la falta en su momento de personal e insumos para realizar esta actividad. Esta actividad se reprograma para el II semestre del 2020. </t>
  </si>
  <si>
    <t>Se realizo la solicitud por medio de correo electronico a la supervisora del contrato para realizar la capacitacion via internet, donde se establece que no hes posible debido a la falta de recrusos por parte del personal de servicios generales, esta actividad se reprograma para el II semestre del 2020</t>
  </si>
  <si>
    <t>La politica ambiental de la FUGA se esta actualizando de acuerdo a lo establecdido en la resolucion 242 de 2014, art 10 y los lineamientos de la norma ISO 14001 de 2015,</t>
  </si>
  <si>
    <t xml:space="preserve">Se realizo la consulta con la Secretaria Distrital de Movilidad sobre la ejecucion de esta actividad, donde establecen que por la calamidad sanitaria del Covid-19 es muy posible esta actividad se deba replantear con el fin de evitar posibles contagios. </t>
  </si>
  <si>
    <t xml:space="preserve">Se realizo la divulgacion de la pieza "Uso de la bicicleta en tiempos de COVID" el dia 03 de junio de 2020 mediante correo institucional.
Se realizo la divulgacion de la pieza comunicativa el dia 26 de junio de 2020 en el boletin institucional con el titulo "Sabias que llegar a la fuga em bicicleta tiene un beneficio especial para ti ? </t>
  </si>
  <si>
    <t>\\192.168.0.34\Gestion Ambiental\2020\SEGUIMIENTO PLAN PIGA 2020\5. IMPL. PRACT. SOSTE\7. PIEZAS USO DE LA BICICLETA</t>
  </si>
  <si>
    <t>Devido a la contigencia ambiental se realizo la semana ambiental via virtual con actividades realizadas por la Secretaria Distrital de Ambiente. Esta se realizo la primera semana de junio de 2020</t>
  </si>
  <si>
    <t>\\192.168.0.34\Gestion Ambiental\2020\SEGUIMIENTO PLAN PIGA 2020\5. IMPL. PRACT. SOSTE\6. SEMANA AMBIENTAL</t>
  </si>
  <si>
    <t>Se realizo el analisis de consumo de papeleria para el I semestre de 2020.</t>
  </si>
  <si>
    <t xml:space="preserve">Durante el 2020 no se ha generado residuos con caracteristicas de peligrosidad. </t>
  </si>
  <si>
    <t xml:space="preserve">Se realizo la divulgacion de un video del como se puede disponer los residuos aprovechables y no aprovechables generados en casa. </t>
  </si>
  <si>
    <t>Esta inscripcion se va a realizar cuando se realice la baja de bienes, se realizara en el II semestre</t>
  </si>
  <si>
    <t xml:space="preserve">Esta actividade se realiza en el mes de noviembre, con el fin de consolidar la mayoria de datos sobre la generación de residuos peligrosos. </t>
  </si>
  <si>
    <t>Los formatos y procedimientos ya se encuentran actualizados, por la emergencia sanitaria no se ha podido realizar esta actividad. Se reprograma para el II semestre</t>
  </si>
  <si>
    <t>Este calculo se realiza para el mes de diciembre</t>
  </si>
  <si>
    <t xml:space="preserve">Se realizo la organización del cuarto de residuos peligrosos, realizando el pesaje y organización de los residuos. </t>
  </si>
  <si>
    <t xml:space="preserve">Debido a la emergencia sanitaria no se ha realizado estas jornadas de disposicion de residuos, se esta contemplando realizar la jornada de manera virtual con los colaboradores contratistas y servidores publicos de la FUGA. </t>
  </si>
  <si>
    <t xml:space="preserve">Se realizo la elaboracion del informe de huella de carbono del  año 2019, esto con el fin de recopilar la informacion de todo el año. </t>
  </si>
  <si>
    <t>Se realiza la compra de papeleria con criterios ambientales</t>
  </si>
  <si>
    <t>Esta se resolucion se aplica a los contratos suscritos en la FUGA.</t>
  </si>
  <si>
    <t>PROGRAMADO AÑO</t>
  </si>
  <si>
    <t>PROGRAMADO I SEMESTRE</t>
  </si>
  <si>
    <t>EJECUTADO I SEMESTRE</t>
  </si>
  <si>
    <t xml:space="preserve">PORCENTAJE DE CUMPLIMIENTO </t>
  </si>
  <si>
    <t>PROGRAMADO II SEMESTRE</t>
  </si>
  <si>
    <t>EJECUTADO II SEMESTRE</t>
  </si>
  <si>
    <t>PLAN INSTITUACIONAL DE GESTION AMBIENTAL PIGA 2020.</t>
  </si>
  <si>
    <t xml:space="preserve">I SEMESTRE </t>
  </si>
  <si>
    <t xml:space="preserve">II SEMESTRE </t>
  </si>
  <si>
    <t>Esta actividad estaba contemplada realizarla en la semana ambiental, debido a la contingencia sanitaria es necesiario replaantearla para el II semestre del 2020</t>
  </si>
  <si>
    <t xml:space="preserve">Se realizo la inspeccion de los puntos ecologicos el día 19 de junio de 2020.
Se reprograma las inspecciones estableciendo 2 por mes </t>
  </si>
  <si>
    <t>La SDA realiza dos ecoreciclatones uno por semestre, debido a la emergencia sanitaria la Secretaria Distrital de Ambiente no ha realizado ningun ecoreciclaton hasta la fecha.</t>
  </si>
  <si>
    <t>Se realizara la divulgacion cuando sea aprobado el informe de consumo.</t>
  </si>
  <si>
    <t xml:space="preserve">Se reprograma esta actividad para el II semestre, estas capacitaciones se realizaran via internet debido a la emergencia sanitaria. </t>
  </si>
  <si>
    <t>De acuerdo a la emergencia sanitaria esta actividad no se ha podido realizar con el objetivo de mitigar el contagio.  Se reprograma la salida para le II semestre del 2020,</t>
  </si>
  <si>
    <t>TERCERA LÍNEA DE DEFENSA</t>
  </si>
  <si>
    <t>ANÁLISIS DE EVIDENCIA</t>
  </si>
  <si>
    <t>OPORTUNIDADES DE MEJORA</t>
  </si>
  <si>
    <t xml:space="preserve"> La evidencia aportada da cuenta de la divulgación de una pieza de comunicación en el boletín institucional del 27/03/2020</t>
  </si>
  <si>
    <t>No se programaron actividades durante el primer semestre</t>
  </si>
  <si>
    <t>N/A</t>
  </si>
  <si>
    <t xml:space="preserve">El día 27/05/2020 se remite correo electrónico a Comunicaciones para la elaboración de una pieza comunicativa.
Correo electrónico de Comunicaciones del 31/05/2020 que remite la pieza.
Constancia de socialización de la pieza en el boletín institucional del 27/05/2020, con mensaje sobre el ahorro de energía. </t>
  </si>
  <si>
    <t>Se evidencia documento denominado LISTA DE INSPECCIÓN REDES ELÉCTRICAS</t>
  </si>
  <si>
    <t>El documento no se encuntra adoptado en el Sistema Integrado de Gestión.
La actividad implicaba elaborar una lista de chequeo para verificar estado de los aparatos hidrosanitarios, no redes eléctricas.</t>
  </si>
  <si>
    <t>En la herramienda de seguimiento no se observan evidencias del cumplimiento de la actividad propuesta</t>
  </si>
  <si>
    <t>El día 27/05/2020 se remite correo electrónico a Comunicaciones para la elaboración de una pieza comunicativa.
Correo electrónico de Comunicaciones del 31/05/2020 que remite la pieza.
Constancia de socialización de la pieza en el boletín institucional del 27/05/2020, con mensaje sobre la disposición de residuos.</t>
  </si>
  <si>
    <t>La actividad fue programada para las 4 semanas de mes de marzo pero solo se evidencia la divulgación del mensaje hasta el día 27/05/2020 lo cual indica que durante las 3 primeras semanas del mes no se ejecutó la actividad programada.</t>
  </si>
  <si>
    <t>Debido a la pandemia, est tipo de actividades se encuentran suspendidas tal y como lo expone la primera línea de defensa.</t>
  </si>
  <si>
    <t>Pieza de comunicación de la semana ambiental en el Distrito</t>
  </si>
  <si>
    <t xml:space="preserve">Las evidencias no permiten concluir si funcionarios de la FUGA participaron, quiénes lo hicieron o si se adelantaron actividades por iniciativa de la entidad.  Por lo anterior, no se cuenta con evdencias que permitan concluir que la actividad se cumplió. </t>
  </si>
  <si>
    <t>Se cumple de manera satisfactoria la actividad propuesta en las condiciones de formulación establecidas.</t>
  </si>
  <si>
    <t>Pieza de comunicación publicada en el boletín institucional del 26/06/2020.
Se aportan evidencias de gestión con Comunicaciones para la creación de una pieza de comunicaciones sobre el mismo tema pero no se evidencia su publicación el día 03/06/2020 tal y como lo afirma la primera línea de defensa.</t>
  </si>
  <si>
    <t>Se programó durante las 4 semanas del mes de marzo la difusón del mensaje mediante protectores de pantalla en los equipos de cómputo. 
No se aporta evidencia de la difusión de los mensajes mediante protectores de pantalla. No hay coherencia entre la evidencia y la actividad propuesta.</t>
  </si>
  <si>
    <t>Se constata en el servidor evidencia de la publicación en el boletín institucional del 08/05/2020 de un video sobre separación de residuos en la fuente.
Se recomienda redactar la actividad de manera más concreta y precisa.</t>
  </si>
  <si>
    <t>Como resultado de la inspección se concluye que la disposición de los residiuos no era la adecuada ya que se mezclaban residios aprovechables con no aprovechables.
Se recomienda fortalecer las campañas relaconadas con separación en la fuente de los residuos</t>
  </si>
  <si>
    <t>Se constata el cumplimiento de la actividad propuesta.
Se recomienda evaluar la pertinencia de ampliar el número de mantenimientos de este espacio en el año.</t>
  </si>
  <si>
    <t xml:space="preserve">El informe que obra en el servidor como evidencia es de enero de 2019. Por lo anterior, no se cuenta con evdencias que permitan concluir que la actividad se cumplió. </t>
  </si>
  <si>
    <t xml:space="preserve">La actividad fue programada para las 4 semanas de mes de marzo pero solo se evidencia la divulgación del mensaje hasta el día 27/05/2020 lo cual indica que durante las 3 primeras semanas del mes no se ejecutó la actividad programada.
Se recomienda ejecutar la actividad durante todo el periodo previsto para ello en la herramienta.
</t>
  </si>
  <si>
    <t>Se solicita a la primera línea de defensa enunciar en la columna correspondiente, las evidencias que soportan la ejecución de la actividad.</t>
  </si>
  <si>
    <t xml:space="preserve">Se solicita a la primera línea de defensa enunciar en la columna correspondiente, las evidencias que soportan la ejecución de la actividad.
En el servidior se observa evidencia fotográfica de la inspección a los puntos ecológicos </t>
  </si>
  <si>
    <t>Se solicita a la primera línea de defensa enunciar en la columna correspondiente, las evidencias que soportan la ejecución de la actividad.
En el servidor se evidencia registro fotográfico del mantenimiento adelantado a los cuartos de almacenamiento en el mes de junio de 2020</t>
  </si>
  <si>
    <t>Indica la primera línea de defensa, que la capacitación se aplaza para el segundo semestre pero la fecha prevista en el plan vigente no se ha modificado, razón por la cual, se encuentra incumplida esta actividad. Dicha capacitación puede ser desarrollada acudiendo a la virtualidad.</t>
  </si>
  <si>
    <t xml:space="preserve">Se verifica la suscripción del contrato No. 69 de 2020 con PANAMERICANA S.A en el cual se adquirió paplería ecológica tamaños carta (197 unidades) y oficio (70 unidades). Fecha 13/04/2020.
Se recomienda valorar la necesidad de la compra de papel en estas cantidades y su pertinencia con la política de cero papel y la gestión integral de trámites a traves del sistema de gestión documental ORFEO. </t>
  </si>
  <si>
    <t>Se solicita a la primera línea de defensa enunciar en la columna correspondiente, las evidencias que soportan la ejecución de la actividad.
Se evidencia en el servidor el documento Huella de Carbono Corporativa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</si>
</sst>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6"/>
      <color theme="1"/>
      <name val="Arial"/>
      <family val="2"/>
    </font>
    <font>
      <sz val="16"/>
      <color theme="1"/>
      <name val="Arial"/>
      <family val="2"/>
    </font>
    <font>
      <b/>
      <sz val="16"/>
      <color indexed="8"/>
      <name val="Arial"/>
      <family val="2"/>
    </font>
    <font>
      <sz val="16"/>
      <name val="Arial"/>
      <family val="2"/>
    </font>
    <font>
      <sz val="11"/>
      <color theme="1"/>
      <name val="Calibri"/>
      <family val="2"/>
      <scheme val="minor"/>
    </font>
    <font>
      <sz val="18"/>
      <color theme="1"/>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6"/>
      <color rgb="FFFF0000"/>
      <name val="Arial"/>
      <family val="2"/>
    </font>
    <font>
      <b/>
      <sz val="16"/>
      <color theme="1"/>
      <name val="Calibri"/>
      <family val="2"/>
      <scheme val="minor"/>
    </font>
    <font>
      <sz val="8"/>
      <name val="Calibri"/>
      <family val="2"/>
      <scheme val="minor"/>
    </font>
    <font>
      <sz val="16"/>
      <color theme="0"/>
      <name val="Arial"/>
      <family val="2"/>
    </font>
    <font>
      <b/>
      <sz val="24"/>
      <color theme="1"/>
      <name val="Calibri"/>
      <family val="2"/>
      <scheme val="minor"/>
    </font>
    <font>
      <b/>
      <sz val="24"/>
      <color theme="1"/>
      <name val="Arial"/>
      <family val="2"/>
    </font>
    <font>
      <u/>
      <sz val="11"/>
      <color theme="10"/>
      <name val="Calibri"/>
      <family val="2"/>
      <scheme val="minor"/>
    </font>
    <font>
      <sz val="18"/>
      <color theme="1"/>
      <name val="Arial"/>
      <family val="2"/>
    </font>
    <font>
      <sz val="24"/>
      <color theme="1"/>
      <name val="Calibri"/>
      <family val="2"/>
      <scheme val="minor"/>
    </font>
    <font>
      <sz val="36"/>
      <color theme="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7030A0"/>
        <bgColor indexed="64"/>
      </patternFill>
    </fill>
    <fill>
      <patternFill patternType="solid">
        <fgColor indexed="9"/>
      </patternFill>
    </fill>
    <fill>
      <patternFill patternType="solid">
        <fgColor theme="5"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2"/>
        <bgColor indexed="64"/>
      </patternFill>
    </fill>
  </fills>
  <borders count="5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16" fillId="0" borderId="0" applyNumberFormat="0" applyFill="0" applyBorder="0" applyAlignment="0" applyProtection="0"/>
  </cellStyleXfs>
  <cellXfs count="263">
    <xf numFmtId="0" fontId="0" fillId="0" borderId="0" xfId="0"/>
    <xf numFmtId="0" fontId="1" fillId="7" borderId="0" xfId="0" applyFont="1" applyFill="1" applyBorder="1" applyAlignment="1">
      <alignment vertical="center"/>
    </xf>
    <xf numFmtId="0" fontId="1" fillId="7" borderId="0" xfId="0" applyFont="1" applyFill="1" applyBorder="1" applyAlignment="1">
      <alignment horizontal="center" vertical="center"/>
    </xf>
    <xf numFmtId="0" fontId="1" fillId="0" borderId="4" xfId="0" applyFont="1" applyBorder="1" applyAlignment="1">
      <alignment horizontal="center" vertical="center" wrapText="1"/>
    </xf>
    <xf numFmtId="14" fontId="1" fillId="0" borderId="5" xfId="0" applyNumberFormat="1" applyFont="1"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left" vertical="center"/>
    </xf>
    <xf numFmtId="0" fontId="1" fillId="0" borderId="8" xfId="0" applyFont="1" applyBorder="1" applyAlignment="1">
      <alignment horizontal="center" vertical="center" wrapText="1"/>
    </xf>
    <xf numFmtId="0" fontId="1" fillId="0" borderId="9" xfId="0" applyFont="1" applyBorder="1" applyAlignment="1">
      <alignment horizontal="left" vertical="center"/>
    </xf>
    <xf numFmtId="0" fontId="2" fillId="0" borderId="4" xfId="0" applyFont="1" applyFill="1" applyBorder="1" applyAlignment="1">
      <alignment vertical="center"/>
    </xf>
    <xf numFmtId="0" fontId="2" fillId="0" borderId="10" xfId="0" applyFont="1" applyFill="1" applyBorder="1" applyAlignment="1">
      <alignment vertical="center"/>
    </xf>
    <xf numFmtId="0" fontId="2" fillId="0" borderId="5" xfId="0" applyFont="1" applyFill="1" applyBorder="1" applyAlignment="1">
      <alignment vertical="center"/>
    </xf>
    <xf numFmtId="0" fontId="2" fillId="0" borderId="11" xfId="0" applyFont="1" applyFill="1" applyBorder="1" applyAlignment="1">
      <alignment vertical="center"/>
    </xf>
    <xf numFmtId="0" fontId="2" fillId="0" borderId="17" xfId="0" applyFont="1" applyFill="1" applyBorder="1" applyAlignment="1">
      <alignment vertical="center"/>
    </xf>
    <xf numFmtId="0" fontId="1" fillId="8" borderId="12" xfId="0" applyFont="1" applyFill="1" applyBorder="1" applyAlignment="1">
      <alignment vertical="center" wrapText="1"/>
    </xf>
    <xf numFmtId="0" fontId="0" fillId="7" borderId="0" xfId="0" applyFill="1"/>
    <xf numFmtId="0" fontId="3" fillId="2" borderId="13" xfId="0" applyFont="1" applyFill="1" applyBorder="1" applyAlignment="1" applyProtection="1">
      <alignment vertical="center"/>
      <protection locked="0"/>
    </xf>
    <xf numFmtId="0" fontId="3" fillId="4" borderId="13" xfId="0" applyFont="1" applyFill="1" applyBorder="1" applyAlignment="1" applyProtection="1">
      <alignment vertical="center"/>
      <protection locked="0"/>
    </xf>
    <xf numFmtId="0" fontId="3" fillId="5" borderId="15" xfId="0" applyFont="1" applyFill="1" applyBorder="1" applyAlignment="1" applyProtection="1">
      <alignment vertical="center"/>
      <protection locked="0"/>
    </xf>
    <xf numFmtId="0" fontId="9" fillId="0" borderId="44" xfId="0" applyFont="1" applyBorder="1" applyAlignment="1" applyProtection="1">
      <alignment vertical="center" wrapText="1"/>
      <protection locked="0"/>
    </xf>
    <xf numFmtId="0" fontId="2" fillId="0" borderId="45" xfId="0" applyFont="1" applyFill="1" applyBorder="1" applyAlignment="1">
      <alignment vertical="center"/>
    </xf>
    <xf numFmtId="0" fontId="2" fillId="0" borderId="46" xfId="0" applyFont="1" applyFill="1" applyBorder="1" applyAlignment="1">
      <alignment vertical="center"/>
    </xf>
    <xf numFmtId="0" fontId="2" fillId="0" borderId="47" xfId="0" applyFont="1" applyFill="1" applyBorder="1" applyAlignment="1">
      <alignment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9" fillId="0" borderId="40" xfId="0" applyFont="1" applyBorder="1" applyAlignment="1" applyProtection="1">
      <alignment vertical="center" wrapText="1"/>
      <protection locked="0"/>
    </xf>
    <xf numFmtId="0" fontId="2" fillId="0" borderId="16" xfId="0" applyFont="1" applyBorder="1" applyAlignment="1">
      <alignment horizontal="center" vertical="center"/>
    </xf>
    <xf numFmtId="0" fontId="9" fillId="0" borderId="16" xfId="0" applyFont="1" applyBorder="1" applyAlignment="1" applyProtection="1">
      <alignment vertical="center" wrapText="1"/>
      <protection locked="0"/>
    </xf>
    <xf numFmtId="0" fontId="10" fillId="7" borderId="27" xfId="0" applyFont="1" applyFill="1" applyBorder="1" applyAlignment="1" applyProtection="1">
      <alignment vertical="center" wrapText="1"/>
      <protection locked="0"/>
    </xf>
    <xf numFmtId="0" fontId="10" fillId="7" borderId="28" xfId="0" applyFont="1" applyFill="1" applyBorder="1" applyAlignment="1" applyProtection="1">
      <alignment vertical="center" wrapText="1"/>
      <protection locked="0"/>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50" xfId="0" applyFont="1" applyBorder="1" applyAlignment="1">
      <alignment horizontal="center" vertical="center"/>
    </xf>
    <xf numFmtId="0" fontId="1" fillId="0" borderId="35" xfId="0" applyFont="1" applyBorder="1" applyAlignment="1">
      <alignment horizontal="center" vertical="center"/>
    </xf>
    <xf numFmtId="0" fontId="1" fillId="0" borderId="51" xfId="0" applyFont="1" applyBorder="1" applyAlignment="1">
      <alignment horizontal="center" vertical="center"/>
    </xf>
    <xf numFmtId="0" fontId="9" fillId="11" borderId="16" xfId="0" applyFont="1" applyFill="1" applyBorder="1" applyAlignment="1" applyProtection="1">
      <alignment vertical="center" wrapText="1"/>
      <protection locked="0"/>
    </xf>
    <xf numFmtId="0" fontId="9" fillId="0" borderId="27" xfId="0" applyFont="1" applyBorder="1" applyAlignment="1" applyProtection="1">
      <alignment vertical="center" wrapText="1"/>
      <protection locked="0"/>
    </xf>
    <xf numFmtId="0" fontId="3" fillId="7" borderId="27" xfId="0" applyFont="1" applyFill="1" applyBorder="1" applyAlignment="1" applyProtection="1">
      <alignment vertical="center" wrapText="1"/>
      <protection locked="0"/>
    </xf>
    <xf numFmtId="0" fontId="3" fillId="7" borderId="28" xfId="0" applyFont="1" applyFill="1" applyBorder="1" applyAlignment="1" applyProtection="1">
      <alignment vertical="center" wrapText="1"/>
      <protection locked="0"/>
    </xf>
    <xf numFmtId="0" fontId="2" fillId="7" borderId="28" xfId="0" applyFont="1" applyFill="1" applyBorder="1" applyAlignment="1">
      <alignment vertical="center"/>
    </xf>
    <xf numFmtId="0" fontId="0" fillId="7" borderId="28" xfId="0" applyFill="1" applyBorder="1"/>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1" xfId="0" applyFill="1" applyBorder="1"/>
    <xf numFmtId="0" fontId="0" fillId="0" borderId="2" xfId="0" applyFill="1" applyBorder="1"/>
    <xf numFmtId="0" fontId="0" fillId="0" borderId="3" xfId="0" applyFill="1" applyBorder="1"/>
    <xf numFmtId="0" fontId="2" fillId="0" borderId="44" xfId="0" applyFont="1" applyBorder="1" applyAlignment="1">
      <alignment horizontal="center" vertical="center"/>
    </xf>
    <xf numFmtId="0" fontId="2" fillId="0" borderId="18" xfId="0" applyFont="1" applyFill="1" applyBorder="1" applyAlignment="1">
      <alignment vertical="center"/>
    </xf>
    <xf numFmtId="0" fontId="2" fillId="0" borderId="22" xfId="0" applyFont="1" applyFill="1" applyBorder="1" applyAlignment="1">
      <alignment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0" fillId="0" borderId="18" xfId="0" applyFill="1" applyBorder="1"/>
    <xf numFmtId="0" fontId="0" fillId="0" borderId="19" xfId="0" applyFill="1" applyBorder="1"/>
    <xf numFmtId="0" fontId="0" fillId="0" borderId="20" xfId="0" applyFill="1" applyBorder="1"/>
    <xf numFmtId="0" fontId="13" fillId="7" borderId="28" xfId="0" applyFont="1" applyFill="1" applyBorder="1" applyAlignment="1">
      <alignment vertical="center"/>
    </xf>
    <xf numFmtId="0" fontId="2" fillId="7" borderId="28" xfId="0" applyFont="1" applyFill="1" applyBorder="1" applyAlignment="1">
      <alignment vertical="center" wrapText="1"/>
    </xf>
    <xf numFmtId="0" fontId="2" fillId="7" borderId="52" xfId="0" applyFont="1" applyFill="1" applyBorder="1" applyAlignment="1">
      <alignment horizontal="center" vertical="center"/>
    </xf>
    <xf numFmtId="0" fontId="8" fillId="7" borderId="28" xfId="0" applyFont="1" applyFill="1" applyBorder="1"/>
    <xf numFmtId="0" fontId="2" fillId="7" borderId="28" xfId="0" applyFont="1" applyFill="1" applyBorder="1" applyAlignment="1">
      <alignment horizontal="center" vertical="center" wrapText="1"/>
    </xf>
    <xf numFmtId="0" fontId="2" fillId="7" borderId="36" xfId="0" applyFont="1" applyFill="1" applyBorder="1" applyAlignment="1">
      <alignment horizontal="center" vertical="center"/>
    </xf>
    <xf numFmtId="0" fontId="2" fillId="7" borderId="40" xfId="0" applyFont="1" applyFill="1" applyBorder="1" applyAlignment="1">
      <alignment vertical="center" wrapText="1"/>
    </xf>
    <xf numFmtId="0" fontId="2" fillId="7" borderId="37" xfId="0" applyFont="1" applyFill="1" applyBorder="1" applyAlignment="1">
      <alignment horizontal="center" vertical="center"/>
    </xf>
    <xf numFmtId="9" fontId="2" fillId="7" borderId="37" xfId="1" applyFont="1" applyFill="1" applyBorder="1" applyAlignment="1">
      <alignment horizontal="center" vertical="center"/>
    </xf>
    <xf numFmtId="0" fontId="2" fillId="7" borderId="41" xfId="0" applyFont="1" applyFill="1" applyBorder="1" applyAlignment="1">
      <alignment vertical="center" wrapText="1"/>
    </xf>
    <xf numFmtId="0" fontId="2" fillId="7" borderId="44" xfId="0" applyFont="1" applyFill="1" applyBorder="1" applyAlignment="1">
      <alignment vertical="center" wrapText="1"/>
    </xf>
    <xf numFmtId="0" fontId="2" fillId="7" borderId="44" xfId="0" applyFont="1" applyFill="1" applyBorder="1" applyAlignment="1">
      <alignment horizontal="center" vertical="center"/>
    </xf>
    <xf numFmtId="0" fontId="2" fillId="7" borderId="29" xfId="0" applyFont="1" applyFill="1" applyBorder="1" applyAlignment="1">
      <alignment horizontal="center" vertical="center"/>
    </xf>
    <xf numFmtId="9" fontId="2" fillId="7" borderId="52" xfId="1" applyFont="1" applyFill="1" applyBorder="1" applyAlignment="1">
      <alignment horizontal="center" vertical="center"/>
    </xf>
    <xf numFmtId="0" fontId="2" fillId="7" borderId="41" xfId="0" applyFont="1" applyFill="1" applyBorder="1" applyAlignment="1">
      <alignment horizontal="center" vertical="center"/>
    </xf>
    <xf numFmtId="0" fontId="3" fillId="3" borderId="43" xfId="0" applyFont="1" applyFill="1" applyBorder="1" applyAlignment="1" applyProtection="1">
      <alignment vertical="center"/>
      <protection locked="0"/>
    </xf>
    <xf numFmtId="0" fontId="14" fillId="10" borderId="27" xfId="0" applyFont="1" applyFill="1" applyBorder="1" applyAlignment="1" applyProtection="1">
      <alignment horizontal="center" vertical="center" wrapText="1"/>
      <protection locked="0"/>
    </xf>
    <xf numFmtId="0" fontId="15" fillId="10" borderId="44" xfId="0" applyFont="1" applyFill="1" applyBorder="1" applyAlignment="1">
      <alignment horizontal="center" vertical="center" wrapText="1"/>
    </xf>
    <xf numFmtId="0" fontId="14" fillId="10" borderId="28" xfId="0" applyFont="1" applyFill="1" applyBorder="1" applyAlignment="1">
      <alignment horizontal="center" vertical="center"/>
    </xf>
    <xf numFmtId="0" fontId="7" fillId="0" borderId="4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6" xfId="0" applyFont="1" applyBorder="1" applyAlignment="1">
      <alignment horizontal="center" vertical="center" wrapText="1"/>
    </xf>
    <xf numFmtId="0" fontId="0" fillId="0" borderId="41" xfId="0" applyBorder="1" applyAlignment="1">
      <alignment horizontal="center" vertical="center" wrapText="1"/>
    </xf>
    <xf numFmtId="0" fontId="7" fillId="0" borderId="16" xfId="0" applyFont="1" applyBorder="1" applyAlignment="1">
      <alignment horizontal="center" vertical="center"/>
    </xf>
    <xf numFmtId="0" fontId="0" fillId="0" borderId="44" xfId="0" applyBorder="1" applyAlignment="1">
      <alignment horizontal="center" vertical="center" wrapText="1"/>
    </xf>
    <xf numFmtId="0" fontId="0" fillId="0" borderId="28" xfId="0" applyBorder="1" applyAlignment="1">
      <alignment vertical="center" wrapText="1"/>
    </xf>
    <xf numFmtId="0" fontId="0" fillId="0" borderId="0" xfId="0" applyBorder="1" applyAlignment="1">
      <alignment vertical="center" wrapText="1"/>
    </xf>
    <xf numFmtId="0" fontId="0" fillId="0" borderId="29" xfId="0" applyBorder="1" applyAlignment="1">
      <alignment horizontal="center" vertical="center"/>
    </xf>
    <xf numFmtId="0" fontId="0" fillId="0" borderId="37" xfId="0" applyBorder="1" applyAlignment="1">
      <alignment horizontal="center" vertical="center"/>
    </xf>
    <xf numFmtId="0" fontId="7" fillId="0" borderId="41" xfId="0" applyFont="1" applyBorder="1" applyAlignment="1">
      <alignment horizontal="center" vertical="center" wrapText="1"/>
    </xf>
    <xf numFmtId="0" fontId="2" fillId="0" borderId="40" xfId="0" applyFont="1" applyBorder="1" applyAlignment="1">
      <alignment horizontal="center" vertical="center"/>
    </xf>
    <xf numFmtId="9" fontId="2" fillId="7" borderId="16" xfId="1" applyFont="1" applyFill="1" applyBorder="1" applyAlignment="1">
      <alignment horizontal="center" vertical="center"/>
    </xf>
    <xf numFmtId="0" fontId="4" fillId="7" borderId="28" xfId="0" applyFont="1" applyFill="1" applyBorder="1" applyAlignment="1">
      <alignment vertical="center" wrapText="1"/>
    </xf>
    <xf numFmtId="0" fontId="16" fillId="7" borderId="44" xfId="2" applyFill="1" applyBorder="1" applyAlignment="1">
      <alignment horizontal="center" vertical="center" wrapText="1"/>
    </xf>
    <xf numFmtId="0" fontId="0" fillId="7" borderId="0" xfId="0" applyFill="1" applyAlignment="1">
      <alignment horizontal="center" vertical="center" wrapText="1"/>
    </xf>
    <xf numFmtId="0" fontId="0" fillId="7" borderId="29"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40" xfId="0" applyFill="1" applyBorder="1" applyAlignment="1">
      <alignment horizontal="center" vertical="center" wrapText="1"/>
    </xf>
    <xf numFmtId="0" fontId="0" fillId="7" borderId="16" xfId="0" applyFill="1" applyBorder="1" applyAlignment="1">
      <alignment horizontal="center" vertical="center" wrapText="1"/>
    </xf>
    <xf numFmtId="0" fontId="0" fillId="0" borderId="0" xfId="0" applyAlignment="1">
      <alignment horizontal="center" vertical="center" wrapText="1"/>
    </xf>
    <xf numFmtId="0" fontId="2" fillId="2" borderId="44" xfId="0" applyFont="1" applyFill="1" applyBorder="1" applyAlignment="1">
      <alignment vertical="center" wrapText="1"/>
    </xf>
    <xf numFmtId="0" fontId="2" fillId="14" borderId="22" xfId="0" applyFont="1" applyFill="1" applyBorder="1" applyAlignment="1">
      <alignment vertical="center"/>
    </xf>
    <xf numFmtId="0" fontId="2" fillId="14" borderId="23" xfId="0" applyFont="1" applyFill="1" applyBorder="1" applyAlignment="1">
      <alignment vertical="center"/>
    </xf>
    <xf numFmtId="0" fontId="2" fillId="14" borderId="24" xfId="0" applyFont="1" applyFill="1" applyBorder="1" applyAlignment="1">
      <alignment vertical="center"/>
    </xf>
    <xf numFmtId="0" fontId="2" fillId="14" borderId="1" xfId="0" applyFont="1" applyFill="1" applyBorder="1" applyAlignment="1">
      <alignment vertical="center"/>
    </xf>
    <xf numFmtId="0" fontId="2" fillId="14" borderId="2" xfId="0" applyFont="1" applyFill="1" applyBorder="1" applyAlignment="1">
      <alignment vertical="center"/>
    </xf>
    <xf numFmtId="0" fontId="2" fillId="14" borderId="3" xfId="0" applyFont="1" applyFill="1" applyBorder="1" applyAlignment="1">
      <alignment vertical="center"/>
    </xf>
    <xf numFmtId="0" fontId="2" fillId="14" borderId="18" xfId="0" applyFont="1" applyFill="1" applyBorder="1" applyAlignment="1">
      <alignment vertical="center"/>
    </xf>
    <xf numFmtId="0" fontId="2" fillId="14" borderId="19" xfId="0" applyFont="1" applyFill="1" applyBorder="1" applyAlignment="1">
      <alignment vertical="center"/>
    </xf>
    <xf numFmtId="0" fontId="2" fillId="14" borderId="20" xfId="0" applyFont="1" applyFill="1" applyBorder="1" applyAlignment="1">
      <alignment vertical="center"/>
    </xf>
    <xf numFmtId="0" fontId="0" fillId="14" borderId="1" xfId="0" applyFill="1" applyBorder="1"/>
    <xf numFmtId="0" fontId="0" fillId="14" borderId="2" xfId="0" applyFill="1" applyBorder="1"/>
    <xf numFmtId="0" fontId="0" fillId="14" borderId="3" xfId="0" applyFill="1" applyBorder="1"/>
    <xf numFmtId="0" fontId="0" fillId="14" borderId="18" xfId="0" applyFill="1" applyBorder="1"/>
    <xf numFmtId="0" fontId="0" fillId="14" borderId="19" xfId="0" applyFill="1" applyBorder="1"/>
    <xf numFmtId="0" fontId="0" fillId="14" borderId="20" xfId="0" applyFill="1" applyBorder="1"/>
    <xf numFmtId="0" fontId="2" fillId="2" borderId="37" xfId="0" applyFont="1" applyFill="1" applyBorder="1" applyAlignment="1">
      <alignment horizontal="center" vertical="center"/>
    </xf>
    <xf numFmtId="0" fontId="2" fillId="0" borderId="32" xfId="0" applyFont="1" applyFill="1" applyBorder="1" applyAlignment="1">
      <alignment vertical="center"/>
    </xf>
    <xf numFmtId="0" fontId="2" fillId="0" borderId="21" xfId="0" applyFont="1" applyFill="1" applyBorder="1" applyAlignment="1">
      <alignment vertical="center"/>
    </xf>
    <xf numFmtId="0" fontId="2" fillId="14" borderId="33" xfId="0" applyFont="1" applyFill="1" applyBorder="1" applyAlignment="1">
      <alignment vertical="center"/>
    </xf>
    <xf numFmtId="0" fontId="2" fillId="14" borderId="34" xfId="0" applyFont="1" applyFill="1" applyBorder="1" applyAlignment="1">
      <alignment vertical="center"/>
    </xf>
    <xf numFmtId="0" fontId="2" fillId="14" borderId="50" xfId="0" applyFont="1" applyFill="1" applyBorder="1" applyAlignment="1">
      <alignment vertical="center"/>
    </xf>
    <xf numFmtId="0" fontId="2" fillId="0" borderId="30" xfId="0" applyFont="1" applyFill="1" applyBorder="1" applyAlignment="1">
      <alignment vertical="center"/>
    </xf>
    <xf numFmtId="0" fontId="2" fillId="0" borderId="39" xfId="0" applyFont="1" applyFill="1" applyBorder="1" applyAlignment="1">
      <alignment vertical="center"/>
    </xf>
    <xf numFmtId="0" fontId="0" fillId="0" borderId="28" xfId="0" applyFill="1" applyBorder="1"/>
    <xf numFmtId="0" fontId="1" fillId="7" borderId="0" xfId="0" applyFont="1" applyFill="1" applyBorder="1" applyAlignment="1">
      <alignment horizontal="center" vertical="center"/>
    </xf>
    <xf numFmtId="0" fontId="1" fillId="7" borderId="0" xfId="0" applyFont="1" applyFill="1" applyBorder="1" applyAlignment="1">
      <alignment horizontal="center" vertical="center"/>
    </xf>
    <xf numFmtId="0" fontId="2" fillId="15" borderId="28" xfId="0" applyFont="1" applyFill="1" applyBorder="1" applyAlignment="1">
      <alignment horizontal="center" vertical="center"/>
    </xf>
    <xf numFmtId="9" fontId="2" fillId="15" borderId="28" xfId="1" applyFont="1" applyFill="1" applyBorder="1" applyAlignment="1">
      <alignment horizontal="center" vertical="center"/>
    </xf>
    <xf numFmtId="0" fontId="4" fillId="2" borderId="28" xfId="0" applyFont="1" applyFill="1" applyBorder="1" applyAlignment="1">
      <alignment horizontal="center" vertical="center"/>
    </xf>
    <xf numFmtId="9" fontId="4" fillId="2" borderId="28" xfId="1" applyFont="1" applyFill="1" applyBorder="1" applyAlignment="1">
      <alignment horizontal="center" vertical="center"/>
    </xf>
    <xf numFmtId="0" fontId="2" fillId="6" borderId="28" xfId="0" applyFont="1" applyFill="1" applyBorder="1" applyAlignment="1">
      <alignment horizontal="center" vertical="center"/>
    </xf>
    <xf numFmtId="0" fontId="2" fillId="12" borderId="28" xfId="0" applyFont="1" applyFill="1" applyBorder="1" applyAlignment="1">
      <alignment horizontal="center" vertical="center"/>
    </xf>
    <xf numFmtId="0" fontId="2" fillId="7" borderId="52" xfId="0" applyFont="1" applyFill="1" applyBorder="1" applyAlignment="1">
      <alignment vertical="center" wrapText="1"/>
    </xf>
    <xf numFmtId="0" fontId="2" fillId="7" borderId="37" xfId="0" applyFont="1" applyFill="1" applyBorder="1" applyAlignment="1">
      <alignment vertical="center" wrapText="1"/>
    </xf>
    <xf numFmtId="9" fontId="2" fillId="6" borderId="38" xfId="1" applyFont="1" applyFill="1" applyBorder="1" applyAlignment="1">
      <alignment horizontal="center" vertical="center"/>
    </xf>
    <xf numFmtId="9" fontId="2" fillId="12" borderId="54" xfId="1" applyFont="1" applyFill="1" applyBorder="1" applyAlignment="1">
      <alignment horizontal="center" vertical="center"/>
    </xf>
    <xf numFmtId="9" fontId="2" fillId="7" borderId="44" xfId="1" applyFont="1" applyFill="1" applyBorder="1" applyAlignment="1">
      <alignment horizontal="center" vertical="center"/>
    </xf>
    <xf numFmtId="0" fontId="2" fillId="7" borderId="27" xfId="0" applyFont="1" applyFill="1" applyBorder="1" applyAlignment="1">
      <alignment horizontal="center" vertical="center"/>
    </xf>
    <xf numFmtId="0" fontId="2" fillId="7" borderId="1" xfId="0" applyFont="1" applyFill="1" applyBorder="1" applyAlignment="1">
      <alignment vertical="center"/>
    </xf>
    <xf numFmtId="0" fontId="2" fillId="7" borderId="2" xfId="0" applyFont="1" applyFill="1" applyBorder="1" applyAlignment="1">
      <alignment vertical="center"/>
    </xf>
    <xf numFmtId="0" fontId="2" fillId="7" borderId="3" xfId="0" applyFont="1" applyFill="1" applyBorder="1" applyAlignment="1">
      <alignment vertical="center"/>
    </xf>
    <xf numFmtId="0" fontId="2" fillId="16" borderId="1" xfId="0" applyFont="1" applyFill="1" applyBorder="1" applyAlignment="1">
      <alignment vertical="center"/>
    </xf>
    <xf numFmtId="0" fontId="2" fillId="16" borderId="2" xfId="0" applyFont="1" applyFill="1" applyBorder="1" applyAlignment="1">
      <alignment vertical="center"/>
    </xf>
    <xf numFmtId="0" fontId="2" fillId="16" borderId="3" xfId="0" applyFont="1" applyFill="1" applyBorder="1" applyAlignment="1">
      <alignment vertical="center"/>
    </xf>
    <xf numFmtId="0" fontId="2" fillId="17" borderId="16" xfId="0" applyFont="1" applyFill="1" applyBorder="1" applyAlignment="1">
      <alignment horizontal="center" vertical="center"/>
    </xf>
    <xf numFmtId="0" fontId="2" fillId="17" borderId="37" xfId="0" applyFont="1" applyFill="1" applyBorder="1" applyAlignment="1">
      <alignment horizontal="center" vertical="center"/>
    </xf>
    <xf numFmtId="0" fontId="2" fillId="17" borderId="44" xfId="0" applyFont="1" applyFill="1" applyBorder="1" applyAlignment="1">
      <alignment horizontal="center" vertical="center"/>
    </xf>
    <xf numFmtId="0" fontId="2" fillId="17" borderId="40" xfId="0" applyFont="1" applyFill="1" applyBorder="1" applyAlignment="1">
      <alignment horizontal="center" vertical="center"/>
    </xf>
    <xf numFmtId="0" fontId="2" fillId="17" borderId="41" xfId="0" applyFont="1" applyFill="1" applyBorder="1" applyAlignment="1">
      <alignment horizontal="center" vertical="center"/>
    </xf>
    <xf numFmtId="0" fontId="0" fillId="7" borderId="1" xfId="0" applyFill="1" applyBorder="1"/>
    <xf numFmtId="0" fontId="0" fillId="7" borderId="2" xfId="0" applyFill="1" applyBorder="1"/>
    <xf numFmtId="0" fontId="0" fillId="7" borderId="3" xfId="0" applyFill="1" applyBorder="1"/>
    <xf numFmtId="0" fontId="0" fillId="0" borderId="44" xfId="0" applyBorder="1"/>
    <xf numFmtId="0" fontId="7" fillId="0" borderId="37" xfId="0" applyFont="1" applyBorder="1" applyAlignment="1">
      <alignment horizontal="center" vertical="center" wrapText="1"/>
    </xf>
    <xf numFmtId="0" fontId="7" fillId="0" borderId="54" xfId="0" applyFont="1" applyBorder="1" applyAlignment="1">
      <alignment horizontal="center" vertical="center"/>
    </xf>
    <xf numFmtId="0" fontId="18" fillId="7" borderId="0" xfId="0" applyFont="1" applyFill="1"/>
    <xf numFmtId="0" fontId="19" fillId="7" borderId="0" xfId="0" applyFont="1" applyFill="1"/>
    <xf numFmtId="0" fontId="0" fillId="18" borderId="18" xfId="0" applyFill="1" applyBorder="1"/>
    <xf numFmtId="0" fontId="0" fillId="18" borderId="19" xfId="0" applyFill="1" applyBorder="1"/>
    <xf numFmtId="0" fontId="0" fillId="18" borderId="20" xfId="0" applyFill="1" applyBorder="1"/>
    <xf numFmtId="0" fontId="2" fillId="18" borderId="1" xfId="0" applyFont="1" applyFill="1" applyBorder="1" applyAlignment="1">
      <alignment vertical="center"/>
    </xf>
    <xf numFmtId="0" fontId="2" fillId="18" borderId="2" xfId="0" applyFont="1" applyFill="1" applyBorder="1" applyAlignment="1">
      <alignment vertical="center"/>
    </xf>
    <xf numFmtId="0" fontId="2" fillId="18" borderId="3" xfId="0" applyFont="1" applyFill="1" applyBorder="1" applyAlignment="1">
      <alignment vertical="center"/>
    </xf>
    <xf numFmtId="0" fontId="2" fillId="18" borderId="22" xfId="0" applyFont="1" applyFill="1" applyBorder="1" applyAlignment="1">
      <alignment vertical="center"/>
    </xf>
    <xf numFmtId="0" fontId="2" fillId="18" borderId="23" xfId="0" applyFont="1" applyFill="1" applyBorder="1" applyAlignment="1">
      <alignment vertical="center"/>
    </xf>
    <xf numFmtId="0" fontId="2" fillId="18" borderId="24" xfId="0" applyFont="1" applyFill="1" applyBorder="1" applyAlignment="1">
      <alignment vertical="center"/>
    </xf>
    <xf numFmtId="0" fontId="2" fillId="16" borderId="48" xfId="0" applyFont="1" applyFill="1" applyBorder="1" applyAlignment="1">
      <alignment vertical="center"/>
    </xf>
    <xf numFmtId="0" fontId="2" fillId="16" borderId="46" xfId="0" applyFont="1" applyFill="1" applyBorder="1" applyAlignment="1">
      <alignment vertical="center"/>
    </xf>
    <xf numFmtId="0" fontId="2" fillId="16" borderId="49" xfId="0" applyFont="1" applyFill="1" applyBorder="1" applyAlignment="1">
      <alignment vertical="center"/>
    </xf>
    <xf numFmtId="9" fontId="6" fillId="19" borderId="0" xfId="0" applyNumberFormat="1" applyFont="1" applyFill="1" applyBorder="1" applyAlignment="1">
      <alignment horizontal="center" vertical="center"/>
    </xf>
    <xf numFmtId="0" fontId="6" fillId="19" borderId="0" xfId="0" applyFont="1" applyFill="1" applyAlignment="1">
      <alignment horizontal="center" vertical="center"/>
    </xf>
    <xf numFmtId="0" fontId="0" fillId="19" borderId="0" xfId="0" applyFill="1"/>
    <xf numFmtId="0" fontId="2" fillId="12" borderId="0" xfId="0"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2" fillId="15" borderId="0" xfId="0" applyFont="1" applyFill="1" applyAlignment="1">
      <alignment horizontal="center" vertical="center"/>
    </xf>
    <xf numFmtId="9" fontId="2" fillId="15" borderId="0" xfId="0" applyNumberFormat="1" applyFont="1" applyFill="1" applyAlignment="1">
      <alignment horizontal="center" vertical="center"/>
    </xf>
    <xf numFmtId="0" fontId="17" fillId="19" borderId="0" xfId="0" applyFont="1" applyFill="1" applyBorder="1" applyAlignment="1">
      <alignment horizontal="center" vertical="center" wrapText="1"/>
    </xf>
    <xf numFmtId="9" fontId="14" fillId="10" borderId="28" xfId="0" applyNumberFormat="1" applyFont="1" applyFill="1" applyBorder="1" applyAlignment="1">
      <alignment horizontal="center" vertical="center"/>
    </xf>
    <xf numFmtId="0" fontId="14" fillId="10" borderId="44" xfId="0" applyFont="1" applyFill="1" applyBorder="1" applyAlignment="1">
      <alignment horizontal="center" vertical="center"/>
    </xf>
    <xf numFmtId="9" fontId="14" fillId="10" borderId="44" xfId="1" applyFont="1" applyFill="1" applyBorder="1" applyAlignment="1">
      <alignment horizontal="center" vertical="center"/>
    </xf>
    <xf numFmtId="0" fontId="2" fillId="7" borderId="22" xfId="0" applyFont="1" applyFill="1" applyBorder="1" applyAlignment="1">
      <alignment vertical="center"/>
    </xf>
    <xf numFmtId="0" fontId="2" fillId="7" borderId="23" xfId="0" applyFont="1" applyFill="1" applyBorder="1" applyAlignment="1">
      <alignment vertical="center"/>
    </xf>
    <xf numFmtId="0" fontId="2" fillId="7" borderId="24" xfId="0" applyFont="1" applyFill="1" applyBorder="1" applyAlignment="1">
      <alignment vertical="center"/>
    </xf>
    <xf numFmtId="0" fontId="2" fillId="20" borderId="22" xfId="0" applyFont="1" applyFill="1" applyBorder="1" applyAlignment="1">
      <alignment vertical="center"/>
    </xf>
    <xf numFmtId="0" fontId="2" fillId="20" borderId="23" xfId="0" applyFont="1" applyFill="1" applyBorder="1" applyAlignment="1">
      <alignment vertical="center"/>
    </xf>
    <xf numFmtId="0" fontId="2" fillId="20" borderId="24" xfId="0" applyFont="1" applyFill="1" applyBorder="1" applyAlignment="1">
      <alignment vertical="center"/>
    </xf>
    <xf numFmtId="0" fontId="2" fillId="21" borderId="22" xfId="0" applyFont="1" applyFill="1" applyBorder="1" applyAlignment="1">
      <alignment vertical="center"/>
    </xf>
    <xf numFmtId="0" fontId="2" fillId="21" borderId="23" xfId="0" applyFont="1" applyFill="1" applyBorder="1" applyAlignment="1">
      <alignment vertical="center"/>
    </xf>
    <xf numFmtId="0" fontId="2" fillId="21" borderId="24" xfId="0" applyFont="1" applyFill="1" applyBorder="1" applyAlignment="1">
      <alignment vertical="center"/>
    </xf>
    <xf numFmtId="0" fontId="0" fillId="21" borderId="1" xfId="0" applyFill="1" applyBorder="1"/>
    <xf numFmtId="0" fontId="0" fillId="21" borderId="2" xfId="0" applyFill="1" applyBorder="1"/>
    <xf numFmtId="0" fontId="0" fillId="21" borderId="3" xfId="0" applyFill="1" applyBorder="1"/>
    <xf numFmtId="0" fontId="2" fillId="21" borderId="1" xfId="0" applyFont="1" applyFill="1" applyBorder="1" applyAlignment="1">
      <alignment vertical="center"/>
    </xf>
    <xf numFmtId="0" fontId="2" fillId="21" borderId="2" xfId="0" applyFont="1" applyFill="1" applyBorder="1" applyAlignment="1">
      <alignment vertical="center"/>
    </xf>
    <xf numFmtId="0" fontId="2" fillId="21" borderId="3" xfId="0" applyFont="1" applyFill="1" applyBorder="1" applyAlignment="1">
      <alignment vertical="center"/>
    </xf>
    <xf numFmtId="0" fontId="2" fillId="7" borderId="16" xfId="0" applyFont="1" applyFill="1" applyBorder="1" applyAlignment="1">
      <alignment vertical="center" wrapText="1"/>
    </xf>
    <xf numFmtId="0" fontId="2" fillId="7" borderId="25" xfId="0" applyFont="1" applyFill="1" applyBorder="1" applyAlignment="1">
      <alignment vertical="center"/>
    </xf>
    <xf numFmtId="0" fontId="2" fillId="21" borderId="25" xfId="0" applyFont="1" applyFill="1" applyBorder="1" applyAlignment="1">
      <alignment vertical="center"/>
    </xf>
    <xf numFmtId="0" fontId="2" fillId="21" borderId="26" xfId="0" applyFont="1" applyFill="1" applyBorder="1" applyAlignment="1">
      <alignment vertical="center"/>
    </xf>
    <xf numFmtId="0" fontId="4" fillId="7" borderId="37" xfId="0" applyFont="1" applyFill="1" applyBorder="1" applyAlignment="1">
      <alignment vertical="center" wrapText="1"/>
    </xf>
    <xf numFmtId="0" fontId="0" fillId="7" borderId="27" xfId="0" applyFill="1" applyBorder="1" applyAlignment="1">
      <alignment horizontal="center" vertical="center" wrapText="1"/>
    </xf>
    <xf numFmtId="0" fontId="1" fillId="13" borderId="27" xfId="0" applyFont="1" applyFill="1" applyBorder="1" applyAlignment="1">
      <alignment horizontal="center" vertical="center"/>
    </xf>
    <xf numFmtId="0" fontId="1" fillId="13" borderId="29"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17" borderId="40" xfId="0" applyFont="1" applyFill="1" applyBorder="1" applyAlignment="1">
      <alignment horizontal="center" vertical="center" wrapText="1"/>
    </xf>
    <xf numFmtId="0" fontId="1" fillId="17" borderId="41" xfId="0" applyFont="1" applyFill="1" applyBorder="1" applyAlignment="1">
      <alignment horizontal="center" vertical="center" wrapText="1"/>
    </xf>
    <xf numFmtId="0" fontId="1" fillId="7" borderId="42"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31"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40"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29" xfId="0" applyFont="1" applyFill="1" applyBorder="1" applyAlignment="1">
      <alignment horizontal="center" vertical="center"/>
    </xf>
    <xf numFmtId="0" fontId="11" fillId="2" borderId="27"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9" borderId="29" xfId="0" applyFont="1" applyFill="1" applyBorder="1" applyAlignment="1" applyProtection="1">
      <alignment horizontal="center" vertical="center" wrapText="1"/>
      <protection locked="0"/>
    </xf>
    <xf numFmtId="0" fontId="11" fillId="6" borderId="27" xfId="0" applyFont="1" applyFill="1" applyBorder="1" applyAlignment="1" applyProtection="1">
      <alignment horizontal="center" vertical="center" wrapText="1"/>
      <protection locked="0"/>
    </xf>
    <xf numFmtId="0" fontId="11" fillId="6" borderId="29" xfId="0" applyFont="1" applyFill="1" applyBorder="1" applyAlignment="1" applyProtection="1">
      <alignment horizontal="center" vertical="center" wrapText="1"/>
      <protection locked="0"/>
    </xf>
    <xf numFmtId="0" fontId="1" fillId="12" borderId="27" xfId="0" applyFont="1" applyFill="1" applyBorder="1" applyAlignment="1">
      <alignment horizontal="center" vertical="center"/>
    </xf>
    <xf numFmtId="0" fontId="1" fillId="12" borderId="29" xfId="0" applyFont="1" applyFill="1" applyBorder="1" applyAlignment="1">
      <alignment horizontal="center" vertical="center"/>
    </xf>
    <xf numFmtId="0" fontId="1" fillId="5" borderId="42"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3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 fillId="0" borderId="18" xfId="0" applyFont="1" applyBorder="1" applyAlignment="1">
      <alignment horizontal="center" vertical="center"/>
    </xf>
    <xf numFmtId="0" fontId="2" fillId="0" borderId="21" xfId="0" applyFont="1" applyBorder="1" applyAlignment="1">
      <alignment horizontal="center" vertical="center"/>
    </xf>
    <xf numFmtId="0" fontId="1" fillId="0" borderId="39" xfId="0" applyFont="1" applyBorder="1" applyAlignment="1">
      <alignment horizontal="center"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8" xfId="0" applyFont="1" applyBorder="1" applyAlignment="1">
      <alignment horizontal="center" vertical="center" wrapText="1"/>
    </xf>
    <xf numFmtId="0" fontId="2" fillId="7" borderId="55"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FF33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CUMPLIMIENTO PLAN PIGA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CUMPLIMIENTO!$C$3</c:f>
              <c:strCache>
                <c:ptCount val="1"/>
                <c:pt idx="0">
                  <c:v># DE ACTIVIDADES REALIZADAS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CUMPLIMIENTO!$B$4:$B$8</c:f>
              <c:strCache>
                <c:ptCount val="5"/>
                <c:pt idx="0">
                  <c:v>Uso eficiente del agua.</c:v>
                </c:pt>
                <c:pt idx="1">
                  <c:v>Uso eficiente de la energía</c:v>
                </c:pt>
                <c:pt idx="2">
                  <c:v>Gestión integral de los resiudos</c:v>
                </c:pt>
                <c:pt idx="3">
                  <c:v>Consumo sostenible</c:v>
                </c:pt>
                <c:pt idx="4">
                  <c:v>Implementacion de practicas sostenibles</c:v>
                </c:pt>
              </c:strCache>
            </c:strRef>
          </c:cat>
          <c:val>
            <c:numRef>
              <c:f>CUMPLIMIENTO!$C$4:$C$8</c:f>
              <c:numCache>
                <c:formatCode>General</c:formatCode>
                <c:ptCount val="5"/>
                <c:pt idx="0">
                  <c:v>1</c:v>
                </c:pt>
                <c:pt idx="1">
                  <c:v>2</c:v>
                </c:pt>
                <c:pt idx="2">
                  <c:v>4</c:v>
                </c:pt>
                <c:pt idx="3">
                  <c:v>1</c:v>
                </c:pt>
                <c:pt idx="4">
                  <c:v>4</c:v>
                </c:pt>
              </c:numCache>
            </c:numRef>
          </c:val>
          <c:extLst>
            <c:ext xmlns:c16="http://schemas.microsoft.com/office/drawing/2014/chart" uri="{C3380CC4-5D6E-409C-BE32-E72D297353CC}">
              <c16:uniqueId val="{00000000-3610-4D3A-BA3E-F012CEA19034}"/>
            </c:ext>
          </c:extLst>
        </c:ser>
        <c:ser>
          <c:idx val="1"/>
          <c:order val="1"/>
          <c:tx>
            <c:strRef>
              <c:f>CUMPLIMIENTO!$D$3</c:f>
              <c:strCache>
                <c:ptCount val="1"/>
                <c:pt idx="0">
                  <c:v># DE ACTIVIDADES PLANTEADAS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CUMPLIMIENTO!$B$4:$B$8</c:f>
              <c:strCache>
                <c:ptCount val="5"/>
                <c:pt idx="0">
                  <c:v>Uso eficiente del agua.</c:v>
                </c:pt>
                <c:pt idx="1">
                  <c:v>Uso eficiente de la energía</c:v>
                </c:pt>
                <c:pt idx="2">
                  <c:v>Gestión integral de los resiudos</c:v>
                </c:pt>
                <c:pt idx="3">
                  <c:v>Consumo sostenible</c:v>
                </c:pt>
                <c:pt idx="4">
                  <c:v>Implementacion de practicas sostenibles</c:v>
                </c:pt>
              </c:strCache>
            </c:strRef>
          </c:cat>
          <c:val>
            <c:numRef>
              <c:f>CUMPLIMIENTO!$D$4:$D$8</c:f>
              <c:numCache>
                <c:formatCode>General</c:formatCode>
                <c:ptCount val="5"/>
                <c:pt idx="0">
                  <c:v>1</c:v>
                </c:pt>
                <c:pt idx="1">
                  <c:v>2</c:v>
                </c:pt>
                <c:pt idx="2">
                  <c:v>10</c:v>
                </c:pt>
                <c:pt idx="3">
                  <c:v>2</c:v>
                </c:pt>
                <c:pt idx="4">
                  <c:v>4</c:v>
                </c:pt>
              </c:numCache>
            </c:numRef>
          </c:val>
          <c:extLst>
            <c:ext xmlns:c16="http://schemas.microsoft.com/office/drawing/2014/chart" uri="{C3380CC4-5D6E-409C-BE32-E72D297353CC}">
              <c16:uniqueId val="{00000001-3610-4D3A-BA3E-F012CEA19034}"/>
            </c:ext>
          </c:extLst>
        </c:ser>
        <c:dLbls>
          <c:showLegendKey val="0"/>
          <c:showVal val="0"/>
          <c:showCatName val="0"/>
          <c:showSerName val="0"/>
          <c:showPercent val="0"/>
          <c:showBubbleSize val="0"/>
        </c:dLbls>
        <c:gapWidth val="219"/>
        <c:overlap val="-27"/>
        <c:axId val="49133056"/>
        <c:axId val="49134976"/>
      </c:barChart>
      <c:catAx>
        <c:axId val="4913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34976"/>
        <c:crosses val="autoZero"/>
        <c:auto val="1"/>
        <c:lblAlgn val="ctr"/>
        <c:lblOffset val="100"/>
        <c:noMultiLvlLbl val="0"/>
      </c:catAx>
      <c:valAx>
        <c:axId val="49134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3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CUMPLIMIENTO!$E$4:$E$8</c:f>
              <c:strCache>
                <c:ptCount val="5"/>
                <c:pt idx="0">
                  <c:v>Uso eficiente del agua.</c:v>
                </c:pt>
                <c:pt idx="1">
                  <c:v>Uso eficiente de la energía</c:v>
                </c:pt>
                <c:pt idx="2">
                  <c:v>Gestión integral de los resiudos</c:v>
                </c:pt>
                <c:pt idx="3">
                  <c:v>Consumo sostenible</c:v>
                </c:pt>
                <c:pt idx="4">
                  <c:v>Implementacion de practicas sostenibles</c:v>
                </c:pt>
              </c:strCache>
            </c:strRef>
          </c:cat>
          <c:val>
            <c:numRef>
              <c:f>CUMPLIMIENTO!$F$4:$F$8</c:f>
              <c:numCache>
                <c:formatCode>General</c:formatCode>
                <c:ptCount val="5"/>
              </c:numCache>
            </c:numRef>
          </c:val>
          <c:extLst>
            <c:ext xmlns:c16="http://schemas.microsoft.com/office/drawing/2014/chart" uri="{C3380CC4-5D6E-409C-BE32-E72D297353CC}">
              <c16:uniqueId val="{00000000-B3A3-47AD-BF2E-6C94C2A4303B}"/>
            </c:ext>
          </c:extLst>
        </c:ser>
        <c:ser>
          <c:idx val="1"/>
          <c:order val="1"/>
          <c:spPr>
            <a:solidFill>
              <a:schemeClr val="accent2"/>
            </a:solidFill>
            <a:ln>
              <a:noFill/>
            </a:ln>
            <a:effectLst/>
          </c:spPr>
          <c:invertIfNegative val="0"/>
          <c:cat>
            <c:strRef>
              <c:f>CUMPLIMIENTO!$E$4:$E$8</c:f>
              <c:strCache>
                <c:ptCount val="5"/>
                <c:pt idx="0">
                  <c:v>Uso eficiente del agua.</c:v>
                </c:pt>
                <c:pt idx="1">
                  <c:v>Uso eficiente de la energía</c:v>
                </c:pt>
                <c:pt idx="2">
                  <c:v>Gestión integral de los resiudos</c:v>
                </c:pt>
                <c:pt idx="3">
                  <c:v>Consumo sostenible</c:v>
                </c:pt>
                <c:pt idx="4">
                  <c:v>Implementacion de practicas sostenibles</c:v>
                </c:pt>
              </c:strCache>
            </c:strRef>
          </c:cat>
          <c:val>
            <c:numRef>
              <c:f>CUMPLIMIENTO!$G$4:$G$8</c:f>
              <c:numCache>
                <c:formatCode>General</c:formatCode>
                <c:ptCount val="5"/>
                <c:pt idx="0">
                  <c:v>12</c:v>
                </c:pt>
                <c:pt idx="1">
                  <c:v>12</c:v>
                </c:pt>
                <c:pt idx="2">
                  <c:v>25</c:v>
                </c:pt>
                <c:pt idx="3">
                  <c:v>1</c:v>
                </c:pt>
                <c:pt idx="4">
                  <c:v>9</c:v>
                </c:pt>
              </c:numCache>
            </c:numRef>
          </c:val>
          <c:extLst>
            <c:ext xmlns:c16="http://schemas.microsoft.com/office/drawing/2014/chart" uri="{C3380CC4-5D6E-409C-BE32-E72D297353CC}">
              <c16:uniqueId val="{00000001-B3A3-47AD-BF2E-6C94C2A4303B}"/>
            </c:ext>
          </c:extLst>
        </c:ser>
        <c:dLbls>
          <c:showLegendKey val="0"/>
          <c:showVal val="0"/>
          <c:showCatName val="0"/>
          <c:showSerName val="0"/>
          <c:showPercent val="0"/>
          <c:showBubbleSize val="0"/>
        </c:dLbls>
        <c:gapWidth val="219"/>
        <c:overlap val="-27"/>
        <c:axId val="77711232"/>
        <c:axId val="82137856"/>
      </c:barChart>
      <c:catAx>
        <c:axId val="7771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137856"/>
        <c:crosses val="autoZero"/>
        <c:auto val="1"/>
        <c:lblAlgn val="ctr"/>
        <c:lblOffset val="100"/>
        <c:noMultiLvlLbl val="0"/>
      </c:catAx>
      <c:valAx>
        <c:axId val="82137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11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109537</xdr:rowOff>
    </xdr:from>
    <xdr:to>
      <xdr:col>4</xdr:col>
      <xdr:colOff>0</xdr:colOff>
      <xdr:row>23</xdr:row>
      <xdr:rowOff>4762</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123825</xdr:colOff>
      <xdr:row>2</xdr:row>
      <xdr:rowOff>33337</xdr:rowOff>
    </xdr:from>
    <xdr:to>
      <xdr:col>13</xdr:col>
      <xdr:colOff>123825</xdr:colOff>
      <xdr:row>6</xdr:row>
      <xdr:rowOff>404812</xdr:rowOff>
    </xdr:to>
    <xdr:graphicFrame macro="">
      <xdr:nvGraphicFramePr>
        <xdr:cNvPr id="2" name="Gráfico 1">
          <a:extLst>
            <a:ext uri="{FF2B5EF4-FFF2-40B4-BE49-F238E27FC236}">
              <a16:creationId xmlns:a16="http://schemas.microsoft.com/office/drawing/2014/main" id="{2B09826F-17F0-478F-87F8-F99C049452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92.168.0.34\Gestion%20Ambiental\2020\SEGUIMIENTO%20PLAN%20PIGA%202020\1.%20USO%20EFICIENTE%20DE%20AGUA\MENSA.%20DIFUSION" TargetMode="External"/><Relationship Id="rId3" Type="http://schemas.openxmlformats.org/officeDocument/2006/relationships/hyperlink" Target="file:///\\192.168.0.34\Gestion%20Ambiental\2020\SEGUIMIENTO%20PLAN%20PIGA%202020\1.%20USO%20EFICIENTE%20DE%20AGUA\MENSA.%20DIFUSION" TargetMode="External"/><Relationship Id="rId7" Type="http://schemas.openxmlformats.org/officeDocument/2006/relationships/hyperlink" Target="file:///\\192.168.0.34\Gestion%20Ambiental\2020\SEGUIMIENTO%20PLAN%20PIGA%202020\5.%20IMPL.%20PRACT.%20SOSTE\6.%20SEMANA%20AMBIENTAL" TargetMode="External"/><Relationship Id="rId2" Type="http://schemas.openxmlformats.org/officeDocument/2006/relationships/hyperlink" Target="file:///\\192.168.0.34\Gestion%20Ambiental\2020\SEGUIMIENTO%20PLAN%20PIGA%202020\1.%20USO%20EFICIENTE%20DE%20AGUA\INF.%20DE%20CONSUMO" TargetMode="External"/><Relationship Id="rId1" Type="http://schemas.openxmlformats.org/officeDocument/2006/relationships/hyperlink" Target="file:///\\192.168.0.34\Gestion%20Ambiental\2020\SEGUIMIENTO%20PLAN%20PIGA%202020\1.%20USO%20EFICIENTE%20DE%20AGUA\MENSA.%20DIFUSION" TargetMode="External"/><Relationship Id="rId6" Type="http://schemas.openxmlformats.org/officeDocument/2006/relationships/hyperlink" Target="file:///\\192.168.0.34\Gestion%20Ambiental\2020\SEGUIMIENTO%20PLAN%20PIGA%202020\5.%20IMPL.%20PRACT.%20SOSTE\7.%20PIEZAS%20USO%20DE%20LA%20BICICLETA" TargetMode="External"/><Relationship Id="rId5" Type="http://schemas.openxmlformats.org/officeDocument/2006/relationships/hyperlink" Target="file:///\\192.168.0.34\Gestion%20Ambiental\2020\SEGUIMIENTO%20PLAN%20PIGA%202020\2.%20USO%20EFICIENTE%20DE%20ENERG&#205;A\4.%20INF.%20CONSUMO" TargetMode="External"/><Relationship Id="rId4" Type="http://schemas.openxmlformats.org/officeDocument/2006/relationships/hyperlink" Target="file:///\\192.168.0.34\Gestion%20Ambiental\2020\SEGUIMIENTO%20PLAN%20PIGA%202020\2.%20USO%20EFICIENTE%20DE%20ENERG&#205;A"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K220"/>
  <sheetViews>
    <sheetView tabSelected="1" topLeftCell="B1" zoomScale="55" zoomScaleNormal="55" workbookViewId="0">
      <pane xSplit="1" topLeftCell="C1" activePane="topRight" state="frozen"/>
      <selection activeCell="B16" sqref="B16"/>
      <selection pane="topRight" activeCell="M11" sqref="M11"/>
    </sheetView>
  </sheetViews>
  <sheetFormatPr baseColWidth="10" defaultRowHeight="15" x14ac:dyDescent="0.25"/>
  <cols>
    <col min="1" max="1" width="47.7109375" customWidth="1"/>
    <col min="2" max="2" width="102.28515625" customWidth="1"/>
    <col min="3" max="12" width="6.85546875" customWidth="1"/>
    <col min="13" max="13" width="7.7109375" customWidth="1"/>
    <col min="14" max="25" width="6.85546875" customWidth="1"/>
    <col min="26" max="26" width="5.5703125" bestFit="1" customWidth="1"/>
    <col min="27" max="49" width="6.85546875" customWidth="1"/>
    <col min="50" max="50" width="5.5703125" customWidth="1"/>
    <col min="51" max="53" width="33.42578125" style="15" customWidth="1"/>
    <col min="54" max="54" width="44.5703125" style="15" customWidth="1"/>
    <col min="55" max="55" width="33.42578125" style="15" hidden="1" customWidth="1"/>
    <col min="56" max="56" width="38.5703125" style="15" hidden="1" customWidth="1"/>
    <col min="57" max="57" width="37.7109375" style="15" hidden="1" customWidth="1"/>
    <col min="58" max="58" width="90.28515625" customWidth="1"/>
    <col min="59" max="59" width="59" style="98" customWidth="1"/>
    <col min="63" max="63" width="22.28515625" customWidth="1"/>
    <col min="66" max="66" width="31.140625" customWidth="1"/>
  </cols>
  <sheetData>
    <row r="1" spans="1:193" ht="50.25" customHeight="1" x14ac:dyDescent="0.25">
      <c r="A1" s="3" t="s">
        <v>29</v>
      </c>
      <c r="B1" s="4"/>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93"/>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row>
    <row r="2" spans="1:193" ht="20.25" x14ac:dyDescent="0.25">
      <c r="A2" s="5" t="s">
        <v>30</v>
      </c>
      <c r="B2" s="6" t="s">
        <v>31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125"/>
      <c r="BA2" s="125"/>
      <c r="BB2" s="125"/>
      <c r="BC2" s="124"/>
      <c r="BD2" s="2"/>
      <c r="BE2" s="2"/>
      <c r="BF2" s="2"/>
      <c r="BG2" s="93"/>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row>
    <row r="3" spans="1:193" ht="21" thickBot="1" x14ac:dyDescent="0.3">
      <c r="A3" s="7" t="s">
        <v>32</v>
      </c>
      <c r="B3" s="8">
        <v>1</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125"/>
      <c r="BA3" s="125"/>
      <c r="BB3" s="125"/>
      <c r="BC3" s="124"/>
      <c r="BD3" s="2"/>
      <c r="BE3" s="2"/>
      <c r="BF3" s="2"/>
      <c r="BG3" s="93"/>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row>
    <row r="4" spans="1:193" ht="21" thickBot="1" x14ac:dyDescent="0.3">
      <c r="A4" s="237" t="s">
        <v>77</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9"/>
      <c r="AZ4" s="239"/>
      <c r="BA4" s="239"/>
      <c r="BB4" s="239"/>
      <c r="BC4" s="239"/>
      <c r="BD4" s="239"/>
      <c r="BE4" s="239"/>
      <c r="BF4" s="240"/>
      <c r="BG4" s="93"/>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row>
    <row r="5" spans="1:193" ht="21" customHeight="1" thickBot="1" x14ac:dyDescent="0.3">
      <c r="A5" s="204" t="s">
        <v>0</v>
      </c>
      <c r="B5" s="204" t="s">
        <v>76</v>
      </c>
      <c r="C5" s="237" t="s">
        <v>7</v>
      </c>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49"/>
      <c r="AY5" s="212" t="s">
        <v>65</v>
      </c>
      <c r="AZ5" s="213"/>
      <c r="BA5" s="213"/>
      <c r="BB5" s="213"/>
      <c r="BC5" s="213"/>
      <c r="BD5" s="213"/>
      <c r="BE5" s="214"/>
      <c r="BF5" s="204" t="s">
        <v>16</v>
      </c>
      <c r="BG5" s="204" t="s">
        <v>124</v>
      </c>
      <c r="BH5" s="231" t="s">
        <v>167</v>
      </c>
      <c r="BI5" s="232"/>
      <c r="BJ5" s="232"/>
      <c r="BK5" s="232"/>
      <c r="BL5" s="232"/>
      <c r="BM5" s="232"/>
      <c r="BN5" s="233"/>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row>
    <row r="6" spans="1:193" ht="21" thickBot="1" x14ac:dyDescent="0.3">
      <c r="A6" s="205"/>
      <c r="B6" s="205"/>
      <c r="C6" s="250" t="s">
        <v>2</v>
      </c>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2"/>
      <c r="AY6" s="215"/>
      <c r="AZ6" s="216"/>
      <c r="BA6" s="216"/>
      <c r="BB6" s="216"/>
      <c r="BC6" s="216"/>
      <c r="BD6" s="216"/>
      <c r="BE6" s="217"/>
      <c r="BF6" s="205"/>
      <c r="BG6" s="205"/>
      <c r="BH6" s="234"/>
      <c r="BI6" s="235"/>
      <c r="BJ6" s="235"/>
      <c r="BK6" s="235"/>
      <c r="BL6" s="235"/>
      <c r="BM6" s="235"/>
      <c r="BN6" s="236"/>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row>
    <row r="7" spans="1:193" ht="33.75" customHeight="1" thickBot="1" x14ac:dyDescent="0.3">
      <c r="A7" s="205"/>
      <c r="B7" s="205"/>
      <c r="C7" s="244" t="s">
        <v>17</v>
      </c>
      <c r="D7" s="245"/>
      <c r="E7" s="245"/>
      <c r="F7" s="245"/>
      <c r="G7" s="245"/>
      <c r="H7" s="245"/>
      <c r="I7" s="245"/>
      <c r="J7" s="245"/>
      <c r="K7" s="245"/>
      <c r="L7" s="245"/>
      <c r="M7" s="245"/>
      <c r="N7" s="245"/>
      <c r="O7" s="245"/>
      <c r="P7" s="245"/>
      <c r="Q7" s="245"/>
      <c r="R7" s="245"/>
      <c r="S7" s="245"/>
      <c r="T7" s="245"/>
      <c r="U7" s="245"/>
      <c r="V7" s="245"/>
      <c r="W7" s="245"/>
      <c r="X7" s="245"/>
      <c r="Y7" s="245"/>
      <c r="Z7" s="246"/>
      <c r="AA7" s="247" t="s">
        <v>18</v>
      </c>
      <c r="AB7" s="245"/>
      <c r="AC7" s="245"/>
      <c r="AD7" s="245"/>
      <c r="AE7" s="245"/>
      <c r="AF7" s="245"/>
      <c r="AG7" s="245"/>
      <c r="AH7" s="245"/>
      <c r="AI7" s="245"/>
      <c r="AJ7" s="245"/>
      <c r="AK7" s="245"/>
      <c r="AL7" s="245"/>
      <c r="AM7" s="245"/>
      <c r="AN7" s="245"/>
      <c r="AO7" s="245"/>
      <c r="AP7" s="245"/>
      <c r="AQ7" s="245"/>
      <c r="AR7" s="245"/>
      <c r="AS7" s="245"/>
      <c r="AT7" s="245"/>
      <c r="AU7" s="245"/>
      <c r="AV7" s="245"/>
      <c r="AW7" s="245"/>
      <c r="AX7" s="248"/>
      <c r="AY7" s="210" t="s">
        <v>152</v>
      </c>
      <c r="AZ7" s="220" t="s">
        <v>17</v>
      </c>
      <c r="BA7" s="221"/>
      <c r="BB7" s="222"/>
      <c r="BC7" s="220" t="s">
        <v>18</v>
      </c>
      <c r="BD7" s="221"/>
      <c r="BE7" s="222"/>
      <c r="BF7" s="205"/>
      <c r="BG7" s="205"/>
      <c r="BH7" s="234"/>
      <c r="BI7" s="235"/>
      <c r="BJ7" s="235"/>
      <c r="BK7" s="235"/>
      <c r="BL7" s="235"/>
      <c r="BM7" s="235"/>
      <c r="BN7" s="236"/>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row>
    <row r="8" spans="1:193" ht="31.5" customHeight="1" thickBot="1" x14ac:dyDescent="0.3">
      <c r="A8" s="205"/>
      <c r="B8" s="205"/>
      <c r="C8" s="241" t="s">
        <v>10</v>
      </c>
      <c r="D8" s="242"/>
      <c r="E8" s="242"/>
      <c r="F8" s="243"/>
      <c r="G8" s="208" t="s">
        <v>11</v>
      </c>
      <c r="H8" s="207"/>
      <c r="I8" s="207"/>
      <c r="J8" s="207"/>
      <c r="K8" s="208" t="s">
        <v>12</v>
      </c>
      <c r="L8" s="207"/>
      <c r="M8" s="207"/>
      <c r="N8" s="209"/>
      <c r="O8" s="207" t="s">
        <v>13</v>
      </c>
      <c r="P8" s="207"/>
      <c r="Q8" s="207"/>
      <c r="R8" s="207"/>
      <c r="S8" s="208" t="s">
        <v>14</v>
      </c>
      <c r="T8" s="207"/>
      <c r="U8" s="207"/>
      <c r="V8" s="209"/>
      <c r="W8" s="207" t="s">
        <v>15</v>
      </c>
      <c r="X8" s="207"/>
      <c r="Y8" s="207"/>
      <c r="Z8" s="209"/>
      <c r="AA8" s="208" t="s">
        <v>23</v>
      </c>
      <c r="AB8" s="207"/>
      <c r="AC8" s="207"/>
      <c r="AD8" s="207"/>
      <c r="AE8" s="208" t="s">
        <v>24</v>
      </c>
      <c r="AF8" s="207"/>
      <c r="AG8" s="207"/>
      <c r="AH8" s="209"/>
      <c r="AI8" s="253" t="s">
        <v>27</v>
      </c>
      <c r="AJ8" s="253"/>
      <c r="AK8" s="253"/>
      <c r="AL8" s="253"/>
      <c r="AM8" s="208" t="s">
        <v>25</v>
      </c>
      <c r="AN8" s="207"/>
      <c r="AO8" s="207"/>
      <c r="AP8" s="209"/>
      <c r="AQ8" s="207" t="s">
        <v>26</v>
      </c>
      <c r="AR8" s="207"/>
      <c r="AS8" s="207"/>
      <c r="AT8" s="207"/>
      <c r="AU8" s="208" t="s">
        <v>28</v>
      </c>
      <c r="AV8" s="207"/>
      <c r="AW8" s="207"/>
      <c r="AX8" s="207"/>
      <c r="AY8" s="211"/>
      <c r="AZ8" s="218" t="s">
        <v>153</v>
      </c>
      <c r="BA8" s="218" t="s">
        <v>154</v>
      </c>
      <c r="BB8" s="218" t="s">
        <v>155</v>
      </c>
      <c r="BC8" s="218" t="s">
        <v>156</v>
      </c>
      <c r="BD8" s="218" t="s">
        <v>157</v>
      </c>
      <c r="BE8" s="218" t="s">
        <v>155</v>
      </c>
      <c r="BF8" s="205"/>
      <c r="BG8" s="205"/>
      <c r="BH8" s="234"/>
      <c r="BI8" s="235"/>
      <c r="BJ8" s="235"/>
      <c r="BK8" s="235"/>
      <c r="BL8" s="235"/>
      <c r="BM8" s="235"/>
      <c r="BN8" s="236"/>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row>
    <row r="9" spans="1:193" ht="21" thickBot="1" x14ac:dyDescent="0.3">
      <c r="A9" s="206"/>
      <c r="B9" s="206"/>
      <c r="C9" s="30" t="s">
        <v>3</v>
      </c>
      <c r="D9" s="31" t="s">
        <v>4</v>
      </c>
      <c r="E9" s="31" t="s">
        <v>5</v>
      </c>
      <c r="F9" s="32" t="s">
        <v>6</v>
      </c>
      <c r="G9" s="30" t="s">
        <v>3</v>
      </c>
      <c r="H9" s="31" t="s">
        <v>4</v>
      </c>
      <c r="I9" s="31" t="s">
        <v>5</v>
      </c>
      <c r="J9" s="33" t="s">
        <v>6</v>
      </c>
      <c r="K9" s="34" t="s">
        <v>3</v>
      </c>
      <c r="L9" s="31" t="s">
        <v>4</v>
      </c>
      <c r="M9" s="31" t="s">
        <v>5</v>
      </c>
      <c r="N9" s="32" t="s">
        <v>6</v>
      </c>
      <c r="O9" s="30" t="s">
        <v>3</v>
      </c>
      <c r="P9" s="31" t="s">
        <v>4</v>
      </c>
      <c r="Q9" s="31" t="s">
        <v>5</v>
      </c>
      <c r="R9" s="33" t="s">
        <v>6</v>
      </c>
      <c r="S9" s="34" t="s">
        <v>3</v>
      </c>
      <c r="T9" s="31" t="s">
        <v>4</v>
      </c>
      <c r="U9" s="31" t="s">
        <v>5</v>
      </c>
      <c r="V9" s="32" t="s">
        <v>6</v>
      </c>
      <c r="W9" s="30" t="s">
        <v>3</v>
      </c>
      <c r="X9" s="31" t="s">
        <v>4</v>
      </c>
      <c r="Y9" s="31" t="s">
        <v>5</v>
      </c>
      <c r="Z9" s="32" t="s">
        <v>6</v>
      </c>
      <c r="AA9" s="34" t="s">
        <v>3</v>
      </c>
      <c r="AB9" s="31" t="s">
        <v>4</v>
      </c>
      <c r="AC9" s="31" t="s">
        <v>5</v>
      </c>
      <c r="AD9" s="33" t="s">
        <v>6</v>
      </c>
      <c r="AE9" s="34" t="s">
        <v>3</v>
      </c>
      <c r="AF9" s="31" t="s">
        <v>4</v>
      </c>
      <c r="AG9" s="31" t="s">
        <v>5</v>
      </c>
      <c r="AH9" s="32" t="s">
        <v>6</v>
      </c>
      <c r="AI9" s="30" t="s">
        <v>3</v>
      </c>
      <c r="AJ9" s="31" t="s">
        <v>4</v>
      </c>
      <c r="AK9" s="31" t="s">
        <v>5</v>
      </c>
      <c r="AL9" s="33" t="s">
        <v>6</v>
      </c>
      <c r="AM9" s="34" t="s">
        <v>3</v>
      </c>
      <c r="AN9" s="31" t="s">
        <v>4</v>
      </c>
      <c r="AO9" s="31" t="s">
        <v>5</v>
      </c>
      <c r="AP9" s="32" t="s">
        <v>6</v>
      </c>
      <c r="AQ9" s="30" t="s">
        <v>3</v>
      </c>
      <c r="AR9" s="31" t="s">
        <v>4</v>
      </c>
      <c r="AS9" s="31" t="s">
        <v>5</v>
      </c>
      <c r="AT9" s="33" t="s">
        <v>6</v>
      </c>
      <c r="AU9" s="34" t="s">
        <v>3</v>
      </c>
      <c r="AV9" s="31" t="s">
        <v>4</v>
      </c>
      <c r="AW9" s="31" t="s">
        <v>5</v>
      </c>
      <c r="AX9" s="33" t="s">
        <v>6</v>
      </c>
      <c r="AY9" s="211"/>
      <c r="AZ9" s="219"/>
      <c r="BA9" s="219"/>
      <c r="BB9" s="219"/>
      <c r="BC9" s="219"/>
      <c r="BD9" s="219"/>
      <c r="BE9" s="219"/>
      <c r="BF9" s="206"/>
      <c r="BG9" s="206"/>
      <c r="BH9" s="234"/>
      <c r="BI9" s="235"/>
      <c r="BJ9" s="235"/>
      <c r="BK9" s="235"/>
      <c r="BL9" s="235"/>
      <c r="BM9" s="235"/>
      <c r="BN9" s="236"/>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row>
    <row r="10" spans="1:193" ht="60" customHeight="1" thickBot="1" x14ac:dyDescent="0.3">
      <c r="A10" s="225" t="s">
        <v>114</v>
      </c>
      <c r="B10" s="226"/>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37"/>
      <c r="AZ10" s="38"/>
      <c r="BA10" s="38"/>
      <c r="BB10" s="38"/>
      <c r="BC10" s="38"/>
      <c r="BD10" s="38"/>
      <c r="BE10" s="38"/>
      <c r="BF10" s="38"/>
      <c r="BG10" s="94"/>
      <c r="BH10" s="231" t="s">
        <v>168</v>
      </c>
      <c r="BI10" s="232"/>
      <c r="BJ10" s="232"/>
      <c r="BK10" s="232"/>
      <c r="BL10" s="231" t="s">
        <v>169</v>
      </c>
      <c r="BM10" s="232"/>
      <c r="BN10" s="232"/>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row>
    <row r="11" spans="1:193" ht="128.25" customHeight="1" thickBot="1" x14ac:dyDescent="0.3">
      <c r="A11" s="47" t="s">
        <v>1</v>
      </c>
      <c r="B11" s="35" t="s">
        <v>78</v>
      </c>
      <c r="C11" s="49"/>
      <c r="D11" s="52"/>
      <c r="E11" s="52"/>
      <c r="F11" s="53"/>
      <c r="G11" s="181"/>
      <c r="H11" s="182"/>
      <c r="I11" s="182"/>
      <c r="J11" s="183"/>
      <c r="K11" s="181"/>
      <c r="L11" s="182"/>
      <c r="M11" s="182"/>
      <c r="N11" s="183"/>
      <c r="O11" s="181"/>
      <c r="P11" s="182"/>
      <c r="Q11" s="182"/>
      <c r="R11" s="183"/>
      <c r="S11" s="181"/>
      <c r="T11" s="182"/>
      <c r="U11" s="182"/>
      <c r="V11" s="183"/>
      <c r="W11" s="181"/>
      <c r="X11" s="182"/>
      <c r="Y11" s="182"/>
      <c r="Z11" s="183"/>
      <c r="AA11" s="49"/>
      <c r="AB11" s="52"/>
      <c r="AC11" s="52"/>
      <c r="AD11" s="53"/>
      <c r="AE11" s="184"/>
      <c r="AF11" s="185"/>
      <c r="AG11" s="185"/>
      <c r="AH11" s="186"/>
      <c r="AI11" s="184"/>
      <c r="AJ11" s="185"/>
      <c r="AK11" s="185"/>
      <c r="AL11" s="186"/>
      <c r="AM11" s="184"/>
      <c r="AN11" s="185"/>
      <c r="AO11" s="185"/>
      <c r="AP11" s="186"/>
      <c r="AQ11" s="184"/>
      <c r="AR11" s="185"/>
      <c r="AS11" s="185"/>
      <c r="AT11" s="186"/>
      <c r="AU11" s="49"/>
      <c r="AV11" s="52"/>
      <c r="AW11" s="52"/>
      <c r="AX11" s="53"/>
      <c r="AY11" s="144">
        <v>4</v>
      </c>
      <c r="AZ11" s="61">
        <v>0</v>
      </c>
      <c r="BA11" s="61">
        <v>0</v>
      </c>
      <c r="BB11" s="136" t="e">
        <f>(BA11/AZ11)</f>
        <v>#DIV/0!</v>
      </c>
      <c r="BC11" s="70">
        <v>4</v>
      </c>
      <c r="BD11" s="70">
        <v>0</v>
      </c>
      <c r="BE11" s="136">
        <f>BD11/BC11</f>
        <v>0</v>
      </c>
      <c r="BF11" s="132" t="s">
        <v>128</v>
      </c>
      <c r="BG11" s="201"/>
      <c r="BH11" s="254" t="s">
        <v>172</v>
      </c>
      <c r="BI11" s="254"/>
      <c r="BJ11" s="254"/>
      <c r="BK11" s="254"/>
      <c r="BL11" s="254" t="s">
        <v>171</v>
      </c>
      <c r="BM11" s="254"/>
      <c r="BN11" s="254"/>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row>
    <row r="12" spans="1:193" ht="215.25" customHeight="1" thickBot="1" x14ac:dyDescent="0.3">
      <c r="A12" s="47" t="s">
        <v>8</v>
      </c>
      <c r="B12" s="19" t="s">
        <v>79</v>
      </c>
      <c r="C12" s="41"/>
      <c r="D12" s="42"/>
      <c r="E12" s="42"/>
      <c r="F12" s="43"/>
      <c r="G12" s="41"/>
      <c r="H12" s="42"/>
      <c r="I12" s="42"/>
      <c r="J12" s="43"/>
      <c r="K12" s="103"/>
      <c r="L12" s="104"/>
      <c r="M12" s="104"/>
      <c r="N12" s="105"/>
      <c r="O12" s="41"/>
      <c r="P12" s="42"/>
      <c r="Q12" s="42"/>
      <c r="R12" s="43"/>
      <c r="S12" s="41"/>
      <c r="T12" s="42"/>
      <c r="U12" s="42"/>
      <c r="V12" s="43"/>
      <c r="W12" s="41"/>
      <c r="X12" s="42"/>
      <c r="Y12" s="42"/>
      <c r="Z12" s="43"/>
      <c r="AA12" s="103"/>
      <c r="AB12" s="104"/>
      <c r="AC12" s="104"/>
      <c r="AD12" s="105"/>
      <c r="AE12" s="41"/>
      <c r="AF12" s="42"/>
      <c r="AG12" s="42"/>
      <c r="AH12" s="43"/>
      <c r="AI12" s="103"/>
      <c r="AJ12" s="104"/>
      <c r="AK12" s="104"/>
      <c r="AL12" s="105"/>
      <c r="AM12" s="41"/>
      <c r="AN12" s="42"/>
      <c r="AO12" s="42"/>
      <c r="AP12" s="43"/>
      <c r="AQ12" s="103"/>
      <c r="AR12" s="104"/>
      <c r="AS12" s="104"/>
      <c r="AT12" s="105"/>
      <c r="AU12" s="41"/>
      <c r="AV12" s="42"/>
      <c r="AW12" s="42"/>
      <c r="AX12" s="43"/>
      <c r="AY12" s="145">
        <v>4</v>
      </c>
      <c r="AZ12" s="66">
        <v>1</v>
      </c>
      <c r="BA12" s="66">
        <v>1</v>
      </c>
      <c r="BB12" s="72">
        <f t="shared" ref="BB12:BB15" si="0">(BA12/AZ12)</f>
        <v>1</v>
      </c>
      <c r="BC12" s="70">
        <v>3</v>
      </c>
      <c r="BD12" s="70">
        <v>0</v>
      </c>
      <c r="BE12" s="136">
        <f t="shared" ref="BE12:BE15" si="1">BD12/BC12</f>
        <v>0</v>
      </c>
      <c r="BF12" s="68" t="s">
        <v>123</v>
      </c>
      <c r="BG12" s="92" t="s">
        <v>125</v>
      </c>
      <c r="BH12" s="254" t="s">
        <v>170</v>
      </c>
      <c r="BI12" s="254"/>
      <c r="BJ12" s="254"/>
      <c r="BK12" s="254"/>
      <c r="BL12" s="254" t="s">
        <v>184</v>
      </c>
      <c r="BM12" s="254"/>
      <c r="BN12" s="254"/>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row>
    <row r="13" spans="1:193" ht="99.75" customHeight="1" thickBot="1" x14ac:dyDescent="0.3">
      <c r="A13" s="47" t="s">
        <v>66</v>
      </c>
      <c r="B13" s="19" t="s">
        <v>80</v>
      </c>
      <c r="C13" s="41"/>
      <c r="D13" s="42"/>
      <c r="E13" s="42"/>
      <c r="F13" s="43"/>
      <c r="G13" s="41"/>
      <c r="H13" s="42"/>
      <c r="I13" s="42"/>
      <c r="J13" s="43"/>
      <c r="K13" s="41"/>
      <c r="L13" s="42"/>
      <c r="M13" s="42"/>
      <c r="N13" s="43"/>
      <c r="O13" s="41"/>
      <c r="P13" s="42"/>
      <c r="Q13" s="42"/>
      <c r="R13" s="43"/>
      <c r="S13" s="41"/>
      <c r="T13" s="42"/>
      <c r="U13" s="42"/>
      <c r="V13" s="43"/>
      <c r="W13" s="138"/>
      <c r="X13" s="139"/>
      <c r="Y13" s="139"/>
      <c r="Z13" s="140"/>
      <c r="AA13" s="103"/>
      <c r="AB13" s="104"/>
      <c r="AC13" s="104"/>
      <c r="AD13" s="105"/>
      <c r="AE13" s="41"/>
      <c r="AF13" s="42"/>
      <c r="AG13" s="42"/>
      <c r="AH13" s="43"/>
      <c r="AI13" s="41"/>
      <c r="AJ13" s="42"/>
      <c r="AK13" s="42"/>
      <c r="AL13" s="43"/>
      <c r="AM13" s="41"/>
      <c r="AN13" s="42"/>
      <c r="AO13" s="42"/>
      <c r="AP13" s="43"/>
      <c r="AQ13" s="141"/>
      <c r="AR13" s="142"/>
      <c r="AS13" s="142"/>
      <c r="AT13" s="143"/>
      <c r="AU13" s="41"/>
      <c r="AV13" s="42"/>
      <c r="AW13" s="42"/>
      <c r="AX13" s="43"/>
      <c r="AY13" s="146">
        <v>2</v>
      </c>
      <c r="AZ13" s="71">
        <v>0</v>
      </c>
      <c r="BA13" s="71">
        <v>0</v>
      </c>
      <c r="BB13" s="72" t="e">
        <f t="shared" si="0"/>
        <v>#DIV/0!</v>
      </c>
      <c r="BC13" s="70">
        <v>2</v>
      </c>
      <c r="BD13" s="70">
        <v>1</v>
      </c>
      <c r="BE13" s="136">
        <f t="shared" si="1"/>
        <v>0.5</v>
      </c>
      <c r="BF13" s="69" t="s">
        <v>126</v>
      </c>
      <c r="BG13" s="92" t="s">
        <v>127</v>
      </c>
      <c r="BH13" s="254" t="s">
        <v>172</v>
      </c>
      <c r="BI13" s="254"/>
      <c r="BJ13" s="254"/>
      <c r="BK13" s="254"/>
      <c r="BL13" s="254" t="s">
        <v>171</v>
      </c>
      <c r="BM13" s="254"/>
      <c r="BN13" s="254"/>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row>
    <row r="14" spans="1:193" ht="99.75" customHeight="1" thickBot="1" x14ac:dyDescent="0.3">
      <c r="A14" s="47" t="s">
        <v>9</v>
      </c>
      <c r="B14" s="19" t="s">
        <v>81</v>
      </c>
      <c r="C14" s="41"/>
      <c r="D14" s="42"/>
      <c r="E14" s="42"/>
      <c r="F14" s="43"/>
      <c r="G14" s="41"/>
      <c r="H14" s="42"/>
      <c r="I14" s="42"/>
      <c r="J14" s="43"/>
      <c r="K14" s="41"/>
      <c r="L14" s="42"/>
      <c r="M14" s="42"/>
      <c r="N14" s="43"/>
      <c r="O14" s="41"/>
      <c r="P14" s="42"/>
      <c r="Q14" s="42"/>
      <c r="R14" s="43"/>
      <c r="S14" s="41"/>
      <c r="T14" s="42"/>
      <c r="U14" s="42"/>
      <c r="V14" s="43"/>
      <c r="W14" s="41"/>
      <c r="X14" s="42"/>
      <c r="Y14" s="42"/>
      <c r="Z14" s="43"/>
      <c r="AA14" s="103"/>
      <c r="AB14" s="104"/>
      <c r="AC14" s="104"/>
      <c r="AD14" s="105"/>
      <c r="AE14" s="41"/>
      <c r="AF14" s="42"/>
      <c r="AG14" s="42"/>
      <c r="AH14" s="43"/>
      <c r="AI14" s="41"/>
      <c r="AJ14" s="42"/>
      <c r="AK14" s="42"/>
      <c r="AL14" s="43"/>
      <c r="AM14" s="41"/>
      <c r="AN14" s="42"/>
      <c r="AO14" s="42"/>
      <c r="AP14" s="43"/>
      <c r="AQ14" s="141"/>
      <c r="AR14" s="142"/>
      <c r="AS14" s="142"/>
      <c r="AT14" s="143"/>
      <c r="AU14" s="41"/>
      <c r="AV14" s="42"/>
      <c r="AW14" s="42"/>
      <c r="AX14" s="43"/>
      <c r="AY14" s="145">
        <v>2</v>
      </c>
      <c r="AZ14" s="66">
        <v>0</v>
      </c>
      <c r="BA14" s="66">
        <v>0</v>
      </c>
      <c r="BB14" s="72" t="e">
        <f t="shared" si="0"/>
        <v>#DIV/0!</v>
      </c>
      <c r="BC14" s="70">
        <v>2</v>
      </c>
      <c r="BD14" s="70">
        <v>0</v>
      </c>
      <c r="BE14" s="136">
        <f t="shared" si="1"/>
        <v>0</v>
      </c>
      <c r="BF14" s="68" t="s">
        <v>164</v>
      </c>
      <c r="BG14" s="95"/>
      <c r="BH14" s="254" t="s">
        <v>172</v>
      </c>
      <c r="BI14" s="254"/>
      <c r="BJ14" s="254"/>
      <c r="BK14" s="254"/>
      <c r="BL14" s="254" t="s">
        <v>171</v>
      </c>
      <c r="BM14" s="254"/>
      <c r="BN14" s="254"/>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row>
    <row r="15" spans="1:193" ht="99.75" customHeight="1" thickBot="1" x14ac:dyDescent="0.3">
      <c r="A15" s="89" t="s">
        <v>67</v>
      </c>
      <c r="B15" s="25" t="s">
        <v>82</v>
      </c>
      <c r="C15" s="48"/>
      <c r="D15" s="50"/>
      <c r="E15" s="50"/>
      <c r="F15" s="51"/>
      <c r="G15" s="48"/>
      <c r="H15" s="50"/>
      <c r="I15" s="50"/>
      <c r="J15" s="51"/>
      <c r="K15" s="48"/>
      <c r="L15" s="50"/>
      <c r="M15" s="50"/>
      <c r="N15" s="51"/>
      <c r="O15" s="48"/>
      <c r="P15" s="50"/>
      <c r="Q15" s="50"/>
      <c r="R15" s="51"/>
      <c r="S15" s="48"/>
      <c r="T15" s="50"/>
      <c r="U15" s="50"/>
      <c r="V15" s="51"/>
      <c r="W15" s="48"/>
      <c r="X15" s="50"/>
      <c r="Y15" s="50"/>
      <c r="Z15" s="51"/>
      <c r="AA15" s="48"/>
      <c r="AB15" s="50"/>
      <c r="AC15" s="50"/>
      <c r="AD15" s="51"/>
      <c r="AE15" s="48"/>
      <c r="AF15" s="50"/>
      <c r="AG15" s="50"/>
      <c r="AH15" s="51"/>
      <c r="AI15" s="48"/>
      <c r="AJ15" s="50"/>
      <c r="AK15" s="50"/>
      <c r="AL15" s="51"/>
      <c r="AM15" s="106"/>
      <c r="AN15" s="107"/>
      <c r="AO15" s="107"/>
      <c r="AP15" s="108"/>
      <c r="AQ15" s="48"/>
      <c r="AR15" s="50"/>
      <c r="AS15" s="50"/>
      <c r="AT15" s="51"/>
      <c r="AU15" s="48"/>
      <c r="AV15" s="50"/>
      <c r="AW15" s="50"/>
      <c r="AX15" s="51"/>
      <c r="AY15" s="147">
        <v>1</v>
      </c>
      <c r="AZ15" s="64">
        <v>0</v>
      </c>
      <c r="BA15" s="64">
        <v>0</v>
      </c>
      <c r="BB15" s="72" t="e">
        <f t="shared" si="0"/>
        <v>#DIV/0!</v>
      </c>
      <c r="BC15" s="70">
        <v>1</v>
      </c>
      <c r="BD15" s="70">
        <v>0</v>
      </c>
      <c r="BE15" s="136">
        <f t="shared" si="1"/>
        <v>0</v>
      </c>
      <c r="BF15" s="65"/>
      <c r="BG15" s="96"/>
      <c r="BH15" s="254" t="s">
        <v>172</v>
      </c>
      <c r="BI15" s="254"/>
      <c r="BJ15" s="254"/>
      <c r="BK15" s="254"/>
      <c r="BL15" s="254" t="s">
        <v>171</v>
      </c>
      <c r="BM15" s="254"/>
      <c r="BN15" s="254"/>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row>
    <row r="16" spans="1:193" ht="60" customHeight="1" thickBot="1" x14ac:dyDescent="0.3">
      <c r="A16" s="223" t="s">
        <v>113</v>
      </c>
      <c r="B16" s="224"/>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40"/>
      <c r="AT16" s="39"/>
      <c r="AU16" s="40"/>
      <c r="AV16" s="39"/>
      <c r="AW16" s="39"/>
      <c r="AX16" s="39"/>
      <c r="AY16" s="126">
        <f>SUM(AY11:AY15)</f>
        <v>13</v>
      </c>
      <c r="AZ16" s="126">
        <f>SUM(AZ11:AZ15)</f>
        <v>1</v>
      </c>
      <c r="BA16" s="126">
        <f>SUM(BA11:BA15)</f>
        <v>1</v>
      </c>
      <c r="BB16" s="127">
        <f>BA16/AZ16</f>
        <v>1</v>
      </c>
      <c r="BC16" s="175">
        <f>SUM(BC11:BC15)</f>
        <v>12</v>
      </c>
      <c r="BD16" s="175">
        <f>SUM(BD11:BD15)</f>
        <v>1</v>
      </c>
      <c r="BE16" s="176">
        <f>AVERAGE(BE11:BE15)</f>
        <v>0.1</v>
      </c>
      <c r="BF16" s="60"/>
      <c r="BG16" s="94"/>
      <c r="BH16" s="254"/>
      <c r="BI16" s="254"/>
      <c r="BJ16" s="254"/>
      <c r="BK16" s="254"/>
      <c r="BL16" s="254"/>
      <c r="BM16" s="254"/>
      <c r="BN16" s="254"/>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row>
    <row r="17" spans="1:193" ht="241.5" customHeight="1" thickBot="1" x14ac:dyDescent="0.3">
      <c r="A17" s="26" t="s">
        <v>33</v>
      </c>
      <c r="B17" s="27" t="s">
        <v>83</v>
      </c>
      <c r="C17" s="41"/>
      <c r="D17" s="42"/>
      <c r="E17" s="42"/>
      <c r="F17" s="43"/>
      <c r="G17" s="41"/>
      <c r="H17" s="42"/>
      <c r="I17" s="42"/>
      <c r="J17" s="43"/>
      <c r="K17" s="103"/>
      <c r="L17" s="104"/>
      <c r="M17" s="104"/>
      <c r="N17" s="105"/>
      <c r="O17" s="41"/>
      <c r="P17" s="42"/>
      <c r="Q17" s="42"/>
      <c r="R17" s="43"/>
      <c r="S17" s="41"/>
      <c r="T17" s="42"/>
      <c r="U17" s="42"/>
      <c r="V17" s="43"/>
      <c r="W17" s="41"/>
      <c r="X17" s="42"/>
      <c r="Y17" s="42"/>
      <c r="Z17" s="43"/>
      <c r="AA17" s="103"/>
      <c r="AB17" s="104"/>
      <c r="AC17" s="104"/>
      <c r="AD17" s="105"/>
      <c r="AE17" s="41"/>
      <c r="AF17" s="42"/>
      <c r="AG17" s="42"/>
      <c r="AH17" s="43"/>
      <c r="AI17" s="103"/>
      <c r="AJ17" s="104"/>
      <c r="AK17" s="104"/>
      <c r="AL17" s="105"/>
      <c r="AM17" s="41"/>
      <c r="AN17" s="42"/>
      <c r="AO17" s="42"/>
      <c r="AP17" s="43"/>
      <c r="AQ17" s="103"/>
      <c r="AR17" s="104"/>
      <c r="AS17" s="104"/>
      <c r="AT17" s="105"/>
      <c r="AU17" s="41"/>
      <c r="AV17" s="42"/>
      <c r="AW17" s="42"/>
      <c r="AX17" s="43"/>
      <c r="AY17" s="145">
        <v>4</v>
      </c>
      <c r="AZ17" s="66">
        <v>1</v>
      </c>
      <c r="BA17" s="66">
        <v>1</v>
      </c>
      <c r="BB17" s="90">
        <f>(BA17/AZ17)</f>
        <v>1</v>
      </c>
      <c r="BC17" s="137">
        <v>3</v>
      </c>
      <c r="BD17" s="70">
        <v>0</v>
      </c>
      <c r="BE17" s="70"/>
      <c r="BF17" s="133" t="s">
        <v>123</v>
      </c>
      <c r="BG17" s="92" t="s">
        <v>125</v>
      </c>
      <c r="BH17" s="254" t="s">
        <v>173</v>
      </c>
      <c r="BI17" s="254"/>
      <c r="BJ17" s="254"/>
      <c r="BK17" s="254"/>
      <c r="BL17" s="254" t="s">
        <v>189</v>
      </c>
      <c r="BM17" s="254"/>
      <c r="BN17" s="254"/>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row>
    <row r="18" spans="1:193" ht="149.25" customHeight="1" thickBot="1" x14ac:dyDescent="0.3">
      <c r="A18" s="47" t="s">
        <v>34</v>
      </c>
      <c r="B18" s="19" t="s">
        <v>84</v>
      </c>
      <c r="C18" s="181"/>
      <c r="D18" s="182"/>
      <c r="E18" s="182"/>
      <c r="F18" s="183"/>
      <c r="G18" s="181"/>
      <c r="H18" s="182"/>
      <c r="I18" s="182"/>
      <c r="J18" s="183"/>
      <c r="K18" s="181"/>
      <c r="L18" s="182"/>
      <c r="M18" s="182"/>
      <c r="N18" s="183"/>
      <c r="O18" s="181"/>
      <c r="P18" s="182"/>
      <c r="Q18" s="182"/>
      <c r="R18" s="183"/>
      <c r="S18" s="181"/>
      <c r="T18" s="182"/>
      <c r="U18" s="182"/>
      <c r="V18" s="183"/>
      <c r="W18" s="181"/>
      <c r="X18" s="182"/>
      <c r="Y18" s="182"/>
      <c r="Z18" s="183"/>
      <c r="AA18" s="187"/>
      <c r="AB18" s="188"/>
      <c r="AC18" s="188"/>
      <c r="AD18" s="189"/>
      <c r="AE18" s="187"/>
      <c r="AF18" s="188"/>
      <c r="AG18" s="188"/>
      <c r="AH18" s="189"/>
      <c r="AI18" s="187"/>
      <c r="AJ18" s="188"/>
      <c r="AK18" s="188"/>
      <c r="AL18" s="189"/>
      <c r="AM18" s="187"/>
      <c r="AN18" s="188"/>
      <c r="AO18" s="188"/>
      <c r="AP18" s="189"/>
      <c r="AQ18" s="187"/>
      <c r="AR18" s="188"/>
      <c r="AS18" s="188"/>
      <c r="AT18" s="189"/>
      <c r="AU18" s="181"/>
      <c r="AV18" s="182"/>
      <c r="AW18" s="182"/>
      <c r="AX18" s="183"/>
      <c r="AY18" s="146">
        <v>4</v>
      </c>
      <c r="AZ18" s="70">
        <v>0</v>
      </c>
      <c r="BA18" s="70">
        <v>0</v>
      </c>
      <c r="BB18" s="90" t="e">
        <f t="shared" ref="BB18:BB22" si="2">(BA18/AZ18)</f>
        <v>#DIV/0!</v>
      </c>
      <c r="BC18" s="137">
        <v>4</v>
      </c>
      <c r="BD18" s="70">
        <v>0</v>
      </c>
      <c r="BE18" s="70"/>
      <c r="BF18" s="69" t="s">
        <v>128</v>
      </c>
      <c r="BG18" s="95"/>
      <c r="BH18" s="254" t="s">
        <v>172</v>
      </c>
      <c r="BI18" s="254"/>
      <c r="BJ18" s="254"/>
      <c r="BK18" s="254"/>
      <c r="BL18" s="254" t="s">
        <v>171</v>
      </c>
      <c r="BM18" s="254"/>
      <c r="BN18" s="254"/>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row>
    <row r="19" spans="1:193" ht="159.75" customHeight="1" thickBot="1" x14ac:dyDescent="0.3">
      <c r="A19" s="47" t="s">
        <v>35</v>
      </c>
      <c r="B19" s="19" t="s">
        <v>85</v>
      </c>
      <c r="C19" s="44"/>
      <c r="D19" s="45"/>
      <c r="E19" s="45"/>
      <c r="F19" s="46"/>
      <c r="G19" s="44"/>
      <c r="H19" s="45"/>
      <c r="I19" s="45"/>
      <c r="J19" s="46"/>
      <c r="K19" s="109"/>
      <c r="L19" s="110"/>
      <c r="M19" s="110"/>
      <c r="N19" s="111"/>
      <c r="O19" s="44"/>
      <c r="P19" s="45"/>
      <c r="Q19" s="45"/>
      <c r="R19" s="46"/>
      <c r="S19" s="44"/>
      <c r="T19" s="45"/>
      <c r="U19" s="45"/>
      <c r="V19" s="46"/>
      <c r="W19" s="44"/>
      <c r="X19" s="45"/>
      <c r="Y19" s="45"/>
      <c r="Z19" s="46"/>
      <c r="AA19" s="44"/>
      <c r="AB19" s="45"/>
      <c r="AC19" s="45"/>
      <c r="AD19" s="46"/>
      <c r="AE19" s="44"/>
      <c r="AF19" s="45"/>
      <c r="AG19" s="45"/>
      <c r="AH19" s="46"/>
      <c r="AI19" s="44"/>
      <c r="AJ19" s="45"/>
      <c r="AK19" s="45"/>
      <c r="AL19" s="46"/>
      <c r="AM19" s="44"/>
      <c r="AN19" s="45"/>
      <c r="AO19" s="45"/>
      <c r="AP19" s="46"/>
      <c r="AQ19" s="44"/>
      <c r="AR19" s="45"/>
      <c r="AS19" s="45"/>
      <c r="AT19" s="46"/>
      <c r="AU19" s="44"/>
      <c r="AV19" s="45"/>
      <c r="AW19" s="45"/>
      <c r="AX19" s="46"/>
      <c r="AY19" s="146">
        <v>1</v>
      </c>
      <c r="AZ19" s="70">
        <v>1</v>
      </c>
      <c r="BA19" s="70">
        <v>1</v>
      </c>
      <c r="BB19" s="90">
        <f t="shared" si="2"/>
        <v>1</v>
      </c>
      <c r="BC19" s="137">
        <v>0</v>
      </c>
      <c r="BD19" s="70">
        <v>0</v>
      </c>
      <c r="BE19" s="70"/>
      <c r="BF19" s="69" t="s">
        <v>129</v>
      </c>
      <c r="BG19" s="92" t="s">
        <v>130</v>
      </c>
      <c r="BH19" s="254" t="s">
        <v>174</v>
      </c>
      <c r="BI19" s="254"/>
      <c r="BJ19" s="254"/>
      <c r="BK19" s="254"/>
      <c r="BL19" s="254" t="s">
        <v>175</v>
      </c>
      <c r="BM19" s="254"/>
      <c r="BN19" s="254"/>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row>
    <row r="20" spans="1:193" ht="99.75" customHeight="1" thickBot="1" x14ac:dyDescent="0.3">
      <c r="A20" s="47" t="s">
        <v>36</v>
      </c>
      <c r="B20" s="19" t="s">
        <v>86</v>
      </c>
      <c r="C20" s="44"/>
      <c r="D20" s="45"/>
      <c r="E20" s="45"/>
      <c r="F20" s="46"/>
      <c r="G20" s="44"/>
      <c r="H20" s="45"/>
      <c r="I20" s="45"/>
      <c r="J20" s="46"/>
      <c r="K20" s="44"/>
      <c r="L20" s="45"/>
      <c r="M20" s="45"/>
      <c r="N20" s="46"/>
      <c r="O20" s="44"/>
      <c r="P20" s="45"/>
      <c r="Q20" s="45"/>
      <c r="R20" s="46"/>
      <c r="S20" s="44"/>
      <c r="T20" s="45"/>
      <c r="U20" s="45"/>
      <c r="V20" s="46"/>
      <c r="W20" s="149"/>
      <c r="X20" s="150"/>
      <c r="Y20" s="150"/>
      <c r="Z20" s="151"/>
      <c r="AA20" s="109"/>
      <c r="AB20" s="110"/>
      <c r="AC20" s="110"/>
      <c r="AD20" s="111"/>
      <c r="AE20" s="44"/>
      <c r="AF20" s="45"/>
      <c r="AG20" s="45"/>
      <c r="AH20" s="46"/>
      <c r="AI20" s="44"/>
      <c r="AJ20" s="45"/>
      <c r="AK20" s="45"/>
      <c r="AL20" s="46"/>
      <c r="AM20" s="44"/>
      <c r="AN20" s="45"/>
      <c r="AO20" s="45"/>
      <c r="AP20" s="46"/>
      <c r="AQ20" s="109"/>
      <c r="AR20" s="110"/>
      <c r="AS20" s="110"/>
      <c r="AT20" s="111"/>
      <c r="AU20" s="44"/>
      <c r="AV20" s="45"/>
      <c r="AW20" s="45"/>
      <c r="AX20" s="46"/>
      <c r="AY20" s="145">
        <v>2</v>
      </c>
      <c r="AZ20" s="66">
        <v>0</v>
      </c>
      <c r="BA20" s="66">
        <v>0</v>
      </c>
      <c r="BB20" s="90" t="e">
        <f t="shared" si="2"/>
        <v>#DIV/0!</v>
      </c>
      <c r="BC20" s="137">
        <v>2</v>
      </c>
      <c r="BD20" s="70">
        <v>0</v>
      </c>
      <c r="BE20" s="70"/>
      <c r="BF20" s="69" t="s">
        <v>126</v>
      </c>
      <c r="BG20" s="92" t="s">
        <v>131</v>
      </c>
      <c r="BH20" s="254" t="s">
        <v>172</v>
      </c>
      <c r="BI20" s="254"/>
      <c r="BJ20" s="254"/>
      <c r="BK20" s="254"/>
      <c r="BL20" s="254" t="s">
        <v>171</v>
      </c>
      <c r="BM20" s="254"/>
      <c r="BN20" s="254"/>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row>
    <row r="21" spans="1:193" ht="117" customHeight="1" thickBot="1" x14ac:dyDescent="0.3">
      <c r="A21" s="47" t="s">
        <v>37</v>
      </c>
      <c r="B21" s="19" t="s">
        <v>87</v>
      </c>
      <c r="C21" s="44"/>
      <c r="D21" s="45"/>
      <c r="E21" s="45"/>
      <c r="F21" s="46"/>
      <c r="G21" s="44"/>
      <c r="H21" s="45"/>
      <c r="I21" s="45"/>
      <c r="J21" s="46"/>
      <c r="K21" s="44"/>
      <c r="L21" s="45"/>
      <c r="M21" s="45"/>
      <c r="N21" s="46"/>
      <c r="O21" s="44"/>
      <c r="P21" s="45"/>
      <c r="Q21" s="45"/>
      <c r="R21" s="46"/>
      <c r="S21" s="149"/>
      <c r="T21" s="150"/>
      <c r="U21" s="150"/>
      <c r="V21" s="151"/>
      <c r="W21" s="44"/>
      <c r="X21" s="45"/>
      <c r="Y21" s="45"/>
      <c r="Z21" s="46"/>
      <c r="AA21" s="44"/>
      <c r="AB21" s="45"/>
      <c r="AC21" s="45"/>
      <c r="AD21" s="46"/>
      <c r="AE21" s="44"/>
      <c r="AF21" s="45"/>
      <c r="AG21" s="45"/>
      <c r="AH21" s="46"/>
      <c r="AI21" s="44"/>
      <c r="AJ21" s="45"/>
      <c r="AK21" s="45"/>
      <c r="AL21" s="46"/>
      <c r="AM21" s="190"/>
      <c r="AN21" s="191"/>
      <c r="AO21" s="191"/>
      <c r="AP21" s="192"/>
      <c r="AQ21" s="44"/>
      <c r="AR21" s="45"/>
      <c r="AS21" s="45"/>
      <c r="AT21" s="46"/>
      <c r="AU21" s="44"/>
      <c r="AV21" s="45"/>
      <c r="AW21" s="45"/>
      <c r="AX21" s="46"/>
      <c r="AY21" s="146">
        <v>1</v>
      </c>
      <c r="AZ21" s="71">
        <v>0</v>
      </c>
      <c r="BA21" s="71">
        <v>0</v>
      </c>
      <c r="BB21" s="90" t="e">
        <f>(BA21/AZ21)</f>
        <v>#DIV/0!</v>
      </c>
      <c r="BC21" s="137">
        <v>1</v>
      </c>
      <c r="BD21" s="70">
        <v>0</v>
      </c>
      <c r="BE21" s="70"/>
      <c r="BF21" s="69" t="s">
        <v>132</v>
      </c>
      <c r="BG21" s="95"/>
      <c r="BH21" s="254" t="s">
        <v>172</v>
      </c>
      <c r="BI21" s="254"/>
      <c r="BJ21" s="254"/>
      <c r="BK21" s="254"/>
      <c r="BL21" s="254" t="s">
        <v>171</v>
      </c>
      <c r="BM21" s="254"/>
      <c r="BN21" s="254"/>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row>
    <row r="22" spans="1:193" ht="99.75" customHeight="1" thickBot="1" x14ac:dyDescent="0.3">
      <c r="A22" s="89" t="s">
        <v>38</v>
      </c>
      <c r="B22" s="25" t="s">
        <v>88</v>
      </c>
      <c r="C22" s="56"/>
      <c r="D22" s="57"/>
      <c r="E22" s="57"/>
      <c r="F22" s="58"/>
      <c r="G22" s="56"/>
      <c r="H22" s="57"/>
      <c r="I22" s="57"/>
      <c r="J22" s="58"/>
      <c r="K22" s="56"/>
      <c r="L22" s="57"/>
      <c r="M22" s="57"/>
      <c r="N22" s="58"/>
      <c r="O22" s="56"/>
      <c r="P22" s="57"/>
      <c r="Q22" s="57"/>
      <c r="R22" s="58"/>
      <c r="S22" s="56"/>
      <c r="T22" s="57"/>
      <c r="U22" s="57"/>
      <c r="V22" s="58"/>
      <c r="W22" s="56"/>
      <c r="X22" s="57"/>
      <c r="Y22" s="57"/>
      <c r="Z22" s="58"/>
      <c r="AA22" s="112"/>
      <c r="AB22" s="113"/>
      <c r="AC22" s="113"/>
      <c r="AD22" s="114"/>
      <c r="AE22" s="56"/>
      <c r="AF22" s="57"/>
      <c r="AG22" s="57"/>
      <c r="AH22" s="58"/>
      <c r="AI22" s="56"/>
      <c r="AJ22" s="57"/>
      <c r="AK22" s="57"/>
      <c r="AL22" s="58"/>
      <c r="AM22" s="56"/>
      <c r="AN22" s="57"/>
      <c r="AO22" s="57"/>
      <c r="AP22" s="58"/>
      <c r="AQ22" s="157"/>
      <c r="AR22" s="158"/>
      <c r="AS22" s="158"/>
      <c r="AT22" s="159"/>
      <c r="AU22" s="56"/>
      <c r="AV22" s="57"/>
      <c r="AW22" s="57"/>
      <c r="AX22" s="58"/>
      <c r="AY22" s="145">
        <v>2</v>
      </c>
      <c r="AZ22" s="66">
        <v>0</v>
      </c>
      <c r="BA22" s="66">
        <v>0</v>
      </c>
      <c r="BB22" s="90" t="e">
        <f t="shared" si="2"/>
        <v>#DIV/0!</v>
      </c>
      <c r="BC22" s="137">
        <v>2</v>
      </c>
      <c r="BD22" s="70">
        <v>0</v>
      </c>
      <c r="BE22" s="70"/>
      <c r="BF22" s="68"/>
      <c r="BG22" s="96"/>
      <c r="BH22" s="254" t="s">
        <v>172</v>
      </c>
      <c r="BI22" s="254"/>
      <c r="BJ22" s="254"/>
      <c r="BK22" s="254"/>
      <c r="BL22" s="254" t="s">
        <v>171</v>
      </c>
      <c r="BM22" s="254"/>
      <c r="BN22" s="254"/>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row>
    <row r="23" spans="1:193" ht="60" customHeight="1" thickBot="1" x14ac:dyDescent="0.3">
      <c r="A23" s="227" t="s">
        <v>115</v>
      </c>
      <c r="B23" s="228"/>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128">
        <f>SUM(AY17:AY22)</f>
        <v>14</v>
      </c>
      <c r="AZ23" s="128">
        <f>SUM(AZ17:AZ22)</f>
        <v>2</v>
      </c>
      <c r="BA23" s="128">
        <f>SUM(BA17:BA22)</f>
        <v>2</v>
      </c>
      <c r="BB23" s="129">
        <f>BA23/AZ23</f>
        <v>1</v>
      </c>
      <c r="BC23" s="174">
        <f>SUM(BC17:BC22)</f>
        <v>12</v>
      </c>
      <c r="BD23" s="174">
        <f>SUM(BD19:BD22)</f>
        <v>0</v>
      </c>
      <c r="BE23" s="174"/>
      <c r="BF23" s="91"/>
      <c r="BG23" s="94"/>
      <c r="BH23" s="254"/>
      <c r="BI23" s="254"/>
      <c r="BJ23" s="254"/>
      <c r="BK23" s="254"/>
      <c r="BL23" s="254"/>
      <c r="BM23" s="254"/>
      <c r="BN23" s="254"/>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row>
    <row r="24" spans="1:193" ht="144.75" customHeight="1" thickBot="1" x14ac:dyDescent="0.3">
      <c r="A24" s="26" t="s">
        <v>39</v>
      </c>
      <c r="B24" s="27" t="s">
        <v>89</v>
      </c>
      <c r="C24" s="49"/>
      <c r="D24" s="52"/>
      <c r="E24" s="52"/>
      <c r="F24" s="53"/>
      <c r="G24" s="49"/>
      <c r="H24" s="52"/>
      <c r="I24" s="52"/>
      <c r="J24" s="53"/>
      <c r="K24" s="49"/>
      <c r="L24" s="52"/>
      <c r="M24" s="52"/>
      <c r="N24" s="53"/>
      <c r="O24" s="49"/>
      <c r="P24" s="52"/>
      <c r="Q24" s="52"/>
      <c r="R24" s="53"/>
      <c r="S24" s="49"/>
      <c r="T24" s="52"/>
      <c r="U24" s="52"/>
      <c r="V24" s="53"/>
      <c r="W24" s="181"/>
      <c r="X24" s="182"/>
      <c r="Y24" s="182"/>
      <c r="Z24" s="183"/>
      <c r="AA24" s="49"/>
      <c r="AB24" s="52"/>
      <c r="AC24" s="52"/>
      <c r="AD24" s="53"/>
      <c r="AE24" s="187"/>
      <c r="AF24" s="188"/>
      <c r="AG24" s="188"/>
      <c r="AH24" s="189"/>
      <c r="AI24" s="49"/>
      <c r="AJ24" s="52"/>
      <c r="AK24" s="52"/>
      <c r="AL24" s="53"/>
      <c r="AM24" s="163"/>
      <c r="AN24" s="164"/>
      <c r="AO24" s="164"/>
      <c r="AP24" s="165"/>
      <c r="AQ24" s="49"/>
      <c r="AR24" s="52"/>
      <c r="AS24" s="52"/>
      <c r="AT24" s="53"/>
      <c r="AU24" s="49"/>
      <c r="AV24" s="52"/>
      <c r="AW24" s="52"/>
      <c r="AX24" s="53"/>
      <c r="AY24" s="144">
        <v>2</v>
      </c>
      <c r="AZ24" s="61">
        <v>0</v>
      </c>
      <c r="BA24" s="61">
        <v>0</v>
      </c>
      <c r="BB24" s="136" t="e">
        <f>(BA24/AZ24)</f>
        <v>#DIV/0!</v>
      </c>
      <c r="BC24" s="70">
        <v>2</v>
      </c>
      <c r="BD24" s="70">
        <v>0</v>
      </c>
      <c r="BE24" s="70"/>
      <c r="BF24" s="132" t="s">
        <v>133</v>
      </c>
      <c r="BG24" s="97"/>
      <c r="BH24" s="254" t="s">
        <v>172</v>
      </c>
      <c r="BI24" s="254"/>
      <c r="BJ24" s="254"/>
      <c r="BK24" s="254"/>
      <c r="BL24" s="254" t="s">
        <v>171</v>
      </c>
      <c r="BM24" s="254"/>
      <c r="BN24" s="254"/>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row>
    <row r="25" spans="1:193" ht="99.75" customHeight="1" thickBot="1" x14ac:dyDescent="0.3">
      <c r="A25" s="47" t="s">
        <v>41</v>
      </c>
      <c r="B25" s="19" t="s">
        <v>90</v>
      </c>
      <c r="C25" s="41"/>
      <c r="D25" s="42"/>
      <c r="E25" s="42"/>
      <c r="F25" s="43"/>
      <c r="G25" s="41"/>
      <c r="H25" s="42"/>
      <c r="I25" s="42"/>
      <c r="J25" s="43"/>
      <c r="K25" s="41"/>
      <c r="L25" s="42"/>
      <c r="M25" s="42"/>
      <c r="N25" s="43"/>
      <c r="O25" s="41"/>
      <c r="P25" s="42"/>
      <c r="Q25" s="42"/>
      <c r="R25" s="43"/>
      <c r="S25" s="41"/>
      <c r="T25" s="42"/>
      <c r="U25" s="42"/>
      <c r="V25" s="43"/>
      <c r="W25" s="138"/>
      <c r="X25" s="139"/>
      <c r="Y25" s="139"/>
      <c r="Z25" s="140"/>
      <c r="AA25" s="103"/>
      <c r="AB25" s="104"/>
      <c r="AC25" s="104"/>
      <c r="AD25" s="105"/>
      <c r="AE25" s="41"/>
      <c r="AF25" s="42"/>
      <c r="AG25" s="42"/>
      <c r="AH25" s="43"/>
      <c r="AI25" s="41"/>
      <c r="AJ25" s="42"/>
      <c r="AK25" s="42"/>
      <c r="AL25" s="43"/>
      <c r="AM25" s="41"/>
      <c r="AN25" s="42"/>
      <c r="AO25" s="42"/>
      <c r="AP25" s="43"/>
      <c r="AQ25" s="160"/>
      <c r="AR25" s="161"/>
      <c r="AS25" s="161"/>
      <c r="AT25" s="162"/>
      <c r="AU25" s="41"/>
      <c r="AV25" s="42"/>
      <c r="AW25" s="42"/>
      <c r="AX25" s="43"/>
      <c r="AY25" s="145">
        <v>2</v>
      </c>
      <c r="AZ25" s="66">
        <v>0</v>
      </c>
      <c r="BA25" s="66">
        <v>0</v>
      </c>
      <c r="BB25" s="72" t="e">
        <f t="shared" ref="BB25:BB37" si="3">(BA25/AZ25)</f>
        <v>#DIV/0!</v>
      </c>
      <c r="BC25" s="70">
        <v>2</v>
      </c>
      <c r="BD25" s="70">
        <v>1</v>
      </c>
      <c r="BE25" s="70"/>
      <c r="BF25" s="69" t="s">
        <v>126</v>
      </c>
      <c r="BG25" s="95"/>
      <c r="BH25" s="254" t="s">
        <v>172</v>
      </c>
      <c r="BI25" s="254"/>
      <c r="BJ25" s="254"/>
      <c r="BK25" s="254"/>
      <c r="BL25" s="254" t="s">
        <v>171</v>
      </c>
      <c r="BM25" s="254"/>
      <c r="BN25" s="254"/>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row>
    <row r="26" spans="1:193" ht="116.25" customHeight="1" thickBot="1" x14ac:dyDescent="0.3">
      <c r="A26" s="47" t="s">
        <v>42</v>
      </c>
      <c r="B26" s="36" t="s">
        <v>91</v>
      </c>
      <c r="C26" s="41"/>
      <c r="D26" s="42"/>
      <c r="E26" s="42"/>
      <c r="F26" s="43"/>
      <c r="G26" s="41"/>
      <c r="H26" s="42"/>
      <c r="I26" s="42"/>
      <c r="J26" s="43"/>
      <c r="K26" s="41"/>
      <c r="L26" s="42"/>
      <c r="M26" s="42"/>
      <c r="N26" s="43"/>
      <c r="O26" s="41"/>
      <c r="P26" s="42"/>
      <c r="Q26" s="42"/>
      <c r="R26" s="43"/>
      <c r="S26" s="41"/>
      <c r="T26" s="42"/>
      <c r="U26" s="42"/>
      <c r="V26" s="43"/>
      <c r="W26" s="103"/>
      <c r="X26" s="104"/>
      <c r="Y26" s="104"/>
      <c r="Z26" s="105"/>
      <c r="AA26" s="41"/>
      <c r="AB26" s="42"/>
      <c r="AC26" s="42"/>
      <c r="AD26" s="43"/>
      <c r="AE26" s="41"/>
      <c r="AF26" s="42"/>
      <c r="AG26" s="42"/>
      <c r="AH26" s="43"/>
      <c r="AI26" s="160"/>
      <c r="AJ26" s="161"/>
      <c r="AK26" s="161"/>
      <c r="AL26" s="162"/>
      <c r="AM26" s="41"/>
      <c r="AN26" s="42"/>
      <c r="AO26" s="42"/>
      <c r="AP26" s="43"/>
      <c r="AQ26" s="41"/>
      <c r="AR26" s="42"/>
      <c r="AS26" s="42"/>
      <c r="AT26" s="43"/>
      <c r="AU26" s="41"/>
      <c r="AV26" s="42"/>
      <c r="AW26" s="42"/>
      <c r="AX26" s="43"/>
      <c r="AY26" s="146">
        <v>2</v>
      </c>
      <c r="AZ26" s="70">
        <v>1</v>
      </c>
      <c r="BA26" s="70">
        <v>1</v>
      </c>
      <c r="BB26" s="72">
        <f t="shared" si="3"/>
        <v>1</v>
      </c>
      <c r="BC26" s="70">
        <v>1</v>
      </c>
      <c r="BD26" s="70">
        <v>0</v>
      </c>
      <c r="BE26" s="70"/>
      <c r="BF26" s="69" t="s">
        <v>142</v>
      </c>
      <c r="BG26" s="95"/>
      <c r="BH26" s="254" t="s">
        <v>190</v>
      </c>
      <c r="BI26" s="254"/>
      <c r="BJ26" s="254"/>
      <c r="BK26" s="254"/>
      <c r="BL26" s="254" t="s">
        <v>185</v>
      </c>
      <c r="BM26" s="254"/>
      <c r="BN26" s="254"/>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row>
    <row r="27" spans="1:193" ht="99.75" customHeight="1" thickBot="1" x14ac:dyDescent="0.3">
      <c r="A27" s="47" t="s">
        <v>43</v>
      </c>
      <c r="B27" s="19" t="s">
        <v>92</v>
      </c>
      <c r="C27" s="41"/>
      <c r="D27" s="42"/>
      <c r="E27" s="42"/>
      <c r="F27" s="43"/>
      <c r="G27" s="41"/>
      <c r="H27" s="42"/>
      <c r="I27" s="42"/>
      <c r="J27" s="43"/>
      <c r="K27" s="41"/>
      <c r="L27" s="42"/>
      <c r="M27" s="42"/>
      <c r="N27" s="43"/>
      <c r="O27" s="41"/>
      <c r="P27" s="42"/>
      <c r="Q27" s="42"/>
      <c r="R27" s="43"/>
      <c r="S27" s="138"/>
      <c r="T27" s="139"/>
      <c r="U27" s="139"/>
      <c r="V27" s="140"/>
      <c r="W27" s="41"/>
      <c r="X27" s="42"/>
      <c r="Y27" s="42"/>
      <c r="Z27" s="43"/>
      <c r="AA27" s="41"/>
      <c r="AB27" s="42"/>
      <c r="AC27" s="42"/>
      <c r="AD27" s="43"/>
      <c r="AE27" s="41"/>
      <c r="AF27" s="42"/>
      <c r="AG27" s="42"/>
      <c r="AH27" s="43"/>
      <c r="AI27" s="103"/>
      <c r="AJ27" s="104"/>
      <c r="AK27" s="104"/>
      <c r="AL27" s="105"/>
      <c r="AM27" s="193"/>
      <c r="AN27" s="194"/>
      <c r="AO27" s="194"/>
      <c r="AP27" s="195"/>
      <c r="AQ27" s="41"/>
      <c r="AR27" s="42"/>
      <c r="AS27" s="42"/>
      <c r="AT27" s="43"/>
      <c r="AU27" s="41"/>
      <c r="AV27" s="42"/>
      <c r="AW27" s="42"/>
      <c r="AX27" s="43"/>
      <c r="AY27" s="148">
        <v>2</v>
      </c>
      <c r="AZ27" s="73">
        <v>0</v>
      </c>
      <c r="BA27" s="73">
        <v>0</v>
      </c>
      <c r="BB27" s="72" t="e">
        <f t="shared" si="3"/>
        <v>#DIV/0!</v>
      </c>
      <c r="BC27" s="70">
        <v>2</v>
      </c>
      <c r="BD27" s="70">
        <v>0</v>
      </c>
      <c r="BE27" s="70"/>
      <c r="BF27" s="68" t="s">
        <v>148</v>
      </c>
      <c r="BG27" s="95"/>
      <c r="BH27" s="254" t="s">
        <v>172</v>
      </c>
      <c r="BI27" s="254"/>
      <c r="BJ27" s="254"/>
      <c r="BK27" s="254"/>
      <c r="BL27" s="254" t="s">
        <v>171</v>
      </c>
      <c r="BM27" s="254"/>
      <c r="BN27" s="254"/>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row>
    <row r="28" spans="1:193" ht="229.5" customHeight="1" thickBot="1" x14ac:dyDescent="0.3">
      <c r="A28" s="47" t="s">
        <v>44</v>
      </c>
      <c r="B28" s="19" t="s">
        <v>93</v>
      </c>
      <c r="C28" s="103"/>
      <c r="D28" s="104"/>
      <c r="E28" s="104"/>
      <c r="F28" s="105"/>
      <c r="G28" s="103"/>
      <c r="H28" s="104"/>
      <c r="I28" s="104"/>
      <c r="J28" s="105"/>
      <c r="K28" s="103"/>
      <c r="L28" s="104"/>
      <c r="M28" s="104"/>
      <c r="N28" s="105"/>
      <c r="O28" s="103"/>
      <c r="P28" s="104"/>
      <c r="Q28" s="104"/>
      <c r="R28" s="105"/>
      <c r="S28" s="103"/>
      <c r="T28" s="104"/>
      <c r="U28" s="104"/>
      <c r="V28" s="105"/>
      <c r="W28" s="103"/>
      <c r="X28" s="104"/>
      <c r="Y28" s="104"/>
      <c r="Z28" s="105"/>
      <c r="AA28" s="103"/>
      <c r="AB28" s="104"/>
      <c r="AC28" s="104"/>
      <c r="AD28" s="105"/>
      <c r="AE28" s="103"/>
      <c r="AF28" s="104"/>
      <c r="AG28" s="104"/>
      <c r="AH28" s="105"/>
      <c r="AI28" s="103"/>
      <c r="AJ28" s="104"/>
      <c r="AK28" s="104"/>
      <c r="AL28" s="105"/>
      <c r="AM28" s="103"/>
      <c r="AN28" s="104"/>
      <c r="AO28" s="104"/>
      <c r="AP28" s="105"/>
      <c r="AQ28" s="103"/>
      <c r="AR28" s="104"/>
      <c r="AS28" s="104"/>
      <c r="AT28" s="105"/>
      <c r="AU28" s="103"/>
      <c r="AV28" s="104"/>
      <c r="AW28" s="104"/>
      <c r="AX28" s="105"/>
      <c r="AY28" s="146">
        <v>12</v>
      </c>
      <c r="AZ28" s="71">
        <v>6</v>
      </c>
      <c r="BA28" s="71">
        <v>1</v>
      </c>
      <c r="BB28" s="72">
        <f t="shared" si="3"/>
        <v>0.16666666666666666</v>
      </c>
      <c r="BC28" s="70">
        <v>6</v>
      </c>
      <c r="BD28" s="70"/>
      <c r="BE28" s="70"/>
      <c r="BF28" s="69" t="s">
        <v>162</v>
      </c>
      <c r="BG28" s="95"/>
      <c r="BH28" s="254" t="s">
        <v>191</v>
      </c>
      <c r="BI28" s="254"/>
      <c r="BJ28" s="254"/>
      <c r="BK28" s="254"/>
      <c r="BL28" s="254" t="s">
        <v>186</v>
      </c>
      <c r="BM28" s="254"/>
      <c r="BN28" s="254"/>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row>
    <row r="29" spans="1:193" ht="240.75" customHeight="1" thickBot="1" x14ac:dyDescent="0.3">
      <c r="A29" s="47" t="s">
        <v>45</v>
      </c>
      <c r="B29" s="19" t="s">
        <v>94</v>
      </c>
      <c r="C29" s="41"/>
      <c r="D29" s="42"/>
      <c r="E29" s="42"/>
      <c r="F29" s="43"/>
      <c r="G29" s="41"/>
      <c r="H29" s="42"/>
      <c r="I29" s="42"/>
      <c r="J29" s="43"/>
      <c r="K29" s="103"/>
      <c r="L29" s="104"/>
      <c r="M29" s="104"/>
      <c r="N29" s="105"/>
      <c r="O29" s="41"/>
      <c r="P29" s="42"/>
      <c r="Q29" s="42"/>
      <c r="R29" s="43"/>
      <c r="S29" s="41"/>
      <c r="T29" s="42"/>
      <c r="U29" s="42"/>
      <c r="V29" s="43"/>
      <c r="W29" s="41"/>
      <c r="X29" s="42"/>
      <c r="Y29" s="42"/>
      <c r="Z29" s="43"/>
      <c r="AA29" s="103"/>
      <c r="AB29" s="104"/>
      <c r="AC29" s="104"/>
      <c r="AD29" s="105"/>
      <c r="AE29" s="41"/>
      <c r="AF29" s="42"/>
      <c r="AG29" s="42"/>
      <c r="AH29" s="43"/>
      <c r="AI29" s="103"/>
      <c r="AJ29" s="104"/>
      <c r="AK29" s="104"/>
      <c r="AL29" s="105"/>
      <c r="AM29" s="41"/>
      <c r="AN29" s="42"/>
      <c r="AO29" s="42"/>
      <c r="AP29" s="43"/>
      <c r="AQ29" s="103"/>
      <c r="AR29" s="104"/>
      <c r="AS29" s="104"/>
      <c r="AT29" s="105"/>
      <c r="AU29" s="41"/>
      <c r="AV29" s="42"/>
      <c r="AW29" s="42"/>
      <c r="AX29" s="43"/>
      <c r="AY29" s="145">
        <v>4</v>
      </c>
      <c r="AZ29" s="66">
        <v>1</v>
      </c>
      <c r="BA29" s="66">
        <v>1</v>
      </c>
      <c r="BB29" s="72">
        <f t="shared" si="3"/>
        <v>1</v>
      </c>
      <c r="BC29" s="70">
        <v>3</v>
      </c>
      <c r="BD29" s="70"/>
      <c r="BE29" s="70"/>
      <c r="BF29" s="68" t="s">
        <v>123</v>
      </c>
      <c r="BG29" s="92" t="s">
        <v>125</v>
      </c>
      <c r="BH29" s="254" t="s">
        <v>177</v>
      </c>
      <c r="BI29" s="254"/>
      <c r="BJ29" s="254"/>
      <c r="BK29" s="254"/>
      <c r="BL29" s="254" t="s">
        <v>178</v>
      </c>
      <c r="BM29" s="254"/>
      <c r="BN29" s="254"/>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row>
    <row r="30" spans="1:193" ht="123" customHeight="1" thickBot="1" x14ac:dyDescent="0.3">
      <c r="A30" s="47" t="s">
        <v>46</v>
      </c>
      <c r="B30" s="19" t="s">
        <v>95</v>
      </c>
      <c r="C30" s="41"/>
      <c r="D30" s="42"/>
      <c r="E30" s="42"/>
      <c r="F30" s="43"/>
      <c r="G30" s="41"/>
      <c r="H30" s="42"/>
      <c r="I30" s="42"/>
      <c r="J30" s="43"/>
      <c r="K30" s="103"/>
      <c r="L30" s="104"/>
      <c r="M30" s="104"/>
      <c r="N30" s="105"/>
      <c r="O30" s="103"/>
      <c r="P30" s="104"/>
      <c r="Q30" s="104"/>
      <c r="R30" s="105"/>
      <c r="S30" s="41"/>
      <c r="T30" s="42"/>
      <c r="U30" s="42"/>
      <c r="V30" s="43"/>
      <c r="W30" s="41"/>
      <c r="X30" s="42"/>
      <c r="Y30" s="42"/>
      <c r="Z30" s="43"/>
      <c r="AA30" s="41"/>
      <c r="AB30" s="42"/>
      <c r="AC30" s="42"/>
      <c r="AD30" s="43"/>
      <c r="AE30" s="41"/>
      <c r="AF30" s="42"/>
      <c r="AG30" s="42"/>
      <c r="AH30" s="43"/>
      <c r="AI30" s="41"/>
      <c r="AJ30" s="42"/>
      <c r="AK30" s="42"/>
      <c r="AL30" s="43"/>
      <c r="AM30" s="103"/>
      <c r="AN30" s="104"/>
      <c r="AO30" s="104"/>
      <c r="AP30" s="105"/>
      <c r="AQ30" s="103"/>
      <c r="AR30" s="104"/>
      <c r="AS30" s="104"/>
      <c r="AT30" s="105"/>
      <c r="AU30" s="41"/>
      <c r="AV30" s="42"/>
      <c r="AW30" s="42"/>
      <c r="AX30" s="43"/>
      <c r="AY30" s="146">
        <v>1</v>
      </c>
      <c r="AZ30" s="71">
        <v>1</v>
      </c>
      <c r="BA30" s="71">
        <v>0</v>
      </c>
      <c r="BB30" s="72">
        <f t="shared" si="3"/>
        <v>0</v>
      </c>
      <c r="BC30" s="70">
        <v>1</v>
      </c>
      <c r="BD30" s="70"/>
      <c r="BE30" s="70"/>
      <c r="BF30" s="69" t="s">
        <v>163</v>
      </c>
      <c r="BG30" s="95"/>
      <c r="BH30" s="254" t="s">
        <v>172</v>
      </c>
      <c r="BI30" s="254"/>
      <c r="BJ30" s="254"/>
      <c r="BK30" s="254"/>
      <c r="BL30" s="254" t="s">
        <v>179</v>
      </c>
      <c r="BM30" s="254"/>
      <c r="BN30" s="254"/>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row>
    <row r="31" spans="1:193" ht="213" customHeight="1" thickBot="1" x14ac:dyDescent="0.3">
      <c r="A31" s="47" t="s">
        <v>47</v>
      </c>
      <c r="B31" s="19" t="s">
        <v>96</v>
      </c>
      <c r="C31" s="41"/>
      <c r="D31" s="42"/>
      <c r="E31" s="42"/>
      <c r="F31" s="43"/>
      <c r="G31" s="41"/>
      <c r="H31" s="42"/>
      <c r="I31" s="42"/>
      <c r="J31" s="43"/>
      <c r="K31" s="41"/>
      <c r="L31" s="42"/>
      <c r="M31" s="42"/>
      <c r="N31" s="43"/>
      <c r="O31" s="41"/>
      <c r="P31" s="42"/>
      <c r="Q31" s="42"/>
      <c r="R31" s="43"/>
      <c r="S31" s="41"/>
      <c r="T31" s="42"/>
      <c r="U31" s="42"/>
      <c r="V31" s="43"/>
      <c r="W31" s="103"/>
      <c r="X31" s="104"/>
      <c r="Y31" s="104"/>
      <c r="Z31" s="105"/>
      <c r="AA31" s="41"/>
      <c r="AB31" s="42"/>
      <c r="AC31" s="42"/>
      <c r="AD31" s="43"/>
      <c r="AE31" s="41"/>
      <c r="AF31" s="42"/>
      <c r="AG31" s="42"/>
      <c r="AH31" s="43"/>
      <c r="AI31" s="41"/>
      <c r="AJ31" s="42"/>
      <c r="AK31" s="42"/>
      <c r="AL31" s="43"/>
      <c r="AM31" s="103"/>
      <c r="AN31" s="104"/>
      <c r="AO31" s="104"/>
      <c r="AP31" s="105"/>
      <c r="AQ31" s="41"/>
      <c r="AR31" s="42"/>
      <c r="AS31" s="42"/>
      <c r="AT31" s="43"/>
      <c r="AU31" s="41"/>
      <c r="AV31" s="42"/>
      <c r="AW31" s="42"/>
      <c r="AX31" s="43"/>
      <c r="AY31" s="145">
        <v>2</v>
      </c>
      <c r="AZ31" s="66">
        <v>1</v>
      </c>
      <c r="BA31" s="115">
        <v>1</v>
      </c>
      <c r="BB31" s="72">
        <f t="shared" si="3"/>
        <v>1</v>
      </c>
      <c r="BC31" s="70">
        <v>1</v>
      </c>
      <c r="BD31" s="70"/>
      <c r="BE31" s="70"/>
      <c r="BF31" s="68" t="s">
        <v>147</v>
      </c>
      <c r="BG31" s="95"/>
      <c r="BH31" s="254" t="s">
        <v>192</v>
      </c>
      <c r="BI31" s="254"/>
      <c r="BJ31" s="254"/>
      <c r="BK31" s="254"/>
      <c r="BL31" s="254" t="s">
        <v>187</v>
      </c>
      <c r="BM31" s="254"/>
      <c r="BN31" s="254"/>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row>
    <row r="32" spans="1:193" ht="99.75" customHeight="1" thickBot="1" x14ac:dyDescent="0.3">
      <c r="A32" s="47" t="s">
        <v>48</v>
      </c>
      <c r="B32" s="19" t="s">
        <v>97</v>
      </c>
      <c r="C32" s="41"/>
      <c r="D32" s="42"/>
      <c r="E32" s="42"/>
      <c r="F32" s="43"/>
      <c r="G32" s="41"/>
      <c r="H32" s="42"/>
      <c r="I32" s="42"/>
      <c r="J32" s="43"/>
      <c r="K32" s="41"/>
      <c r="L32" s="42"/>
      <c r="M32" s="42"/>
      <c r="N32" s="43"/>
      <c r="O32" s="41"/>
      <c r="P32" s="42"/>
      <c r="Q32" s="42"/>
      <c r="R32" s="43"/>
      <c r="S32" s="41"/>
      <c r="T32" s="42"/>
      <c r="U32" s="42"/>
      <c r="V32" s="43"/>
      <c r="W32" s="41"/>
      <c r="X32" s="42"/>
      <c r="Y32" s="42"/>
      <c r="Z32" s="43"/>
      <c r="AA32" s="41"/>
      <c r="AB32" s="42"/>
      <c r="AC32" s="42"/>
      <c r="AD32" s="43"/>
      <c r="AE32" s="41"/>
      <c r="AF32" s="42"/>
      <c r="AG32" s="42"/>
      <c r="AH32" s="43"/>
      <c r="AI32" s="41"/>
      <c r="AJ32" s="42"/>
      <c r="AK32" s="42"/>
      <c r="AL32" s="43"/>
      <c r="AM32" s="41"/>
      <c r="AN32" s="42"/>
      <c r="AO32" s="42"/>
      <c r="AP32" s="43"/>
      <c r="AQ32" s="103"/>
      <c r="AR32" s="104"/>
      <c r="AS32" s="104"/>
      <c r="AT32" s="105"/>
      <c r="AU32" s="41"/>
      <c r="AV32" s="42"/>
      <c r="AW32" s="42"/>
      <c r="AX32" s="43"/>
      <c r="AY32" s="146">
        <v>1</v>
      </c>
      <c r="AZ32" s="71">
        <v>0</v>
      </c>
      <c r="BA32" s="71">
        <v>0</v>
      </c>
      <c r="BB32" s="72" t="e">
        <f t="shared" si="3"/>
        <v>#DIV/0!</v>
      </c>
      <c r="BC32" s="70">
        <v>1</v>
      </c>
      <c r="BD32" s="70"/>
      <c r="BE32" s="70"/>
      <c r="BF32" s="69" t="s">
        <v>146</v>
      </c>
      <c r="BG32" s="95"/>
      <c r="BH32" s="254" t="s">
        <v>172</v>
      </c>
      <c r="BI32" s="254"/>
      <c r="BJ32" s="254"/>
      <c r="BK32" s="254"/>
      <c r="BL32" s="254" t="s">
        <v>171</v>
      </c>
      <c r="BM32" s="254"/>
      <c r="BN32" s="254"/>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row>
    <row r="33" spans="1:193" ht="99.75" customHeight="1" thickBot="1" x14ac:dyDescent="0.3">
      <c r="A33" s="47" t="s">
        <v>49</v>
      </c>
      <c r="B33" s="19" t="s">
        <v>40</v>
      </c>
      <c r="C33" s="41"/>
      <c r="D33" s="42"/>
      <c r="E33" s="42"/>
      <c r="F33" s="43"/>
      <c r="G33" s="41"/>
      <c r="H33" s="42"/>
      <c r="I33" s="42"/>
      <c r="J33" s="43"/>
      <c r="K33" s="41"/>
      <c r="L33" s="42"/>
      <c r="M33" s="42"/>
      <c r="N33" s="43"/>
      <c r="O33" s="41"/>
      <c r="P33" s="42"/>
      <c r="Q33" s="42"/>
      <c r="R33" s="43"/>
      <c r="S33" s="41"/>
      <c r="T33" s="42"/>
      <c r="U33" s="42"/>
      <c r="V33" s="43"/>
      <c r="W33" s="138"/>
      <c r="X33" s="139"/>
      <c r="Y33" s="139"/>
      <c r="Z33" s="140"/>
      <c r="AA33" s="193"/>
      <c r="AB33" s="194"/>
      <c r="AC33" s="194"/>
      <c r="AD33" s="195"/>
      <c r="AE33" s="138"/>
      <c r="AF33" s="139"/>
      <c r="AG33" s="139"/>
      <c r="AH33" s="140"/>
      <c r="AI33" s="41"/>
      <c r="AJ33" s="42"/>
      <c r="AK33" s="42"/>
      <c r="AL33" s="43"/>
      <c r="AM33" s="41"/>
      <c r="AN33" s="42"/>
      <c r="AO33" s="42"/>
      <c r="AP33" s="43"/>
      <c r="AQ33" s="41"/>
      <c r="AR33" s="42"/>
      <c r="AS33" s="42"/>
      <c r="AT33" s="43"/>
      <c r="AU33" s="41"/>
      <c r="AV33" s="42"/>
      <c r="AW33" s="42"/>
      <c r="AX33" s="43"/>
      <c r="AY33" s="145">
        <v>1</v>
      </c>
      <c r="AZ33" s="66">
        <v>0</v>
      </c>
      <c r="BA33" s="66">
        <v>0</v>
      </c>
      <c r="BB33" s="72" t="e">
        <f t="shared" si="3"/>
        <v>#DIV/0!</v>
      </c>
      <c r="BC33" s="70">
        <v>1</v>
      </c>
      <c r="BD33" s="70">
        <v>0</v>
      </c>
      <c r="BE33" s="70"/>
      <c r="BF33" s="68" t="s">
        <v>145</v>
      </c>
      <c r="BG33" s="95"/>
      <c r="BH33" s="254" t="s">
        <v>172</v>
      </c>
      <c r="BI33" s="254"/>
      <c r="BJ33" s="254"/>
      <c r="BK33" s="254"/>
      <c r="BL33" s="254" t="s">
        <v>171</v>
      </c>
      <c r="BM33" s="254"/>
      <c r="BN33" s="254"/>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row>
    <row r="34" spans="1:193" ht="99.75" customHeight="1" thickBot="1" x14ac:dyDescent="0.3">
      <c r="A34" s="47" t="s">
        <v>50</v>
      </c>
      <c r="B34" s="19" t="s">
        <v>98</v>
      </c>
      <c r="C34" s="41"/>
      <c r="D34" s="42"/>
      <c r="E34" s="42"/>
      <c r="F34" s="43"/>
      <c r="G34" s="41"/>
      <c r="H34" s="42"/>
      <c r="I34" s="42"/>
      <c r="J34" s="43"/>
      <c r="K34" s="41"/>
      <c r="L34" s="42"/>
      <c r="M34" s="42"/>
      <c r="N34" s="43"/>
      <c r="O34" s="41"/>
      <c r="P34" s="42"/>
      <c r="Q34" s="42"/>
      <c r="R34" s="43"/>
      <c r="S34" s="41"/>
      <c r="T34" s="42"/>
      <c r="U34" s="42"/>
      <c r="V34" s="43"/>
      <c r="W34" s="41"/>
      <c r="X34" s="42"/>
      <c r="Y34" s="42"/>
      <c r="Z34" s="43"/>
      <c r="AA34" s="41"/>
      <c r="AB34" s="42"/>
      <c r="AC34" s="42"/>
      <c r="AD34" s="43"/>
      <c r="AE34" s="41"/>
      <c r="AF34" s="42"/>
      <c r="AG34" s="42"/>
      <c r="AH34" s="43"/>
      <c r="AI34" s="41"/>
      <c r="AJ34" s="42"/>
      <c r="AK34" s="42"/>
      <c r="AL34" s="43"/>
      <c r="AM34" s="41"/>
      <c r="AN34" s="42"/>
      <c r="AO34" s="42"/>
      <c r="AP34" s="43"/>
      <c r="AQ34" s="103"/>
      <c r="AR34" s="104"/>
      <c r="AS34" s="104"/>
      <c r="AT34" s="105"/>
      <c r="AU34" s="41"/>
      <c r="AV34" s="42"/>
      <c r="AW34" s="42"/>
      <c r="AX34" s="43"/>
      <c r="AY34" s="146">
        <v>1</v>
      </c>
      <c r="AZ34" s="71">
        <v>0</v>
      </c>
      <c r="BA34" s="71">
        <v>0</v>
      </c>
      <c r="BB34" s="72" t="e">
        <f t="shared" si="3"/>
        <v>#DIV/0!</v>
      </c>
      <c r="BC34" s="70">
        <v>1</v>
      </c>
      <c r="BD34" s="70">
        <v>0</v>
      </c>
      <c r="BE34" s="70"/>
      <c r="BF34" s="69" t="s">
        <v>144</v>
      </c>
      <c r="BG34" s="95"/>
      <c r="BH34" s="254" t="s">
        <v>172</v>
      </c>
      <c r="BI34" s="254"/>
      <c r="BJ34" s="254"/>
      <c r="BK34" s="254"/>
      <c r="BL34" s="254" t="s">
        <v>171</v>
      </c>
      <c r="BM34" s="254"/>
      <c r="BN34" s="254"/>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row>
    <row r="35" spans="1:193" ht="195" customHeight="1" thickBot="1" x14ac:dyDescent="0.3">
      <c r="A35" s="47" t="s">
        <v>51</v>
      </c>
      <c r="B35" s="19" t="s">
        <v>99</v>
      </c>
      <c r="C35" s="41"/>
      <c r="D35" s="42"/>
      <c r="E35" s="42"/>
      <c r="F35" s="43"/>
      <c r="G35" s="41"/>
      <c r="H35" s="42"/>
      <c r="I35" s="42"/>
      <c r="J35" s="43"/>
      <c r="K35" s="41"/>
      <c r="L35" s="42"/>
      <c r="M35" s="42"/>
      <c r="N35" s="43"/>
      <c r="O35" s="41"/>
      <c r="P35" s="42"/>
      <c r="Q35" s="42"/>
      <c r="R35" s="43"/>
      <c r="S35" s="103"/>
      <c r="T35" s="104"/>
      <c r="U35" s="104"/>
      <c r="V35" s="105"/>
      <c r="W35" s="41"/>
      <c r="X35" s="42"/>
      <c r="Y35" s="42"/>
      <c r="Z35" s="43"/>
      <c r="AA35" s="41"/>
      <c r="AB35" s="42"/>
      <c r="AC35" s="42"/>
      <c r="AD35" s="43"/>
      <c r="AE35" s="41"/>
      <c r="AF35" s="42"/>
      <c r="AG35" s="42"/>
      <c r="AH35" s="43"/>
      <c r="AI35" s="41"/>
      <c r="AJ35" s="42"/>
      <c r="AK35" s="42"/>
      <c r="AL35" s="43"/>
      <c r="AM35" s="103"/>
      <c r="AN35" s="104"/>
      <c r="AO35" s="104"/>
      <c r="AP35" s="105"/>
      <c r="AQ35" s="41"/>
      <c r="AR35" s="42"/>
      <c r="AS35" s="42"/>
      <c r="AT35" s="43"/>
      <c r="AU35" s="41"/>
      <c r="AV35" s="42"/>
      <c r="AW35" s="42"/>
      <c r="AX35" s="43"/>
      <c r="AY35" s="144">
        <v>2</v>
      </c>
      <c r="AZ35" s="61">
        <v>0</v>
      </c>
      <c r="BA35" s="61">
        <v>0</v>
      </c>
      <c r="BB35" s="72" t="e">
        <f t="shared" si="3"/>
        <v>#DIV/0!</v>
      </c>
      <c r="BC35" s="70">
        <v>2</v>
      </c>
      <c r="BD35" s="70">
        <v>0</v>
      </c>
      <c r="BE35" s="70"/>
      <c r="BF35" s="196" t="s">
        <v>165</v>
      </c>
      <c r="BG35" s="95"/>
      <c r="BH35" s="254" t="s">
        <v>176</v>
      </c>
      <c r="BI35" s="254"/>
      <c r="BJ35" s="254"/>
      <c r="BK35" s="254"/>
      <c r="BL35" s="254" t="s">
        <v>193</v>
      </c>
      <c r="BM35" s="254"/>
      <c r="BN35" s="254"/>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row>
    <row r="36" spans="1:193" ht="99.75" customHeight="1" thickBot="1" x14ac:dyDescent="0.3">
      <c r="A36" s="47" t="s">
        <v>119</v>
      </c>
      <c r="B36" s="19" t="s">
        <v>100</v>
      </c>
      <c r="C36" s="41"/>
      <c r="D36" s="42"/>
      <c r="E36" s="42"/>
      <c r="F36" s="43"/>
      <c r="G36" s="41"/>
      <c r="H36" s="42"/>
      <c r="I36" s="42"/>
      <c r="J36" s="43"/>
      <c r="K36" s="41"/>
      <c r="L36" s="42"/>
      <c r="M36" s="42"/>
      <c r="N36" s="43"/>
      <c r="O36" s="41"/>
      <c r="P36" s="42"/>
      <c r="Q36" s="42"/>
      <c r="R36" s="43"/>
      <c r="S36" s="41"/>
      <c r="T36" s="42"/>
      <c r="U36" s="42"/>
      <c r="V36" s="43"/>
      <c r="W36" s="41"/>
      <c r="X36" s="42"/>
      <c r="Y36" s="42"/>
      <c r="Z36" s="43"/>
      <c r="AA36" s="41"/>
      <c r="AB36" s="42"/>
      <c r="AC36" s="42"/>
      <c r="AD36" s="43"/>
      <c r="AE36" s="41"/>
      <c r="AF36" s="42"/>
      <c r="AG36" s="42"/>
      <c r="AH36" s="43"/>
      <c r="AI36" s="103"/>
      <c r="AJ36" s="104"/>
      <c r="AK36" s="104"/>
      <c r="AL36" s="105"/>
      <c r="AM36" s="41"/>
      <c r="AN36" s="42"/>
      <c r="AO36" s="42"/>
      <c r="AP36" s="43"/>
      <c r="AQ36" s="41"/>
      <c r="AR36" s="42"/>
      <c r="AS36" s="42"/>
      <c r="AT36" s="43"/>
      <c r="AU36" s="41"/>
      <c r="AV36" s="42"/>
      <c r="AW36" s="42"/>
      <c r="AX36" s="43"/>
      <c r="AY36" s="145">
        <v>1</v>
      </c>
      <c r="AZ36" s="66">
        <v>0</v>
      </c>
      <c r="BA36" s="66">
        <v>0</v>
      </c>
      <c r="BB36" s="72" t="e">
        <f t="shared" si="3"/>
        <v>#DIV/0!</v>
      </c>
      <c r="BC36" s="70">
        <v>1</v>
      </c>
      <c r="BD36" s="70">
        <v>0</v>
      </c>
      <c r="BE36" s="70"/>
      <c r="BF36" s="68" t="s">
        <v>143</v>
      </c>
      <c r="BG36" s="95"/>
      <c r="BH36" s="254" t="s">
        <v>172</v>
      </c>
      <c r="BI36" s="254"/>
      <c r="BJ36" s="254"/>
      <c r="BK36" s="254"/>
      <c r="BL36" s="254" t="s">
        <v>171</v>
      </c>
      <c r="BM36" s="254"/>
      <c r="BN36" s="254"/>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row>
    <row r="37" spans="1:193" ht="99.75" customHeight="1" thickBot="1" x14ac:dyDescent="0.3">
      <c r="A37" s="89" t="s">
        <v>120</v>
      </c>
      <c r="B37" s="25" t="s">
        <v>101</v>
      </c>
      <c r="C37" s="48"/>
      <c r="D37" s="50"/>
      <c r="E37" s="50"/>
      <c r="F37" s="51"/>
      <c r="G37" s="48"/>
      <c r="H37" s="50"/>
      <c r="I37" s="50"/>
      <c r="J37" s="51"/>
      <c r="K37" s="48"/>
      <c r="L37" s="50"/>
      <c r="M37" s="50"/>
      <c r="N37" s="51"/>
      <c r="O37" s="48"/>
      <c r="P37" s="50"/>
      <c r="Q37" s="50"/>
      <c r="R37" s="51"/>
      <c r="S37" s="48"/>
      <c r="T37" s="50"/>
      <c r="U37" s="50"/>
      <c r="V37" s="51"/>
      <c r="W37" s="48"/>
      <c r="X37" s="50"/>
      <c r="Y37" s="50"/>
      <c r="Z37" s="51"/>
      <c r="AA37" s="48"/>
      <c r="AB37" s="50"/>
      <c r="AC37" s="50"/>
      <c r="AD37" s="51"/>
      <c r="AE37" s="106"/>
      <c r="AF37" s="107"/>
      <c r="AG37" s="107"/>
      <c r="AH37" s="108"/>
      <c r="AI37" s="48"/>
      <c r="AJ37" s="50"/>
      <c r="AK37" s="50"/>
      <c r="AL37" s="51"/>
      <c r="AM37" s="48"/>
      <c r="AN37" s="50"/>
      <c r="AO37" s="50"/>
      <c r="AP37" s="51"/>
      <c r="AQ37" s="48"/>
      <c r="AR37" s="50"/>
      <c r="AS37" s="50"/>
      <c r="AT37" s="51"/>
      <c r="AU37" s="48"/>
      <c r="AV37" s="50"/>
      <c r="AW37" s="50"/>
      <c r="AX37" s="51"/>
      <c r="AY37" s="147">
        <v>1</v>
      </c>
      <c r="AZ37" s="64">
        <v>0</v>
      </c>
      <c r="BA37" s="64">
        <v>0</v>
      </c>
      <c r="BB37" s="72" t="e">
        <f t="shared" si="3"/>
        <v>#DIV/0!</v>
      </c>
      <c r="BC37" s="70">
        <v>1</v>
      </c>
      <c r="BD37" s="70">
        <v>0</v>
      </c>
      <c r="BE37" s="70"/>
      <c r="BF37" s="65" t="s">
        <v>141</v>
      </c>
      <c r="BG37" s="96"/>
      <c r="BH37" s="254" t="s">
        <v>172</v>
      </c>
      <c r="BI37" s="254"/>
      <c r="BJ37" s="254"/>
      <c r="BK37" s="254"/>
      <c r="BL37" s="254" t="s">
        <v>171</v>
      </c>
      <c r="BM37" s="254"/>
      <c r="BN37" s="254"/>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row>
    <row r="38" spans="1:193" ht="60" customHeight="1" thickBot="1" x14ac:dyDescent="0.3">
      <c r="A38" s="229" t="s">
        <v>116</v>
      </c>
      <c r="B38" s="23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62"/>
      <c r="AV38" s="59"/>
      <c r="AW38" s="59"/>
      <c r="AX38" s="59"/>
      <c r="AY38" s="130">
        <f>SUM(AY24:AY37)</f>
        <v>34</v>
      </c>
      <c r="AZ38" s="130">
        <f>SUM(AZ24:AZ37)</f>
        <v>10</v>
      </c>
      <c r="BA38" s="130">
        <f>SUM(BA24:BA37)</f>
        <v>4</v>
      </c>
      <c r="BB38" s="134">
        <f>BA38/AZ38</f>
        <v>0.4</v>
      </c>
      <c r="BC38" s="173">
        <f>SUM(BC24:BC37)</f>
        <v>25</v>
      </c>
      <c r="BD38" s="173">
        <f>SUM(BD24:BD37)</f>
        <v>1</v>
      </c>
      <c r="BE38" s="173"/>
      <c r="BF38" s="60"/>
      <c r="BG38" s="94"/>
      <c r="BH38" s="254"/>
      <c r="BI38" s="254"/>
      <c r="BJ38" s="254"/>
      <c r="BK38" s="254"/>
      <c r="BL38" s="254"/>
      <c r="BM38" s="254"/>
      <c r="BN38" s="254"/>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row>
    <row r="39" spans="1:193" ht="99.75" customHeight="1" thickBot="1" x14ac:dyDescent="0.3">
      <c r="A39" s="26" t="s">
        <v>118</v>
      </c>
      <c r="B39" s="27" t="s">
        <v>102</v>
      </c>
      <c r="C39" s="49"/>
      <c r="D39" s="52"/>
      <c r="E39" s="52"/>
      <c r="F39" s="53"/>
      <c r="G39" s="54"/>
      <c r="H39" s="52"/>
      <c r="I39" s="52"/>
      <c r="J39" s="55"/>
      <c r="K39" s="49"/>
      <c r="L39" s="52"/>
      <c r="M39" s="52"/>
      <c r="N39" s="53"/>
      <c r="O39" s="54"/>
      <c r="P39" s="52"/>
      <c r="Q39" s="52"/>
      <c r="R39" s="55"/>
      <c r="S39" s="49"/>
      <c r="T39" s="52"/>
      <c r="U39" s="52"/>
      <c r="V39" s="53"/>
      <c r="W39" s="197"/>
      <c r="X39" s="182"/>
      <c r="Y39" s="182"/>
      <c r="Z39" s="183"/>
      <c r="AA39" s="49"/>
      <c r="AB39" s="52"/>
      <c r="AC39" s="52"/>
      <c r="AD39" s="55"/>
      <c r="AE39" s="49"/>
      <c r="AF39" s="52"/>
      <c r="AG39" s="52"/>
      <c r="AH39" s="53"/>
      <c r="AI39" s="198"/>
      <c r="AJ39" s="188"/>
      <c r="AK39" s="188"/>
      <c r="AL39" s="199"/>
      <c r="AM39" s="49"/>
      <c r="AN39" s="52"/>
      <c r="AO39" s="52"/>
      <c r="AP39" s="53"/>
      <c r="AQ39" s="54"/>
      <c r="AR39" s="52"/>
      <c r="AS39" s="52"/>
      <c r="AT39" s="55"/>
      <c r="AU39" s="49"/>
      <c r="AV39" s="52"/>
      <c r="AW39" s="52"/>
      <c r="AX39" s="53"/>
      <c r="AY39" s="145">
        <v>1</v>
      </c>
      <c r="AZ39" s="66">
        <v>1</v>
      </c>
      <c r="BA39" s="66">
        <v>0</v>
      </c>
      <c r="BB39" s="136">
        <f>(BA39/AZ39)</f>
        <v>0</v>
      </c>
      <c r="BC39" s="137">
        <v>0</v>
      </c>
      <c r="BD39" s="70"/>
      <c r="BE39" s="70"/>
      <c r="BF39" s="200" t="s">
        <v>166</v>
      </c>
      <c r="BG39" s="97"/>
      <c r="BH39" s="254" t="s">
        <v>172</v>
      </c>
      <c r="BI39" s="254"/>
      <c r="BJ39" s="254"/>
      <c r="BK39" s="254"/>
      <c r="BL39" s="254" t="s">
        <v>171</v>
      </c>
      <c r="BM39" s="254"/>
      <c r="BN39" s="254"/>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row>
    <row r="40" spans="1:193" ht="286.5" customHeight="1" thickBot="1" x14ac:dyDescent="0.3">
      <c r="A40" s="47" t="s">
        <v>53</v>
      </c>
      <c r="B40" s="19" t="s">
        <v>103</v>
      </c>
      <c r="C40" s="48"/>
      <c r="D40" s="50"/>
      <c r="E40" s="50"/>
      <c r="F40" s="51"/>
      <c r="G40" s="116"/>
      <c r="H40" s="50"/>
      <c r="I40" s="50"/>
      <c r="J40" s="117"/>
      <c r="K40" s="48"/>
      <c r="L40" s="50"/>
      <c r="M40" s="50"/>
      <c r="N40" s="51"/>
      <c r="O40" s="48"/>
      <c r="P40" s="50"/>
      <c r="Q40" s="50"/>
      <c r="R40" s="51"/>
      <c r="S40" s="118"/>
      <c r="T40" s="119"/>
      <c r="U40" s="119"/>
      <c r="V40" s="120"/>
      <c r="W40" s="116"/>
      <c r="X40" s="50"/>
      <c r="Y40" s="50"/>
      <c r="Z40" s="51"/>
      <c r="AA40" s="9"/>
      <c r="AB40" s="10"/>
      <c r="AC40" s="10"/>
      <c r="AD40" s="12"/>
      <c r="AE40" s="9"/>
      <c r="AF40" s="10"/>
      <c r="AG40" s="10"/>
      <c r="AH40" s="11"/>
      <c r="AI40" s="13"/>
      <c r="AJ40" s="10"/>
      <c r="AK40" s="10"/>
      <c r="AL40" s="12"/>
      <c r="AM40" s="9"/>
      <c r="AN40" s="10"/>
      <c r="AO40" s="10"/>
      <c r="AP40" s="11"/>
      <c r="AQ40" s="13"/>
      <c r="AR40" s="10"/>
      <c r="AS40" s="10"/>
      <c r="AT40" s="12"/>
      <c r="AU40" s="9"/>
      <c r="AV40" s="10"/>
      <c r="AW40" s="10"/>
      <c r="AX40" s="11"/>
      <c r="AY40" s="146">
        <v>1</v>
      </c>
      <c r="AZ40" s="70">
        <v>1</v>
      </c>
      <c r="BA40" s="70">
        <v>1</v>
      </c>
      <c r="BB40" s="67">
        <f t="shared" ref="BB40:BB41" si="4">(BA40/AZ40)</f>
        <v>1</v>
      </c>
      <c r="BC40" s="137">
        <v>0</v>
      </c>
      <c r="BD40" s="70"/>
      <c r="BE40" s="70"/>
      <c r="BF40" s="69" t="s">
        <v>150</v>
      </c>
      <c r="BG40" s="95"/>
      <c r="BH40" s="254" t="s">
        <v>190</v>
      </c>
      <c r="BI40" s="254"/>
      <c r="BJ40" s="254"/>
      <c r="BK40" s="254"/>
      <c r="BL40" s="254" t="s">
        <v>194</v>
      </c>
      <c r="BM40" s="254"/>
      <c r="BN40" s="254"/>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row>
    <row r="41" spans="1:193" ht="99.75" customHeight="1" thickBot="1" x14ac:dyDescent="0.3">
      <c r="A41" s="89" t="s">
        <v>54</v>
      </c>
      <c r="B41" s="25" t="s">
        <v>104</v>
      </c>
      <c r="C41" s="41"/>
      <c r="D41" s="42"/>
      <c r="E41" s="42"/>
      <c r="F41" s="43"/>
      <c r="G41" s="121"/>
      <c r="H41" s="42"/>
      <c r="I41" s="42"/>
      <c r="J41" s="122"/>
      <c r="K41" s="41"/>
      <c r="L41" s="42"/>
      <c r="M41" s="42"/>
      <c r="N41" s="43"/>
      <c r="O41" s="121"/>
      <c r="P41" s="42"/>
      <c r="Q41" s="42"/>
      <c r="R41" s="122"/>
      <c r="S41" s="41"/>
      <c r="T41" s="42"/>
      <c r="U41" s="42"/>
      <c r="V41" s="43"/>
      <c r="W41" s="121"/>
      <c r="X41" s="42"/>
      <c r="Y41" s="123"/>
      <c r="Z41" s="43"/>
      <c r="AA41" s="20"/>
      <c r="AB41" s="21"/>
      <c r="AC41" s="21"/>
      <c r="AD41" s="24"/>
      <c r="AE41" s="20"/>
      <c r="AF41" s="21"/>
      <c r="AG41" s="21"/>
      <c r="AH41" s="22"/>
      <c r="AI41" s="23"/>
      <c r="AJ41" s="21"/>
      <c r="AK41" s="21"/>
      <c r="AL41" s="24"/>
      <c r="AM41" s="20"/>
      <c r="AN41" s="21"/>
      <c r="AO41" s="21"/>
      <c r="AP41" s="22"/>
      <c r="AQ41" s="166"/>
      <c r="AR41" s="167"/>
      <c r="AS41" s="167"/>
      <c r="AT41" s="168"/>
      <c r="AU41" s="20"/>
      <c r="AV41" s="21"/>
      <c r="AW41" s="21"/>
      <c r="AX41" s="22"/>
      <c r="AY41" s="148">
        <v>1</v>
      </c>
      <c r="AZ41" s="73">
        <v>0</v>
      </c>
      <c r="BA41" s="73">
        <v>0</v>
      </c>
      <c r="BB41" s="136" t="e">
        <f t="shared" si="4"/>
        <v>#DIV/0!</v>
      </c>
      <c r="BC41" s="137">
        <v>1</v>
      </c>
      <c r="BD41" s="70"/>
      <c r="BE41" s="70"/>
      <c r="BF41" s="68" t="s">
        <v>151</v>
      </c>
      <c r="BG41" s="96"/>
      <c r="BH41" s="254" t="s">
        <v>172</v>
      </c>
      <c r="BI41" s="254"/>
      <c r="BJ41" s="254"/>
      <c r="BK41" s="254"/>
      <c r="BL41" s="254" t="s">
        <v>171</v>
      </c>
      <c r="BM41" s="254"/>
      <c r="BN41" s="254"/>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row>
    <row r="42" spans="1:193" ht="60" customHeight="1" thickBot="1" x14ac:dyDescent="0.3">
      <c r="A42" s="202" t="s">
        <v>117</v>
      </c>
      <c r="B42" s="203"/>
      <c r="C42" s="39"/>
      <c r="D42" s="39"/>
      <c r="E42" s="39"/>
      <c r="F42" s="39"/>
      <c r="G42" s="39"/>
      <c r="H42" s="39"/>
      <c r="I42" s="39"/>
      <c r="J42" s="39"/>
      <c r="K42" s="39"/>
      <c r="L42" s="39"/>
      <c r="M42" s="39"/>
      <c r="N42" s="39"/>
      <c r="O42" s="39"/>
      <c r="P42" s="39"/>
      <c r="Q42" s="39"/>
      <c r="R42" s="39"/>
      <c r="S42" s="39"/>
      <c r="T42" s="39"/>
      <c r="U42" s="39"/>
      <c r="V42" s="39"/>
      <c r="W42" s="39"/>
      <c r="X42" s="39"/>
      <c r="Y42" s="40"/>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131">
        <f>SUM(AY39:AY41)</f>
        <v>3</v>
      </c>
      <c r="AZ42" s="131">
        <f>SUM(AZ39:AZ41)</f>
        <v>2</v>
      </c>
      <c r="BA42" s="131">
        <f>SUM(BA39:BA41)</f>
        <v>1</v>
      </c>
      <c r="BB42" s="135">
        <f>BA42/AZ42</f>
        <v>0.5</v>
      </c>
      <c r="BC42" s="172">
        <f>SUM(BC39:BC41)</f>
        <v>1</v>
      </c>
      <c r="BD42" s="172">
        <f>SUM(BD39:BD41)</f>
        <v>0</v>
      </c>
      <c r="BE42" s="172"/>
      <c r="BF42" s="63"/>
      <c r="BG42" s="94"/>
      <c r="BH42" s="254"/>
      <c r="BI42" s="254"/>
      <c r="BJ42" s="254"/>
      <c r="BK42" s="254"/>
      <c r="BL42" s="254"/>
      <c r="BM42" s="254"/>
      <c r="BN42" s="254"/>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row>
    <row r="43" spans="1:193" ht="178.5" customHeight="1" thickBot="1" x14ac:dyDescent="0.3">
      <c r="A43" s="26" t="s">
        <v>56</v>
      </c>
      <c r="B43" s="27" t="s">
        <v>105</v>
      </c>
      <c r="C43" s="100"/>
      <c r="D43" s="101"/>
      <c r="E43" s="101"/>
      <c r="F43" s="102"/>
      <c r="G43" s="49"/>
      <c r="H43" s="52"/>
      <c r="I43" s="52"/>
      <c r="J43" s="53"/>
      <c r="K43" s="49"/>
      <c r="L43" s="52"/>
      <c r="M43" s="52"/>
      <c r="N43" s="53"/>
      <c r="O43" s="49"/>
      <c r="P43" s="52"/>
      <c r="Q43" s="52"/>
      <c r="R43" s="53"/>
      <c r="S43" s="49"/>
      <c r="T43" s="52"/>
      <c r="U43" s="52"/>
      <c r="V43" s="53"/>
      <c r="W43" s="49"/>
      <c r="X43" s="52"/>
      <c r="Y43" s="52"/>
      <c r="Z43" s="53"/>
      <c r="AA43" s="49"/>
      <c r="AB43" s="52"/>
      <c r="AC43" s="52"/>
      <c r="AD43" s="53"/>
      <c r="AE43" s="49"/>
      <c r="AF43" s="52"/>
      <c r="AG43" s="52"/>
      <c r="AH43" s="53"/>
      <c r="AI43" s="49"/>
      <c r="AJ43" s="52"/>
      <c r="AK43" s="52"/>
      <c r="AL43" s="53"/>
      <c r="AM43" s="49"/>
      <c r="AN43" s="52"/>
      <c r="AO43" s="52"/>
      <c r="AP43" s="53"/>
      <c r="AQ43" s="49"/>
      <c r="AR43" s="52"/>
      <c r="AS43" s="52"/>
      <c r="AT43" s="53"/>
      <c r="AU43" s="49"/>
      <c r="AV43" s="52"/>
      <c r="AW43" s="52"/>
      <c r="AX43" s="53"/>
      <c r="AY43" s="144">
        <v>1</v>
      </c>
      <c r="AZ43" s="61">
        <v>1</v>
      </c>
      <c r="BA43" s="61">
        <v>1</v>
      </c>
      <c r="BB43" s="136">
        <f>(BA43/AZ43)</f>
        <v>1</v>
      </c>
      <c r="BC43" s="70">
        <v>0</v>
      </c>
      <c r="BD43" s="70">
        <v>0</v>
      </c>
      <c r="BE43" s="70"/>
      <c r="BF43" s="132" t="s">
        <v>149</v>
      </c>
      <c r="BG43" s="97"/>
      <c r="BH43" s="254" t="s">
        <v>195</v>
      </c>
      <c r="BI43" s="254"/>
      <c r="BJ43" s="254"/>
      <c r="BK43" s="254"/>
      <c r="BL43" s="254" t="s">
        <v>188</v>
      </c>
      <c r="BM43" s="254"/>
      <c r="BN43" s="254"/>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row>
    <row r="44" spans="1:193" ht="99.75" customHeight="1" thickBot="1" x14ac:dyDescent="0.3">
      <c r="A44" s="47" t="s">
        <v>57</v>
      </c>
      <c r="B44" s="19" t="s">
        <v>106</v>
      </c>
      <c r="C44" s="41"/>
      <c r="D44" s="42"/>
      <c r="E44" s="42"/>
      <c r="F44" s="43"/>
      <c r="G44" s="41"/>
      <c r="H44" s="42"/>
      <c r="I44" s="42"/>
      <c r="J44" s="43"/>
      <c r="K44" s="41"/>
      <c r="L44" s="42"/>
      <c r="M44" s="42"/>
      <c r="N44" s="43"/>
      <c r="O44" s="41"/>
      <c r="P44" s="42"/>
      <c r="Q44" s="42"/>
      <c r="R44" s="43"/>
      <c r="S44" s="41"/>
      <c r="T44" s="42"/>
      <c r="U44" s="42"/>
      <c r="V44" s="43"/>
      <c r="W44" s="41"/>
      <c r="X44" s="42"/>
      <c r="Y44" s="42"/>
      <c r="Z44" s="43"/>
      <c r="AA44" s="103"/>
      <c r="AB44" s="104"/>
      <c r="AC44" s="104"/>
      <c r="AD44" s="105"/>
      <c r="AE44" s="41"/>
      <c r="AF44" s="42"/>
      <c r="AG44" s="42"/>
      <c r="AH44" s="43"/>
      <c r="AI44" s="41"/>
      <c r="AJ44" s="42"/>
      <c r="AK44" s="42"/>
      <c r="AL44" s="43"/>
      <c r="AM44" s="41"/>
      <c r="AN44" s="42"/>
      <c r="AO44" s="42"/>
      <c r="AP44" s="43"/>
      <c r="AQ44" s="41"/>
      <c r="AR44" s="42"/>
      <c r="AS44" s="42"/>
      <c r="AT44" s="43"/>
      <c r="AU44" s="41"/>
      <c r="AV44" s="42"/>
      <c r="AW44" s="42"/>
      <c r="AX44" s="43"/>
      <c r="AY44" s="145">
        <v>1</v>
      </c>
      <c r="AZ44" s="66">
        <v>0</v>
      </c>
      <c r="BA44" s="66">
        <v>0</v>
      </c>
      <c r="BB44" s="72" t="e">
        <f t="shared" ref="BB44:BB51" si="5">(BA44/AZ44)</f>
        <v>#DIV/0!</v>
      </c>
      <c r="BC44" s="70">
        <v>1</v>
      </c>
      <c r="BD44" s="70">
        <v>0</v>
      </c>
      <c r="BE44" s="70"/>
      <c r="BF44" s="68"/>
      <c r="BG44" s="95"/>
      <c r="BH44" s="254" t="s">
        <v>172</v>
      </c>
      <c r="BI44" s="254"/>
      <c r="BJ44" s="254"/>
      <c r="BK44" s="254"/>
      <c r="BL44" s="254" t="s">
        <v>171</v>
      </c>
      <c r="BM44" s="254"/>
      <c r="BN44" s="254"/>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row>
    <row r="45" spans="1:193" ht="99.75" customHeight="1" thickBot="1" x14ac:dyDescent="0.3">
      <c r="A45" s="47" t="s">
        <v>58</v>
      </c>
      <c r="B45" s="19" t="s">
        <v>107</v>
      </c>
      <c r="C45" s="41"/>
      <c r="D45" s="42"/>
      <c r="E45" s="42"/>
      <c r="F45" s="43"/>
      <c r="G45" s="41"/>
      <c r="H45" s="42"/>
      <c r="I45" s="42"/>
      <c r="J45" s="43"/>
      <c r="K45" s="41"/>
      <c r="L45" s="42"/>
      <c r="M45" s="42"/>
      <c r="N45" s="43"/>
      <c r="O45" s="41"/>
      <c r="P45" s="42"/>
      <c r="Q45" s="42"/>
      <c r="R45" s="43"/>
      <c r="S45" s="41"/>
      <c r="T45" s="42"/>
      <c r="U45" s="42"/>
      <c r="V45" s="43"/>
      <c r="W45" s="138"/>
      <c r="X45" s="139"/>
      <c r="Y45" s="139"/>
      <c r="Z45" s="140"/>
      <c r="AA45" s="103"/>
      <c r="AB45" s="104"/>
      <c r="AC45" s="104"/>
      <c r="AD45" s="105"/>
      <c r="AE45" s="41"/>
      <c r="AF45" s="42"/>
      <c r="AG45" s="42"/>
      <c r="AH45" s="43"/>
      <c r="AI45" s="41"/>
      <c r="AJ45" s="42"/>
      <c r="AK45" s="42"/>
      <c r="AL45" s="43"/>
      <c r="AM45" s="41"/>
      <c r="AN45" s="42"/>
      <c r="AO45" s="42"/>
      <c r="AP45" s="43"/>
      <c r="AQ45" s="160"/>
      <c r="AR45" s="161"/>
      <c r="AS45" s="161"/>
      <c r="AT45" s="162"/>
      <c r="AU45" s="41"/>
      <c r="AV45" s="42"/>
      <c r="AW45" s="42"/>
      <c r="AX45" s="43"/>
      <c r="AY45" s="146">
        <v>2</v>
      </c>
      <c r="AZ45" s="71">
        <v>0</v>
      </c>
      <c r="BA45" s="71">
        <v>0</v>
      </c>
      <c r="BB45" s="72" t="e">
        <f t="shared" si="5"/>
        <v>#DIV/0!</v>
      </c>
      <c r="BC45" s="70">
        <v>2</v>
      </c>
      <c r="BD45" s="70">
        <v>0</v>
      </c>
      <c r="BE45" s="70"/>
      <c r="BF45" s="99" t="s">
        <v>140</v>
      </c>
      <c r="BG45" s="95"/>
      <c r="BH45" s="254" t="s">
        <v>172</v>
      </c>
      <c r="BI45" s="254"/>
      <c r="BJ45" s="254"/>
      <c r="BK45" s="254"/>
      <c r="BL45" s="254" t="s">
        <v>171</v>
      </c>
      <c r="BM45" s="254"/>
      <c r="BN45" s="254"/>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row>
    <row r="46" spans="1:193" ht="99.75" customHeight="1" thickBot="1" x14ac:dyDescent="0.3">
      <c r="A46" s="47" t="s">
        <v>59</v>
      </c>
      <c r="B46" s="19" t="s">
        <v>108</v>
      </c>
      <c r="C46" s="41"/>
      <c r="D46" s="42"/>
      <c r="E46" s="42"/>
      <c r="F46" s="43"/>
      <c r="G46" s="41"/>
      <c r="H46" s="42"/>
      <c r="I46" s="42"/>
      <c r="J46" s="43"/>
      <c r="K46" s="41"/>
      <c r="L46" s="42"/>
      <c r="M46" s="42"/>
      <c r="N46" s="43"/>
      <c r="O46" s="41"/>
      <c r="P46" s="42"/>
      <c r="Q46" s="42"/>
      <c r="R46" s="43"/>
      <c r="S46" s="41"/>
      <c r="T46" s="42"/>
      <c r="U46" s="42"/>
      <c r="V46" s="43"/>
      <c r="W46" s="138"/>
      <c r="X46" s="139"/>
      <c r="Y46" s="139"/>
      <c r="Z46" s="140"/>
      <c r="AA46" s="41"/>
      <c r="AB46" s="42"/>
      <c r="AC46" s="42"/>
      <c r="AD46" s="43"/>
      <c r="AE46" s="41"/>
      <c r="AF46" s="42"/>
      <c r="AG46" s="42"/>
      <c r="AH46" s="43"/>
      <c r="AI46" s="41"/>
      <c r="AJ46" s="42"/>
      <c r="AK46" s="42"/>
      <c r="AL46" s="43"/>
      <c r="AM46" s="41"/>
      <c r="AN46" s="42"/>
      <c r="AO46" s="42"/>
      <c r="AP46" s="43"/>
      <c r="AQ46" s="193"/>
      <c r="AR46" s="194"/>
      <c r="AS46" s="194"/>
      <c r="AT46" s="195"/>
      <c r="AU46" s="41"/>
      <c r="AV46" s="42"/>
      <c r="AW46" s="42"/>
      <c r="AX46" s="43"/>
      <c r="AY46" s="146">
        <v>1</v>
      </c>
      <c r="AZ46" s="70">
        <v>0</v>
      </c>
      <c r="BA46" s="70">
        <v>0</v>
      </c>
      <c r="BB46" s="72" t="e">
        <f t="shared" si="5"/>
        <v>#DIV/0!</v>
      </c>
      <c r="BC46" s="70">
        <v>1</v>
      </c>
      <c r="BD46" s="70">
        <v>0</v>
      </c>
      <c r="BE46" s="70"/>
      <c r="BF46" s="69" t="s">
        <v>161</v>
      </c>
      <c r="BG46" s="95"/>
      <c r="BH46" s="254" t="s">
        <v>172</v>
      </c>
      <c r="BI46" s="254"/>
      <c r="BJ46" s="254"/>
      <c r="BK46" s="254"/>
      <c r="BL46" s="254" t="s">
        <v>171</v>
      </c>
      <c r="BM46" s="254"/>
      <c r="BN46" s="254"/>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row>
    <row r="47" spans="1:193" ht="99.75" customHeight="1" thickBot="1" x14ac:dyDescent="0.3">
      <c r="A47" s="47" t="s">
        <v>60</v>
      </c>
      <c r="B47" s="19" t="s">
        <v>109</v>
      </c>
      <c r="C47" s="41"/>
      <c r="D47" s="42"/>
      <c r="E47" s="42"/>
      <c r="F47" s="43"/>
      <c r="G47" s="41"/>
      <c r="H47" s="42"/>
      <c r="I47" s="42"/>
      <c r="J47" s="43"/>
      <c r="K47" s="41"/>
      <c r="L47" s="42"/>
      <c r="M47" s="42"/>
      <c r="N47" s="43"/>
      <c r="O47" s="41"/>
      <c r="P47" s="42"/>
      <c r="Q47" s="42"/>
      <c r="R47" s="43"/>
      <c r="S47" s="41"/>
      <c r="T47" s="42"/>
      <c r="U47" s="42"/>
      <c r="V47" s="43"/>
      <c r="W47" s="41"/>
      <c r="X47" s="42"/>
      <c r="Y47" s="42"/>
      <c r="Z47" s="43"/>
      <c r="AA47" s="41"/>
      <c r="AB47" s="42"/>
      <c r="AC47" s="42"/>
      <c r="AD47" s="43"/>
      <c r="AE47" s="103"/>
      <c r="AF47" s="104"/>
      <c r="AG47" s="104"/>
      <c r="AH47" s="105"/>
      <c r="AI47" s="41"/>
      <c r="AJ47" s="42"/>
      <c r="AK47" s="42"/>
      <c r="AL47" s="43"/>
      <c r="AM47" s="41"/>
      <c r="AN47" s="42"/>
      <c r="AO47" s="42"/>
      <c r="AP47" s="43"/>
      <c r="AQ47" s="41"/>
      <c r="AR47" s="42"/>
      <c r="AS47" s="42"/>
      <c r="AT47" s="43"/>
      <c r="AU47" s="41"/>
      <c r="AV47" s="42"/>
      <c r="AW47" s="42"/>
      <c r="AX47" s="43"/>
      <c r="AY47" s="148">
        <v>1</v>
      </c>
      <c r="AZ47" s="73">
        <v>0</v>
      </c>
      <c r="BA47" s="73">
        <v>0</v>
      </c>
      <c r="BB47" s="72" t="e">
        <f t="shared" si="5"/>
        <v>#DIV/0!</v>
      </c>
      <c r="BC47" s="70">
        <v>1</v>
      </c>
      <c r="BD47" s="70">
        <v>0</v>
      </c>
      <c r="BE47" s="70"/>
      <c r="BF47" s="68"/>
      <c r="BG47" s="95"/>
      <c r="BH47" s="254" t="s">
        <v>172</v>
      </c>
      <c r="BI47" s="254"/>
      <c r="BJ47" s="254"/>
      <c r="BK47" s="254"/>
      <c r="BL47" s="254" t="s">
        <v>171</v>
      </c>
      <c r="BM47" s="254"/>
      <c r="BN47" s="254"/>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row>
    <row r="48" spans="1:193" ht="218.25" customHeight="1" thickBot="1" x14ac:dyDescent="0.3">
      <c r="A48" s="47" t="s">
        <v>61</v>
      </c>
      <c r="B48" s="19" t="s">
        <v>110</v>
      </c>
      <c r="C48" s="41"/>
      <c r="D48" s="42"/>
      <c r="E48" s="42"/>
      <c r="F48" s="43"/>
      <c r="G48" s="41"/>
      <c r="H48" s="42"/>
      <c r="I48" s="42"/>
      <c r="J48" s="43"/>
      <c r="K48" s="41"/>
      <c r="L48" s="42"/>
      <c r="M48" s="42"/>
      <c r="N48" s="43"/>
      <c r="O48" s="41"/>
      <c r="P48" s="42"/>
      <c r="Q48" s="42"/>
      <c r="R48" s="43"/>
      <c r="S48" s="41"/>
      <c r="T48" s="42"/>
      <c r="U48" s="42"/>
      <c r="V48" s="43"/>
      <c r="W48" s="103"/>
      <c r="X48" s="104"/>
      <c r="Y48" s="104"/>
      <c r="Z48" s="105"/>
      <c r="AA48" s="41"/>
      <c r="AB48" s="42"/>
      <c r="AC48" s="42"/>
      <c r="AD48" s="43"/>
      <c r="AE48" s="41"/>
      <c r="AF48" s="42"/>
      <c r="AG48" s="42"/>
      <c r="AH48" s="43"/>
      <c r="AI48" s="41"/>
      <c r="AJ48" s="42"/>
      <c r="AK48" s="42"/>
      <c r="AL48" s="43"/>
      <c r="AM48" s="41"/>
      <c r="AN48" s="42"/>
      <c r="AO48" s="42"/>
      <c r="AP48" s="43"/>
      <c r="AQ48" s="41"/>
      <c r="AR48" s="42"/>
      <c r="AS48" s="42"/>
      <c r="AT48" s="43"/>
      <c r="AU48" s="41"/>
      <c r="AV48" s="42"/>
      <c r="AW48" s="42"/>
      <c r="AX48" s="43"/>
      <c r="AY48" s="146">
        <v>1</v>
      </c>
      <c r="AZ48" s="71">
        <v>1</v>
      </c>
      <c r="BA48" s="71">
        <v>1</v>
      </c>
      <c r="BB48" s="72">
        <f t="shared" si="5"/>
        <v>1</v>
      </c>
      <c r="BC48" s="70">
        <v>0</v>
      </c>
      <c r="BD48" s="70">
        <v>0</v>
      </c>
      <c r="BE48" s="70"/>
      <c r="BF48" s="69" t="s">
        <v>138</v>
      </c>
      <c r="BG48" s="92" t="s">
        <v>139</v>
      </c>
      <c r="BH48" s="254" t="s">
        <v>180</v>
      </c>
      <c r="BI48" s="254"/>
      <c r="BJ48" s="254"/>
      <c r="BK48" s="254"/>
      <c r="BL48" s="254" t="s">
        <v>181</v>
      </c>
      <c r="BM48" s="254"/>
      <c r="BN48" s="254"/>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row>
    <row r="49" spans="1:193" ht="265.5" customHeight="1" thickBot="1" x14ac:dyDescent="0.3">
      <c r="A49" s="47" t="s">
        <v>62</v>
      </c>
      <c r="B49" s="19" t="s">
        <v>55</v>
      </c>
      <c r="C49" s="41"/>
      <c r="D49" s="42"/>
      <c r="E49" s="42"/>
      <c r="F49" s="43"/>
      <c r="G49" s="41"/>
      <c r="H49" s="42"/>
      <c r="I49" s="42"/>
      <c r="J49" s="43"/>
      <c r="K49" s="41"/>
      <c r="L49" s="42"/>
      <c r="M49" s="42"/>
      <c r="N49" s="43"/>
      <c r="O49" s="41"/>
      <c r="P49" s="42"/>
      <c r="Q49" s="42"/>
      <c r="R49" s="43"/>
      <c r="S49" s="41"/>
      <c r="T49" s="42"/>
      <c r="U49" s="42"/>
      <c r="V49" s="43"/>
      <c r="W49" s="103"/>
      <c r="X49" s="104"/>
      <c r="Y49" s="104"/>
      <c r="Z49" s="105"/>
      <c r="AA49" s="138"/>
      <c r="AB49" s="139"/>
      <c r="AC49" s="139"/>
      <c r="AD49" s="140"/>
      <c r="AE49" s="41"/>
      <c r="AF49" s="42"/>
      <c r="AG49" s="42"/>
      <c r="AH49" s="43"/>
      <c r="AI49" s="103"/>
      <c r="AJ49" s="104"/>
      <c r="AK49" s="104"/>
      <c r="AL49" s="105"/>
      <c r="AM49" s="41"/>
      <c r="AN49" s="42"/>
      <c r="AO49" s="42"/>
      <c r="AP49" s="43"/>
      <c r="AQ49" s="103"/>
      <c r="AR49" s="104"/>
      <c r="AS49" s="104"/>
      <c r="AT49" s="105"/>
      <c r="AU49" s="41"/>
      <c r="AV49" s="42"/>
      <c r="AW49" s="42"/>
      <c r="AX49" s="43"/>
      <c r="AY49" s="145">
        <v>4</v>
      </c>
      <c r="AZ49" s="66">
        <v>2</v>
      </c>
      <c r="BA49" s="66">
        <v>2</v>
      </c>
      <c r="BB49" s="72">
        <f t="shared" si="5"/>
        <v>1</v>
      </c>
      <c r="BC49" s="70">
        <v>2</v>
      </c>
      <c r="BD49" s="70">
        <v>0</v>
      </c>
      <c r="BE49" s="70"/>
      <c r="BF49" s="68" t="s">
        <v>136</v>
      </c>
      <c r="BG49" s="92" t="s">
        <v>137</v>
      </c>
      <c r="BH49" s="254" t="s">
        <v>183</v>
      </c>
      <c r="BI49" s="254"/>
      <c r="BJ49" s="254"/>
      <c r="BK49" s="254"/>
      <c r="BL49" s="254" t="s">
        <v>182</v>
      </c>
      <c r="BM49" s="254"/>
      <c r="BN49" s="254"/>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row>
    <row r="50" spans="1:193" ht="99.75" customHeight="1" thickBot="1" x14ac:dyDescent="0.3">
      <c r="A50" s="47" t="s">
        <v>63</v>
      </c>
      <c r="B50" s="19" t="s">
        <v>111</v>
      </c>
      <c r="C50" s="41"/>
      <c r="D50" s="42"/>
      <c r="E50" s="42"/>
      <c r="F50" s="43"/>
      <c r="G50" s="41"/>
      <c r="H50" s="42"/>
      <c r="I50" s="42"/>
      <c r="J50" s="43"/>
      <c r="K50" s="41"/>
      <c r="L50" s="42"/>
      <c r="M50" s="42"/>
      <c r="N50" s="43"/>
      <c r="O50" s="41"/>
      <c r="P50" s="42"/>
      <c r="Q50" s="42"/>
      <c r="R50" s="43"/>
      <c r="S50" s="41"/>
      <c r="T50" s="42"/>
      <c r="U50" s="42"/>
      <c r="V50" s="43"/>
      <c r="W50" s="41"/>
      <c r="X50" s="42"/>
      <c r="Y50" s="42"/>
      <c r="Z50" s="43"/>
      <c r="AA50" s="41"/>
      <c r="AB50" s="42"/>
      <c r="AC50" s="42"/>
      <c r="AD50" s="43"/>
      <c r="AE50" s="41"/>
      <c r="AF50" s="42"/>
      <c r="AG50" s="42"/>
      <c r="AH50" s="43"/>
      <c r="AI50" s="103"/>
      <c r="AJ50" s="104"/>
      <c r="AK50" s="104"/>
      <c r="AL50" s="105"/>
      <c r="AM50" s="41"/>
      <c r="AN50" s="42"/>
      <c r="AO50" s="42"/>
      <c r="AP50" s="43"/>
      <c r="AQ50" s="41"/>
      <c r="AR50" s="42"/>
      <c r="AS50" s="42"/>
      <c r="AT50" s="43"/>
      <c r="AU50" s="41"/>
      <c r="AV50" s="42"/>
      <c r="AW50" s="42"/>
      <c r="AX50" s="43"/>
      <c r="AY50" s="146">
        <v>1</v>
      </c>
      <c r="AZ50" s="71">
        <v>0</v>
      </c>
      <c r="BA50" s="71">
        <v>0</v>
      </c>
      <c r="BB50" s="72" t="e">
        <f t="shared" si="5"/>
        <v>#DIV/0!</v>
      </c>
      <c r="BC50" s="70">
        <v>1</v>
      </c>
      <c r="BD50" s="70">
        <v>0</v>
      </c>
      <c r="BE50" s="70"/>
      <c r="BF50" s="69" t="s">
        <v>135</v>
      </c>
      <c r="BG50" s="95"/>
      <c r="BH50" s="254" t="s">
        <v>172</v>
      </c>
      <c r="BI50" s="254"/>
      <c r="BJ50" s="254"/>
      <c r="BK50" s="254"/>
      <c r="BL50" s="254" t="s">
        <v>171</v>
      </c>
      <c r="BM50" s="254"/>
      <c r="BN50" s="254"/>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row>
    <row r="51" spans="1:193" ht="99.75" customHeight="1" thickBot="1" x14ac:dyDescent="0.3">
      <c r="A51" s="47" t="s">
        <v>64</v>
      </c>
      <c r="B51" s="19" t="s">
        <v>112</v>
      </c>
      <c r="C51" s="41"/>
      <c r="D51" s="42"/>
      <c r="E51" s="42"/>
      <c r="F51" s="43"/>
      <c r="G51" s="41"/>
      <c r="H51" s="42"/>
      <c r="I51" s="42"/>
      <c r="J51" s="43"/>
      <c r="K51" s="41"/>
      <c r="L51" s="42"/>
      <c r="M51" s="42"/>
      <c r="N51" s="43"/>
      <c r="O51" s="41"/>
      <c r="P51" s="42"/>
      <c r="Q51" s="42"/>
      <c r="R51" s="43"/>
      <c r="S51" s="41"/>
      <c r="T51" s="42"/>
      <c r="U51" s="42"/>
      <c r="V51" s="43"/>
      <c r="W51" s="41"/>
      <c r="X51" s="42"/>
      <c r="Y51" s="42"/>
      <c r="Z51" s="43"/>
      <c r="AA51" s="41"/>
      <c r="AB51" s="42"/>
      <c r="AC51" s="42"/>
      <c r="AD51" s="43"/>
      <c r="AE51" s="103"/>
      <c r="AF51" s="104"/>
      <c r="AG51" s="104"/>
      <c r="AH51" s="105"/>
      <c r="AI51" s="41"/>
      <c r="AJ51" s="42"/>
      <c r="AK51" s="42"/>
      <c r="AL51" s="43"/>
      <c r="AM51" s="41"/>
      <c r="AN51" s="42"/>
      <c r="AO51" s="42"/>
      <c r="AP51" s="43"/>
      <c r="AQ51" s="41"/>
      <c r="AR51" s="42"/>
      <c r="AS51" s="42"/>
      <c r="AT51" s="43"/>
      <c r="AU51" s="41"/>
      <c r="AV51" s="42"/>
      <c r="AW51" s="42"/>
      <c r="AX51" s="43"/>
      <c r="AY51" s="146">
        <v>1</v>
      </c>
      <c r="AZ51" s="71">
        <v>0</v>
      </c>
      <c r="BA51" s="71">
        <v>0</v>
      </c>
      <c r="BB51" s="72" t="e">
        <f t="shared" si="5"/>
        <v>#DIV/0!</v>
      </c>
      <c r="BC51" s="70">
        <v>1</v>
      </c>
      <c r="BD51" s="70">
        <v>0</v>
      </c>
      <c r="BE51" s="70"/>
      <c r="BF51" s="69" t="s">
        <v>134</v>
      </c>
      <c r="BG51" s="95"/>
      <c r="BH51" s="254" t="s">
        <v>172</v>
      </c>
      <c r="BI51" s="254"/>
      <c r="BJ51" s="254"/>
      <c r="BK51" s="254"/>
      <c r="BL51" s="254" t="s">
        <v>171</v>
      </c>
      <c r="BM51" s="254"/>
      <c r="BN51" s="254"/>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row>
    <row r="52" spans="1:193" ht="95.25" customHeight="1" thickBot="1" x14ac:dyDescent="0.3">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77">
        <f>SUM(AY43:AY51)</f>
        <v>13</v>
      </c>
      <c r="AZ52" s="177">
        <f>SUM(AZ43:AZ51)</f>
        <v>4</v>
      </c>
      <c r="BA52" s="177">
        <f>SUM(BA43:BA51)</f>
        <v>4</v>
      </c>
      <c r="BB52" s="169">
        <f>BA52/AZ52</f>
        <v>1</v>
      </c>
      <c r="BC52" s="170">
        <f>SUM(BC43:BC51)</f>
        <v>9</v>
      </c>
      <c r="BD52" s="170">
        <f>SUM(BD43:BD51)</f>
        <v>0</v>
      </c>
      <c r="BE52" s="171"/>
      <c r="BF52" s="15"/>
      <c r="BG52" s="93"/>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row>
    <row r="53" spans="1:193" ht="66" customHeight="1" thickBot="1" x14ac:dyDescent="0.3">
      <c r="B53" s="75" t="s">
        <v>121</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6">
        <f>+AY16+AY23+AY38+AY42+AY52</f>
        <v>77</v>
      </c>
      <c r="AZ53" s="76">
        <f>+AZ16+AZ23+AZ38+AZ42+AZ52</f>
        <v>19</v>
      </c>
      <c r="BA53" s="76">
        <f>+BA16+BA23+BA38+BA42+BA52</f>
        <v>12</v>
      </c>
      <c r="BB53" s="178">
        <f>BA53/AZ53</f>
        <v>0.63157894736842102</v>
      </c>
      <c r="BC53" s="179">
        <f>+BC16+BC23+BC38+BC52</f>
        <v>58</v>
      </c>
      <c r="BD53" s="179">
        <f>+BD16+BD23+BD38+BD42+BD52</f>
        <v>2</v>
      </c>
      <c r="BE53" s="180">
        <f>BD53/BC53</f>
        <v>3.4482758620689655E-2</v>
      </c>
      <c r="BF53" s="15"/>
      <c r="BG53" s="93"/>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row>
    <row r="54" spans="1:193" ht="20.25" x14ac:dyDescent="0.25">
      <c r="B54" s="74" t="s">
        <v>19</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BF54" s="15"/>
      <c r="BG54" s="93"/>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row>
    <row r="55" spans="1:193" ht="20.25" x14ac:dyDescent="0.25">
      <c r="B55" s="16" t="s">
        <v>20</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BF55" s="15"/>
      <c r="BG55" s="93"/>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row>
    <row r="56" spans="1:193" ht="21" thickBot="1" x14ac:dyDescent="0.3">
      <c r="B56" s="17" t="s">
        <v>21</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BF56" s="15"/>
      <c r="BG56" s="93"/>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row>
    <row r="57" spans="1:193" ht="20.25" x14ac:dyDescent="0.25">
      <c r="B57" s="14" t="s">
        <v>52</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BF57" s="15"/>
      <c r="BG57" s="93"/>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row>
    <row r="58" spans="1:193" ht="21" thickBot="1" x14ac:dyDescent="0.3">
      <c r="B58" s="18" t="s">
        <v>22</v>
      </c>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BF58" s="15"/>
      <c r="BG58" s="93"/>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row>
    <row r="59" spans="1:193" x14ac:dyDescent="0.2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BF59" s="15"/>
      <c r="BG59" s="93"/>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row>
    <row r="60" spans="1:193" x14ac:dyDescent="0.2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BF60" s="15"/>
      <c r="BG60" s="93"/>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row>
    <row r="61" spans="1:193" x14ac:dyDescent="0.2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BF61" s="15"/>
      <c r="BG61" s="93"/>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row>
    <row r="62" spans="1:193" x14ac:dyDescent="0.2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BF62" s="15"/>
      <c r="BG62" s="93"/>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row>
    <row r="63" spans="1:193" x14ac:dyDescent="0.2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BF63" s="15"/>
      <c r="BG63" s="93"/>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row>
    <row r="64" spans="1:193"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BF64" s="15"/>
      <c r="BG64" s="93"/>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row>
    <row r="65" spans="2:193" ht="31.5" x14ac:dyDescent="0.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BC65" s="155"/>
      <c r="BF65" s="15"/>
      <c r="BG65" s="93"/>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row>
    <row r="66" spans="2:193" ht="46.5" x14ac:dyDescent="0.7">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BA66" s="156"/>
      <c r="BF66" s="15"/>
      <c r="BG66" s="93"/>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row>
    <row r="67" spans="2:193"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BF67" s="15"/>
      <c r="BG67" s="93"/>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row>
    <row r="68" spans="2:193" x14ac:dyDescent="0.2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BF68" s="15"/>
      <c r="BG68" s="93"/>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row>
    <row r="69" spans="2:193"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BF69" s="15"/>
      <c r="BG69" s="93"/>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row>
    <row r="70" spans="2:193" x14ac:dyDescent="0.2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BF70" s="15"/>
      <c r="BG70" s="93"/>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row>
    <row r="71" spans="2:193" x14ac:dyDescent="0.2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BF71" s="15"/>
      <c r="BG71" s="93"/>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row>
    <row r="72" spans="2:193" x14ac:dyDescent="0.2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BF72" s="15"/>
      <c r="BG72" s="93"/>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row>
    <row r="73" spans="2:193" x14ac:dyDescent="0.2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BF73" s="15"/>
      <c r="BG73" s="93"/>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row>
    <row r="74" spans="2:193" x14ac:dyDescent="0.2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BF74" s="15"/>
      <c r="BG74" s="93"/>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row>
    <row r="75" spans="2:193" x14ac:dyDescent="0.2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BF75" s="15"/>
      <c r="BG75" s="93"/>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row>
    <row r="76" spans="2:193" x14ac:dyDescent="0.2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BF76" s="15"/>
      <c r="BG76" s="93"/>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row>
    <row r="77" spans="2:193" x14ac:dyDescent="0.2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BF77" s="15"/>
      <c r="BG77" s="93"/>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row>
    <row r="78" spans="2:193" x14ac:dyDescent="0.2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BF78" s="15"/>
      <c r="BG78" s="93"/>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row>
    <row r="79" spans="2:193" x14ac:dyDescent="0.2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BF79" s="15"/>
      <c r="BG79" s="93"/>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row>
    <row r="80" spans="2:193" x14ac:dyDescent="0.2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BF80" s="15"/>
      <c r="BG80" s="93"/>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row>
    <row r="81" spans="2:193" x14ac:dyDescent="0.2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BF81" s="15"/>
      <c r="BG81" s="93"/>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row>
    <row r="82" spans="2:193" x14ac:dyDescent="0.2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BF82" s="15"/>
      <c r="BG82" s="93"/>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row>
    <row r="83" spans="2:193" x14ac:dyDescent="0.2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BF83" s="15"/>
      <c r="BG83" s="93"/>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row>
    <row r="84" spans="2:193" x14ac:dyDescent="0.2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BF84" s="15"/>
      <c r="BG84" s="93"/>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row>
    <row r="85" spans="2:193" x14ac:dyDescent="0.2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BF85" s="15"/>
      <c r="BG85" s="93"/>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row>
    <row r="86" spans="2:193" x14ac:dyDescent="0.2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BF86" s="15"/>
      <c r="BG86" s="93"/>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row>
    <row r="87" spans="2:193" x14ac:dyDescent="0.2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BF87" s="15"/>
      <c r="BG87" s="93"/>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row>
    <row r="88" spans="2:193" x14ac:dyDescent="0.2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BF88" s="15"/>
      <c r="BG88" s="93"/>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row>
    <row r="89" spans="2:193" x14ac:dyDescent="0.2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BF89" s="15"/>
      <c r="BG89" s="93"/>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row>
    <row r="90" spans="2:193" x14ac:dyDescent="0.2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BF90" s="15"/>
      <c r="BG90" s="93"/>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row>
    <row r="91" spans="2:193" x14ac:dyDescent="0.2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BF91" s="15"/>
      <c r="BG91" s="93"/>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row>
    <row r="92" spans="2:193" x14ac:dyDescent="0.2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BF92" s="15"/>
      <c r="BG92" s="93"/>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row>
    <row r="93" spans="2:193" x14ac:dyDescent="0.2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BF93" s="15"/>
      <c r="BG93" s="93"/>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row>
    <row r="94" spans="2:193" x14ac:dyDescent="0.2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BF94" s="15"/>
      <c r="BG94" s="93"/>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row>
    <row r="95" spans="2:193" x14ac:dyDescent="0.2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BF95" s="15"/>
      <c r="BG95" s="93"/>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row>
    <row r="96" spans="2:193" x14ac:dyDescent="0.2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BF96" s="15"/>
      <c r="BG96" s="93"/>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row>
    <row r="97" spans="2:193" x14ac:dyDescent="0.2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BF97" s="15"/>
      <c r="BG97" s="93"/>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row>
    <row r="98" spans="2:193" x14ac:dyDescent="0.2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BF98" s="15"/>
      <c r="BG98" s="93"/>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row>
    <row r="99" spans="2:193" x14ac:dyDescent="0.2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BF99" s="15"/>
      <c r="BG99" s="93"/>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row>
    <row r="100" spans="2:193" x14ac:dyDescent="0.2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BF100" s="15"/>
      <c r="BG100" s="93"/>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row>
    <row r="101" spans="2:193" x14ac:dyDescent="0.2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BF101" s="15"/>
      <c r="BG101" s="93"/>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row>
    <row r="102" spans="2:193" x14ac:dyDescent="0.2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BF102" s="15"/>
      <c r="BG102" s="93"/>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row>
    <row r="103" spans="2:193" x14ac:dyDescent="0.2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BF103" s="15"/>
      <c r="BG103" s="93"/>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row>
    <row r="104" spans="2:193" x14ac:dyDescent="0.2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BF104" s="15"/>
      <c r="BG104" s="93"/>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row>
    <row r="105" spans="2:193" x14ac:dyDescent="0.2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BF105" s="15"/>
      <c r="BG105" s="93"/>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row>
    <row r="106" spans="2:193" x14ac:dyDescent="0.2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BF106" s="15"/>
      <c r="BG106" s="93"/>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row>
    <row r="107" spans="2:193" x14ac:dyDescent="0.2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BF107" s="15"/>
      <c r="BG107" s="93"/>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row>
    <row r="108" spans="2:193" x14ac:dyDescent="0.2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BF108" s="15"/>
      <c r="BG108" s="93"/>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row>
    <row r="109" spans="2:193" x14ac:dyDescent="0.2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BF109" s="15"/>
      <c r="BG109" s="93"/>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row>
    <row r="110" spans="2:193" x14ac:dyDescent="0.2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BF110" s="15"/>
      <c r="BG110" s="93"/>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row>
    <row r="111" spans="2:193" x14ac:dyDescent="0.2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BF111" s="15"/>
      <c r="BG111" s="93"/>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row>
    <row r="112" spans="2:193" x14ac:dyDescent="0.2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BF112" s="15"/>
      <c r="BG112" s="93"/>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row>
    <row r="113" spans="2:193" x14ac:dyDescent="0.2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BF113" s="15"/>
      <c r="BG113" s="93"/>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row>
    <row r="114" spans="2:193" x14ac:dyDescent="0.2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BF114" s="15"/>
      <c r="BG114" s="93"/>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row>
    <row r="115" spans="2:193" x14ac:dyDescent="0.2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BF115" s="15"/>
      <c r="BG115" s="93"/>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row>
    <row r="116" spans="2:193" x14ac:dyDescent="0.2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BF116" s="15"/>
      <c r="BG116" s="93"/>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row>
    <row r="117" spans="2:193" x14ac:dyDescent="0.2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BF117" s="15"/>
      <c r="BG117" s="93"/>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row>
    <row r="118" spans="2:193" x14ac:dyDescent="0.2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BF118" s="15"/>
      <c r="BG118" s="93"/>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row>
    <row r="119" spans="2:193" x14ac:dyDescent="0.2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BF119" s="15"/>
      <c r="BG119" s="93"/>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row>
    <row r="120" spans="2:193" x14ac:dyDescent="0.2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BF120" s="15"/>
      <c r="BG120" s="93"/>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row>
    <row r="121" spans="2:193" x14ac:dyDescent="0.2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BF121" s="15"/>
      <c r="BG121" s="93"/>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row>
    <row r="122" spans="2:193" x14ac:dyDescent="0.2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BF122" s="15"/>
      <c r="BG122" s="93"/>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row>
    <row r="123" spans="2:193" x14ac:dyDescent="0.2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BF123" s="15"/>
      <c r="BG123" s="93"/>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row>
    <row r="124" spans="2:193" x14ac:dyDescent="0.2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BF124" s="15"/>
      <c r="BG124" s="93"/>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row>
    <row r="125" spans="2:193" x14ac:dyDescent="0.2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BF125" s="15"/>
      <c r="BG125" s="93"/>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row>
    <row r="126" spans="2:193" x14ac:dyDescent="0.2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BF126" s="15"/>
      <c r="BG126" s="93"/>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row>
    <row r="127" spans="2:193" x14ac:dyDescent="0.2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BF127" s="15"/>
      <c r="BG127" s="93"/>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row>
    <row r="128" spans="2:193" x14ac:dyDescent="0.2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BF128" s="15"/>
      <c r="BG128" s="93"/>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row>
    <row r="129" spans="2:193" x14ac:dyDescent="0.2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BF129" s="15"/>
      <c r="BG129" s="93"/>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row>
    <row r="130" spans="2:193" x14ac:dyDescent="0.2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BF130" s="15"/>
      <c r="BG130" s="93"/>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row>
    <row r="131" spans="2:193"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BF131" s="15"/>
      <c r="BG131" s="93"/>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row>
    <row r="132" spans="2:193" x14ac:dyDescent="0.2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BF132" s="15"/>
      <c r="BG132" s="93"/>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row>
    <row r="133" spans="2:193" x14ac:dyDescent="0.2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BF133" s="15"/>
      <c r="BG133" s="93"/>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row>
    <row r="134" spans="2:193"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BF134" s="15"/>
      <c r="BG134" s="93"/>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row>
    <row r="135" spans="2:193"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BF135" s="15"/>
      <c r="BG135" s="93"/>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row>
    <row r="136" spans="2:193"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BF136" s="15"/>
      <c r="BG136" s="93"/>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row>
    <row r="137" spans="2:193"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BF137" s="15"/>
      <c r="BG137" s="93"/>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row>
    <row r="138" spans="2:193"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BF138" s="15"/>
      <c r="BG138" s="93"/>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row>
    <row r="139" spans="2:193"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BF139" s="15"/>
      <c r="BG139" s="93"/>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row>
    <row r="140" spans="2:193"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BF140" s="15"/>
      <c r="BG140" s="93"/>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row>
    <row r="141" spans="2:193"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BF141" s="15"/>
      <c r="BG141" s="93"/>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row>
    <row r="142" spans="2:193"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BF142" s="15"/>
      <c r="BG142" s="93"/>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row>
    <row r="143" spans="2:193"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BF143" s="15"/>
      <c r="BG143" s="93"/>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row>
    <row r="144" spans="2:193"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BF144" s="15"/>
      <c r="BG144" s="93"/>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row>
    <row r="145" spans="2:193"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BF145" s="15"/>
      <c r="BG145" s="93"/>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row>
    <row r="146" spans="2:193"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BF146" s="15"/>
      <c r="BG146" s="93"/>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row>
    <row r="147" spans="2:193"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BF147" s="15"/>
      <c r="BG147" s="93"/>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row>
    <row r="148" spans="2:193"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BF148" s="15"/>
      <c r="BG148" s="93"/>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row>
    <row r="149" spans="2:193"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BF149" s="15"/>
      <c r="BG149" s="93"/>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row>
    <row r="150" spans="2:193"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BF150" s="15"/>
      <c r="BG150" s="93"/>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row>
    <row r="151" spans="2:193"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BF151" s="15"/>
      <c r="BG151" s="93"/>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row>
    <row r="152" spans="2:193"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BF152" s="15"/>
      <c r="BG152" s="93"/>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row>
    <row r="153" spans="2:193"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BF153" s="15"/>
      <c r="BG153" s="93"/>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row>
    <row r="154" spans="2:193"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BF154" s="15"/>
      <c r="BG154" s="93"/>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row>
    <row r="155" spans="2:193"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BF155" s="15"/>
      <c r="BG155" s="93"/>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row>
    <row r="156" spans="2:193"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BF156" s="15"/>
      <c r="BG156" s="93"/>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row>
    <row r="157" spans="2:193"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BF157" s="15"/>
      <c r="BG157" s="93"/>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row>
    <row r="158" spans="2:193"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BF158" s="15"/>
      <c r="BG158" s="93"/>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row>
    <row r="159" spans="2:193"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BF159" s="15"/>
      <c r="BG159" s="93"/>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row>
    <row r="160" spans="2:193"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BF160" s="15"/>
      <c r="BG160" s="93"/>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row>
    <row r="161" spans="2:193"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BF161" s="15"/>
      <c r="BG161" s="93"/>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row>
    <row r="162" spans="2:193"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BF162" s="15"/>
      <c r="BG162" s="93"/>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row>
    <row r="163" spans="2:193"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BF163" s="15"/>
      <c r="BG163" s="93"/>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row>
    <row r="164" spans="2:193"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BF164" s="15"/>
      <c r="BG164" s="93"/>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row>
    <row r="165" spans="2:193"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BF165" s="15"/>
      <c r="BG165" s="93"/>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row>
    <row r="166" spans="2:193"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BF166" s="15"/>
      <c r="BG166" s="93"/>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row>
    <row r="167" spans="2:193"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BF167" s="15"/>
      <c r="BG167" s="93"/>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row>
    <row r="168" spans="2:193"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BF168" s="15"/>
      <c r="BG168" s="93"/>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row>
    <row r="169" spans="2:193"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BF169" s="15"/>
      <c r="BG169" s="93"/>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row>
    <row r="170" spans="2:193"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BF170" s="15"/>
      <c r="BG170" s="93"/>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row>
    <row r="171" spans="2:193"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BF171" s="15"/>
      <c r="BG171" s="93"/>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row>
    <row r="172" spans="2:193"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BF172" s="15"/>
      <c r="BG172" s="93"/>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row>
    <row r="173" spans="2:193"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BF173" s="15"/>
      <c r="BG173" s="93"/>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row>
    <row r="174" spans="2:193"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BF174" s="15"/>
      <c r="BG174" s="93"/>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row>
    <row r="175" spans="2:193"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BF175" s="15"/>
      <c r="BG175" s="93"/>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row>
    <row r="176" spans="2:193"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BF176" s="15"/>
      <c r="BG176" s="93"/>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row>
    <row r="177" spans="2:193"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BF177" s="15"/>
      <c r="BG177" s="93"/>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row>
    <row r="178" spans="2:193"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BF178" s="15"/>
      <c r="BG178" s="93"/>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row>
    <row r="179" spans="2:193"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BF179" s="15"/>
      <c r="BG179" s="93"/>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row>
    <row r="180" spans="2:193"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BF180" s="15"/>
      <c r="BG180" s="93"/>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row>
    <row r="181" spans="2:193"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BF181" s="15"/>
      <c r="BG181" s="93"/>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row>
    <row r="182" spans="2:193"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BF182" s="15"/>
      <c r="BG182" s="93"/>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row>
    <row r="183" spans="2:193"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BF183" s="15"/>
      <c r="BG183" s="93"/>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row>
    <row r="184" spans="2:193"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BF184" s="15"/>
      <c r="BG184" s="93"/>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row>
    <row r="185" spans="2:193"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BF185" s="15"/>
      <c r="BG185" s="93"/>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row>
    <row r="186" spans="2:193"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BF186" s="15"/>
      <c r="BG186" s="93"/>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row>
    <row r="187" spans="2:193"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BF187" s="15"/>
      <c r="BG187" s="93"/>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row>
    <row r="188" spans="2:193"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BF188" s="15"/>
      <c r="BG188" s="93"/>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row>
    <row r="189" spans="2:193"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BF189" s="15"/>
      <c r="BG189" s="93"/>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row>
    <row r="190" spans="2:193"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BF190" s="15"/>
      <c r="BG190" s="93"/>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row>
    <row r="191" spans="2:193"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BF191" s="15"/>
      <c r="BG191" s="93"/>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row>
    <row r="192" spans="2:193"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BF192" s="15"/>
      <c r="BG192" s="93"/>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row>
    <row r="193" spans="2:193"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BF193" s="15"/>
      <c r="BG193" s="93"/>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row>
    <row r="194" spans="2:193"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BF194" s="15"/>
      <c r="BG194" s="93"/>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row>
    <row r="195" spans="2:193"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BF195" s="15"/>
      <c r="BG195" s="93"/>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row>
    <row r="196" spans="2:193"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BF196" s="15"/>
      <c r="BG196" s="93"/>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row>
    <row r="197" spans="2:193"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BF197" s="15"/>
      <c r="BG197" s="93"/>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row>
    <row r="198" spans="2:193"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BF198" s="15"/>
      <c r="BG198" s="93"/>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row>
    <row r="199" spans="2:193"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BF199" s="15"/>
      <c r="BG199" s="93"/>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row>
    <row r="200" spans="2:193"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BF200" s="15"/>
      <c r="BG200" s="93"/>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row>
    <row r="201" spans="2:193"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BF201" s="15"/>
      <c r="BG201" s="93"/>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row>
    <row r="202" spans="2:193"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BF202" s="15"/>
      <c r="BG202" s="93"/>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row>
    <row r="203" spans="2:193"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BF203" s="15"/>
      <c r="BG203" s="93"/>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row>
    <row r="204" spans="2:193"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BF204" s="15"/>
      <c r="BG204" s="93"/>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row>
    <row r="205" spans="2:193"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BF205" s="15"/>
      <c r="BG205" s="93"/>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row>
    <row r="206" spans="2:193"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BF206" s="15"/>
      <c r="BG206" s="93"/>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row>
    <row r="207" spans="2:193"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BF207" s="15"/>
      <c r="BG207" s="93"/>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row>
    <row r="208" spans="2:193"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BF208" s="15"/>
      <c r="BG208" s="93"/>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row>
    <row r="209" spans="2:193"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BF209" s="15"/>
      <c r="BG209" s="93"/>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row>
    <row r="210" spans="2:193"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BF210" s="15"/>
      <c r="BG210" s="93"/>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row>
    <row r="211" spans="2:193"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BF211" s="15"/>
      <c r="BG211" s="93"/>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row>
    <row r="212" spans="2:193"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BF212" s="15"/>
      <c r="BG212" s="93"/>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row>
    <row r="213" spans="2:193"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BF213" s="15"/>
      <c r="BG213" s="93"/>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row>
    <row r="214" spans="2:193"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BF214" s="15"/>
      <c r="BG214" s="93"/>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row>
    <row r="215" spans="2:193"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BF215" s="15"/>
      <c r="BG215" s="93"/>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row>
    <row r="216" spans="2:193"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BF216" s="15"/>
      <c r="BG216" s="93"/>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row>
    <row r="217" spans="2:193"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BF217" s="15"/>
      <c r="BG217" s="93"/>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row>
    <row r="218" spans="2:193"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BF218" s="15"/>
    </row>
    <row r="219" spans="2:193"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BF219" s="15"/>
    </row>
    <row r="220" spans="2:193"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BF220" s="15"/>
    </row>
  </sheetData>
  <mergeCells count="121">
    <mergeCell ref="BH50:BK50"/>
    <mergeCell ref="BL50:BN50"/>
    <mergeCell ref="BH51:BK51"/>
    <mergeCell ref="BL51:BN51"/>
    <mergeCell ref="BH10:BK10"/>
    <mergeCell ref="BL10:BN10"/>
    <mergeCell ref="BH47:BK47"/>
    <mergeCell ref="BL47:BN47"/>
    <mergeCell ref="BH48:BK48"/>
    <mergeCell ref="BL48:BN48"/>
    <mergeCell ref="BH49:BK49"/>
    <mergeCell ref="BL49:BN49"/>
    <mergeCell ref="BH44:BK44"/>
    <mergeCell ref="BL44:BN44"/>
    <mergeCell ref="BH45:BK45"/>
    <mergeCell ref="BL45:BN45"/>
    <mergeCell ref="BH46:BK46"/>
    <mergeCell ref="BL46:BN46"/>
    <mergeCell ref="BH41:BK41"/>
    <mergeCell ref="BL41:BN41"/>
    <mergeCell ref="BH42:BK42"/>
    <mergeCell ref="BL42:BN42"/>
    <mergeCell ref="BH43:BK43"/>
    <mergeCell ref="BL43:BN43"/>
    <mergeCell ref="BH38:BK38"/>
    <mergeCell ref="BL38:BN38"/>
    <mergeCell ref="BH39:BK39"/>
    <mergeCell ref="BL39:BN39"/>
    <mergeCell ref="BH40:BK40"/>
    <mergeCell ref="BL40:BN40"/>
    <mergeCell ref="BH35:BK35"/>
    <mergeCell ref="BL35:BN35"/>
    <mergeCell ref="BH36:BK36"/>
    <mergeCell ref="BL36:BN36"/>
    <mergeCell ref="BH37:BK37"/>
    <mergeCell ref="BL37:BN37"/>
    <mergeCell ref="BH32:BK32"/>
    <mergeCell ref="BL32:BN32"/>
    <mergeCell ref="BH33:BK33"/>
    <mergeCell ref="BL33:BN33"/>
    <mergeCell ref="BH34:BK34"/>
    <mergeCell ref="BL34:BN34"/>
    <mergeCell ref="BH29:BK29"/>
    <mergeCell ref="BL29:BN29"/>
    <mergeCell ref="BH30:BK30"/>
    <mergeCell ref="BL30:BN30"/>
    <mergeCell ref="BH31:BK31"/>
    <mergeCell ref="BL31:BN31"/>
    <mergeCell ref="BH26:BK26"/>
    <mergeCell ref="BL26:BN26"/>
    <mergeCell ref="BH27:BK27"/>
    <mergeCell ref="BL27:BN27"/>
    <mergeCell ref="BH28:BK28"/>
    <mergeCell ref="BL28:BN28"/>
    <mergeCell ref="BH23:BK23"/>
    <mergeCell ref="BL23:BN23"/>
    <mergeCell ref="BH24:BK24"/>
    <mergeCell ref="BL24:BN24"/>
    <mergeCell ref="BH25:BK25"/>
    <mergeCell ref="BL25:BN25"/>
    <mergeCell ref="BH20:BK20"/>
    <mergeCell ref="BL20:BN20"/>
    <mergeCell ref="BH21:BK21"/>
    <mergeCell ref="BL21:BN21"/>
    <mergeCell ref="BH22:BK22"/>
    <mergeCell ref="BL22:BN22"/>
    <mergeCell ref="BH17:BK17"/>
    <mergeCell ref="BL17:BN17"/>
    <mergeCell ref="BH18:BK18"/>
    <mergeCell ref="BL18:BN18"/>
    <mergeCell ref="BH19:BK19"/>
    <mergeCell ref="BL19:BN19"/>
    <mergeCell ref="BH14:BK14"/>
    <mergeCell ref="BL14:BN14"/>
    <mergeCell ref="BH15:BK15"/>
    <mergeCell ref="BL15:BN15"/>
    <mergeCell ref="BH16:BK16"/>
    <mergeCell ref="BL16:BN16"/>
    <mergeCell ref="BH11:BK11"/>
    <mergeCell ref="BL11:BN11"/>
    <mergeCell ref="BH12:BK12"/>
    <mergeCell ref="BL12:BN12"/>
    <mergeCell ref="BH13:BK13"/>
    <mergeCell ref="BL13:BN13"/>
    <mergeCell ref="BH5:BN9"/>
    <mergeCell ref="A4:BF4"/>
    <mergeCell ref="AU8:AX8"/>
    <mergeCell ref="C8:F8"/>
    <mergeCell ref="G8:J8"/>
    <mergeCell ref="K8:N8"/>
    <mergeCell ref="C7:Z7"/>
    <mergeCell ref="AA7:AX7"/>
    <mergeCell ref="C5:AX5"/>
    <mergeCell ref="AA8:AD8"/>
    <mergeCell ref="C6:AX6"/>
    <mergeCell ref="AE8:AH8"/>
    <mergeCell ref="AI8:AL8"/>
    <mergeCell ref="AM8:AP8"/>
    <mergeCell ref="AQ8:AT8"/>
    <mergeCell ref="B5:B9"/>
    <mergeCell ref="AZ7:BB7"/>
    <mergeCell ref="BG5:BG9"/>
    <mergeCell ref="A42:B42"/>
    <mergeCell ref="A5:A9"/>
    <mergeCell ref="BF5:BF9"/>
    <mergeCell ref="O8:R8"/>
    <mergeCell ref="S8:V8"/>
    <mergeCell ref="W8:Z8"/>
    <mergeCell ref="AY7:AY9"/>
    <mergeCell ref="AY5:BE6"/>
    <mergeCell ref="BB8:BB9"/>
    <mergeCell ref="BA8:BA9"/>
    <mergeCell ref="AZ8:AZ9"/>
    <mergeCell ref="BC7:BE7"/>
    <mergeCell ref="BC8:BC9"/>
    <mergeCell ref="BD8:BD9"/>
    <mergeCell ref="A16:B16"/>
    <mergeCell ref="A10:B10"/>
    <mergeCell ref="A23:B23"/>
    <mergeCell ref="A38:B38"/>
    <mergeCell ref="BE8:BE9"/>
  </mergeCells>
  <phoneticPr fontId="12" type="noConversion"/>
  <conditionalFormatting sqref="E11:F16 I24:J28 M24:N28 Q24:R28 U24:V28 Y24:Z25 AC24:AD28 AG24:AH28 AK24:AL28 AO24:AP28 AS24:AT28 AW24:AX28 E23:F28 I43:J51 M43:N51 Q43:R51 U43:V51 Y43:Z51 AC43:AD48 AG43:AH48 AK43:AL48 AO43:AP48 AS43:AT48 AW43:AX48 E30:F51 AW30:AX37 AS30:AT37 AO30:AP37 AK30:AL36 AG30:AH37 AC30:AD37 Y30:Z37 U30:V37 Q30:R37 M30:N37 I30:J37 Y27:Z28 AW50:AX51 AS50:AT51 AO50:AP51 AK50:AL51 AG50:AH51 AC50:AD51">
    <cfRule type="cellIs" priority="14" stopIfTrue="1" operator="between">
      <formula>$AC$8</formula>
      <formula>$AD$8</formula>
    </cfRule>
  </conditionalFormatting>
  <conditionalFormatting sqref="I11:J15 M11:N15 Q11:R15 U11:V15 Y11:Z15 AC11:AD15 AG11:AH15 AK11:AL15 AO11:AP15 AS11:AT15 AW11:AX15">
    <cfRule type="cellIs" priority="10" stopIfTrue="1" operator="between">
      <formula>$AC$8</formula>
      <formula>$AD$8</formula>
    </cfRule>
  </conditionalFormatting>
  <conditionalFormatting sqref="AK37:AL37">
    <cfRule type="cellIs" priority="9" stopIfTrue="1" operator="between">
      <formula>$AC$8</formula>
      <formula>$AD$8</formula>
    </cfRule>
  </conditionalFormatting>
  <conditionalFormatting sqref="E18:F18">
    <cfRule type="cellIs" priority="8" stopIfTrue="1" operator="between">
      <formula>$AC$8</formula>
      <formula>$AD$8</formula>
    </cfRule>
  </conditionalFormatting>
  <conditionalFormatting sqref="I18:J18 M18:N18 Q18:R18 U18:V18 Y18:Z18 AC18:AD18 AG18:AH18 AK18:AL18 AO18:AP18 AS18:AT18 AW18:AX18">
    <cfRule type="cellIs" priority="7" stopIfTrue="1" operator="between">
      <formula>$AC$8</formula>
      <formula>$AD$8</formula>
    </cfRule>
  </conditionalFormatting>
  <conditionalFormatting sqref="E17:F17">
    <cfRule type="cellIs" priority="6" stopIfTrue="1" operator="between">
      <formula>$AC$8</formula>
      <formula>$AD$8</formula>
    </cfRule>
  </conditionalFormatting>
  <conditionalFormatting sqref="I17:J17 M17:N17 Q17:R17 U17:V17 Y17:Z17 AC17:AD17 AG17:AH17 AK17:AL17 AO17:AP17 AS17:AT17 AW17:AX17">
    <cfRule type="cellIs" priority="5" stopIfTrue="1" operator="between">
      <formula>$AC$8</formula>
      <formula>$AD$8</formula>
    </cfRule>
  </conditionalFormatting>
  <conditionalFormatting sqref="E29:F29">
    <cfRule type="cellIs" priority="4" stopIfTrue="1" operator="between">
      <formula>$AC$8</formula>
      <formula>$AD$8</formula>
    </cfRule>
  </conditionalFormatting>
  <conditionalFormatting sqref="I29:J29 M29:N29 Q29:R29 U29:V29 Y29:Z29 AC29:AD29 AG29:AH29 AK29:AL29 AO29:AP29 AS29:AT29 AW29:AX29">
    <cfRule type="cellIs" priority="3" stopIfTrue="1" operator="between">
      <formula>$AC$8</formula>
      <formula>$AD$8</formula>
    </cfRule>
  </conditionalFormatting>
  <conditionalFormatting sqref="Y26:Z26">
    <cfRule type="cellIs" priority="2" stopIfTrue="1" operator="between">
      <formula>$AC$8</formula>
      <formula>$AD$8</formula>
    </cfRule>
  </conditionalFormatting>
  <conditionalFormatting sqref="AC49:AD49 AG49:AH49 AK49:AL49 AO49:AP49 AS49:AT49 AW49:AX49">
    <cfRule type="cellIs" priority="1" stopIfTrue="1" operator="between">
      <formula>$AC$8</formula>
      <formula>$AD$8</formula>
    </cfRule>
  </conditionalFormatting>
  <dataValidations count="2">
    <dataValidation type="textLength" allowBlank="1" showInputMessage="1" showErrorMessage="1" errorTitle="Entrada no válida" error="Escriba un texto " promptTitle="Cualquier contenido" prompt=" Escriba de forma clara y breve las actividades a desarrollar en la vigencia. Ej. Instalar dispositivos ahorradores de agua en los baños de la entidad." sqref="B43:B51 A16 B11:B15 B17 A23 B19:B22 B24:B37 B39:B41" xr:uid="{00000000-0002-0000-0000-000000000000}">
      <formula1>0</formula1>
      <formula2>4000</formula2>
    </dataValidation>
    <dataValidation type="textLength" allowBlank="1" showInputMessage="1" showErrorMessage="1" errorTitle="Entrada no válida" error="Escriba un texto " promptTitle="Cualquier contenido" prompt=" Formular un indicador que permita hacer seguimiento a la meta propuesta y éste debe ser una fórmula. Ej. (Consumo vigencia anterior - Consumo vigencia actual) / (Consumo vigencia anterior) *100" sqref="B18" xr:uid="{00000000-0002-0000-0000-000001000000}">
      <formula1>0</formula1>
      <formula2>4000</formula2>
    </dataValidation>
  </dataValidations>
  <hyperlinks>
    <hyperlink ref="BG12" r:id="rId1" xr:uid="{00000000-0004-0000-0000-000000000000}"/>
    <hyperlink ref="BG13" r:id="rId2" xr:uid="{00000000-0004-0000-0000-000001000000}"/>
    <hyperlink ref="BG17" r:id="rId3" xr:uid="{00000000-0004-0000-0000-000002000000}"/>
    <hyperlink ref="BG19" r:id="rId4" xr:uid="{00000000-0004-0000-0000-000003000000}"/>
    <hyperlink ref="BG20" r:id="rId5" xr:uid="{00000000-0004-0000-0000-000004000000}"/>
    <hyperlink ref="BG49" r:id="rId6" xr:uid="{00000000-0004-0000-0000-000005000000}"/>
    <hyperlink ref="BG48" r:id="rId7" xr:uid="{00000000-0004-0000-0000-000006000000}"/>
    <hyperlink ref="BG29" r:id="rId8" xr:uid="{00000000-0004-0000-0000-00000700000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topLeftCell="A2" workbookViewId="0">
      <selection activeCell="G10" sqref="G10"/>
    </sheetView>
  </sheetViews>
  <sheetFormatPr baseColWidth="10" defaultRowHeight="15" x14ac:dyDescent="0.25"/>
  <cols>
    <col min="1" max="1" width="11.42578125" customWidth="1"/>
    <col min="2" max="2" width="18" customWidth="1"/>
    <col min="3" max="3" width="16.140625" customWidth="1"/>
    <col min="4" max="4" width="12.5703125" customWidth="1"/>
    <col min="5" max="5" width="18.7109375" customWidth="1"/>
    <col min="6" max="7" width="14.85546875" customWidth="1"/>
  </cols>
  <sheetData>
    <row r="1" spans="1:7" ht="15.75" thickBot="1" x14ac:dyDescent="0.3">
      <c r="A1" s="260" t="s">
        <v>158</v>
      </c>
      <c r="B1" s="261"/>
      <c r="C1" s="261"/>
      <c r="D1" s="261"/>
      <c r="E1" s="261"/>
      <c r="F1" s="261"/>
      <c r="G1" s="262"/>
    </row>
    <row r="2" spans="1:7" ht="38.25" customHeight="1" thickBot="1" x14ac:dyDescent="0.3">
      <c r="A2" s="255" t="s">
        <v>159</v>
      </c>
      <c r="B2" s="256"/>
      <c r="C2" s="256"/>
      <c r="D2" s="257"/>
      <c r="E2" s="260" t="s">
        <v>160</v>
      </c>
      <c r="F2" s="261"/>
      <c r="G2" s="262"/>
    </row>
    <row r="3" spans="1:7" ht="60.75" thickBot="1" x14ac:dyDescent="0.3">
      <c r="A3" s="79" t="s">
        <v>0</v>
      </c>
      <c r="B3" s="80" t="s">
        <v>68</v>
      </c>
      <c r="C3" s="79" t="s">
        <v>74</v>
      </c>
      <c r="D3" s="79" t="s">
        <v>75</v>
      </c>
      <c r="E3" s="153" t="s">
        <v>68</v>
      </c>
      <c r="F3" s="88" t="s">
        <v>74</v>
      </c>
      <c r="G3" s="88" t="s">
        <v>75</v>
      </c>
    </row>
    <row r="4" spans="1:7" ht="42" customHeight="1" thickBot="1" x14ac:dyDescent="0.3">
      <c r="A4" s="78">
        <v>1</v>
      </c>
      <c r="B4" s="84" t="s">
        <v>69</v>
      </c>
      <c r="C4" s="83">
        <f>+CRONOGRAMA!BA16</f>
        <v>1</v>
      </c>
      <c r="D4" s="86">
        <f>+CRONOGRAMA!AZ16</f>
        <v>1</v>
      </c>
      <c r="E4" s="84" t="s">
        <v>69</v>
      </c>
      <c r="F4" s="152"/>
      <c r="G4" s="152">
        <f>+CRONOGRAMA!BC16</f>
        <v>12</v>
      </c>
    </row>
    <row r="5" spans="1:7" ht="42" customHeight="1" thickBot="1" x14ac:dyDescent="0.3">
      <c r="A5" s="88">
        <v>2</v>
      </c>
      <c r="B5" s="85" t="s">
        <v>70</v>
      </c>
      <c r="C5" s="81">
        <f>+CRONOGRAMA!BA23</f>
        <v>2</v>
      </c>
      <c r="D5" s="87">
        <f>+CRONOGRAMA!AZ23</f>
        <v>2</v>
      </c>
      <c r="E5" s="85" t="s">
        <v>70</v>
      </c>
      <c r="F5" s="152"/>
      <c r="G5" s="152">
        <f>+CRONOGRAMA!BC23</f>
        <v>12</v>
      </c>
    </row>
    <row r="6" spans="1:7" ht="42" customHeight="1" thickBot="1" x14ac:dyDescent="0.3">
      <c r="A6" s="78">
        <v>3</v>
      </c>
      <c r="B6" s="84" t="s">
        <v>71</v>
      </c>
      <c r="C6" s="83">
        <f>+CRONOGRAMA!BA38</f>
        <v>4</v>
      </c>
      <c r="D6" s="86">
        <f>+CRONOGRAMA!AZ38</f>
        <v>10</v>
      </c>
      <c r="E6" s="84" t="s">
        <v>71</v>
      </c>
      <c r="F6" s="152"/>
      <c r="G6" s="152">
        <f>+CRONOGRAMA!BC38</f>
        <v>25</v>
      </c>
    </row>
    <row r="7" spans="1:7" ht="42" customHeight="1" thickBot="1" x14ac:dyDescent="0.3">
      <c r="A7" s="88">
        <v>4</v>
      </c>
      <c r="B7" s="85" t="s">
        <v>73</v>
      </c>
      <c r="C7" s="81">
        <f>+CRONOGRAMA!BA42</f>
        <v>1</v>
      </c>
      <c r="D7" s="87">
        <f>+CRONOGRAMA!AZ42</f>
        <v>2</v>
      </c>
      <c r="E7" s="85" t="s">
        <v>73</v>
      </c>
      <c r="F7" s="152"/>
      <c r="G7" s="152">
        <f>+CRONOGRAMA!BC42</f>
        <v>1</v>
      </c>
    </row>
    <row r="8" spans="1:7" ht="42" customHeight="1" thickBot="1" x14ac:dyDescent="0.3">
      <c r="A8" s="78">
        <v>5</v>
      </c>
      <c r="B8" s="84" t="s">
        <v>72</v>
      </c>
      <c r="C8" s="83">
        <f>+CRONOGRAMA!BA52</f>
        <v>4</v>
      </c>
      <c r="D8" s="86">
        <f>+CRONOGRAMA!AZ52</f>
        <v>4</v>
      </c>
      <c r="E8" s="84" t="s">
        <v>72</v>
      </c>
      <c r="F8" s="152"/>
      <c r="G8" s="152">
        <f>+CRONOGRAMA!BC52</f>
        <v>9</v>
      </c>
    </row>
    <row r="9" spans="1:7" ht="15.75" thickBot="1" x14ac:dyDescent="0.3">
      <c r="A9" s="258" t="s">
        <v>122</v>
      </c>
      <c r="B9" s="259"/>
      <c r="C9" s="82">
        <f>SUM(C4:C8)</f>
        <v>12</v>
      </c>
      <c r="D9" s="82">
        <f>SUM(D4:D8)</f>
        <v>19</v>
      </c>
      <c r="E9" s="154" t="s">
        <v>122</v>
      </c>
      <c r="F9" s="152"/>
      <c r="G9" s="152">
        <f>SUM(G4:G8)</f>
        <v>59</v>
      </c>
    </row>
  </sheetData>
  <mergeCells count="4">
    <mergeCell ref="A2:D2"/>
    <mergeCell ref="A9:B9"/>
    <mergeCell ref="A1:G1"/>
    <mergeCell ref="E2:G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CRONOGRAMA</vt:lpstr>
      <vt:lpstr>CUMPLIMIENTO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Raúl E. López Jaramillo</cp:lastModifiedBy>
  <dcterms:created xsi:type="dcterms:W3CDTF">2018-10-24T21:38:13Z</dcterms:created>
  <dcterms:modified xsi:type="dcterms:W3CDTF">2021-01-04T20:55:12Z</dcterms:modified>
</cp:coreProperties>
</file>