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24226"/>
  <mc:AlternateContent xmlns:mc="http://schemas.openxmlformats.org/markup-compatibility/2006">
    <mc:Choice Requires="x15">
      <x15ac:absPath xmlns:x15ac="http://schemas.microsoft.com/office/spreadsheetml/2010/11/ac" url="C:\Users\raulo\Documents\FUGA\INFORME PQRS II\definitivo\"/>
    </mc:Choice>
  </mc:AlternateContent>
  <xr:revisionPtr revIDLastSave="0" documentId="8_{10AADF77-B3D1-4EA1-A1C2-F427AFDB946F}" xr6:coauthVersionLast="45" xr6:coauthVersionMax="45" xr10:uidLastSave="{00000000-0000-0000-0000-000000000000}"/>
  <bookViews>
    <workbookView xWindow="-120" yWindow="-120" windowWidth="20730" windowHeight="11160" xr2:uid="{00000000-000D-0000-FFFF-FFFF00000000}"/>
  </bookViews>
  <sheets>
    <sheet name="Matriz Planes Institucionales " sheetId="3" r:id="rId1"/>
  </sheets>
  <externalReferences>
    <externalReference r:id="rId2"/>
  </externalReferences>
  <definedNames>
    <definedName name="_xlnm.Print_Area" localSheetId="0">'Matriz Planes Institucionales '!$A$1:$AO$59</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3" l="1"/>
  <c r="J41" i="3"/>
  <c r="J42" i="3"/>
  <c r="J43" i="3"/>
  <c r="J44" i="3"/>
  <c r="J45" i="3"/>
  <c r="J46" i="3"/>
  <c r="J47" i="3"/>
  <c r="J48" i="3"/>
  <c r="J49" i="3"/>
  <c r="K49" i="3" s="1"/>
  <c r="J50" i="3"/>
  <c r="J51" i="3"/>
  <c r="J52" i="3"/>
  <c r="J53" i="3"/>
  <c r="J54" i="3"/>
  <c r="J39" i="3"/>
  <c r="J37" i="3"/>
  <c r="J38" i="3"/>
  <c r="J36" i="3"/>
  <c r="J34" i="3"/>
  <c r="J35" i="3"/>
  <c r="J26" i="3"/>
  <c r="J27" i="3"/>
  <c r="J28" i="3"/>
  <c r="J29" i="3"/>
  <c r="J30" i="3"/>
  <c r="J31" i="3"/>
  <c r="J32" i="3"/>
  <c r="J25" i="3"/>
  <c r="AI49" i="3" l="1"/>
  <c r="AB49" i="3"/>
  <c r="U49" i="3"/>
  <c r="N49" i="3"/>
  <c r="AI44" i="3" l="1"/>
  <c r="AB44" i="3"/>
  <c r="U44" i="3"/>
  <c r="N44" i="3"/>
  <c r="I44" i="3"/>
  <c r="K44" i="3" s="1"/>
  <c r="AI45" i="3"/>
  <c r="AB45" i="3"/>
  <c r="U45" i="3"/>
  <c r="N45" i="3"/>
  <c r="I45" i="3"/>
  <c r="K45" i="3" s="1"/>
  <c r="AI43" i="3"/>
  <c r="U43" i="3"/>
  <c r="N43" i="3"/>
  <c r="I43" i="3"/>
  <c r="K43" i="3" s="1"/>
  <c r="AB43" i="3"/>
  <c r="I48" i="3"/>
  <c r="K48" i="3" s="1"/>
  <c r="N48" i="3"/>
  <c r="U48" i="3"/>
  <c r="AB48" i="3"/>
  <c r="AI48" i="3"/>
  <c r="K59" i="3"/>
  <c r="K57" i="3"/>
  <c r="J59" i="3"/>
  <c r="J57" i="3"/>
  <c r="J56" i="3"/>
  <c r="I57" i="3"/>
  <c r="I56" i="3"/>
  <c r="I51" i="3"/>
  <c r="K51" i="3" s="1"/>
  <c r="I52" i="3"/>
  <c r="K52" i="3" s="1"/>
  <c r="I53" i="3"/>
  <c r="K53" i="3" s="1"/>
  <c r="I54" i="3"/>
  <c r="K54" i="3" s="1"/>
  <c r="U50" i="3"/>
  <c r="U51" i="3"/>
  <c r="U52" i="3"/>
  <c r="U53" i="3"/>
  <c r="U54" i="3"/>
  <c r="U55" i="3"/>
  <c r="U56" i="3"/>
  <c r="U57" i="3"/>
  <c r="U58" i="3"/>
  <c r="U59" i="3"/>
  <c r="AI50" i="3"/>
  <c r="AI51" i="3"/>
  <c r="AI52" i="3"/>
  <c r="AI53" i="3"/>
  <c r="AI54" i="3"/>
  <c r="AI55" i="3"/>
  <c r="AI56" i="3"/>
  <c r="AI57" i="3"/>
  <c r="AI58" i="3"/>
  <c r="AI59" i="3"/>
  <c r="AB50" i="3"/>
  <c r="AB51" i="3"/>
  <c r="AB52" i="3"/>
  <c r="AB53" i="3"/>
  <c r="AB54" i="3"/>
  <c r="AB55" i="3"/>
  <c r="AB56" i="3"/>
  <c r="AB57" i="3"/>
  <c r="AB58" i="3"/>
  <c r="AB59" i="3"/>
  <c r="N50" i="3"/>
  <c r="N51" i="3"/>
  <c r="N52" i="3"/>
  <c r="N53" i="3"/>
  <c r="N54" i="3"/>
  <c r="N55" i="3"/>
  <c r="N56" i="3"/>
  <c r="N57" i="3"/>
  <c r="N58" i="3"/>
  <c r="N59" i="3"/>
  <c r="I50" i="3"/>
  <c r="K50" i="3" s="1"/>
  <c r="I47" i="3"/>
  <c r="K47" i="3" s="1"/>
  <c r="I46" i="3"/>
  <c r="K46" i="3" s="1"/>
  <c r="I42" i="3"/>
  <c r="K42" i="3" s="1"/>
  <c r="I41" i="3"/>
  <c r="K41" i="3" s="1"/>
  <c r="I40" i="3"/>
  <c r="K40" i="3" s="1"/>
  <c r="I39" i="3"/>
  <c r="K39" i="3" s="1"/>
  <c r="I38" i="3"/>
  <c r="K38" i="3" s="1"/>
  <c r="I37" i="3"/>
  <c r="K37" i="3" s="1"/>
  <c r="I36" i="3"/>
  <c r="I35" i="3"/>
  <c r="K35" i="3" s="1"/>
  <c r="I34" i="3"/>
  <c r="K34" i="3" s="1"/>
  <c r="I32" i="3"/>
  <c r="K32" i="3" s="1"/>
  <c r="I31" i="3"/>
  <c r="K31" i="3" s="1"/>
  <c r="I30" i="3"/>
  <c r="I29" i="3"/>
  <c r="K29" i="3" s="1"/>
  <c r="I28" i="3"/>
  <c r="K28" i="3" s="1"/>
  <c r="I27" i="3"/>
  <c r="I26" i="3"/>
  <c r="K26" i="3" s="1"/>
  <c r="I25" i="3"/>
  <c r="K25" i="3" s="1"/>
  <c r="K56" i="3"/>
  <c r="AI25" i="3"/>
  <c r="AI47" i="3"/>
  <c r="AI46" i="3"/>
  <c r="AI42" i="3"/>
  <c r="AI41" i="3"/>
  <c r="AI40" i="3"/>
  <c r="AI39" i="3"/>
  <c r="AI38" i="3"/>
  <c r="AI37" i="3"/>
  <c r="AI36" i="3"/>
  <c r="AI35" i="3"/>
  <c r="AI34" i="3"/>
  <c r="AI32" i="3"/>
  <c r="AI31" i="3"/>
  <c r="AI30" i="3"/>
  <c r="AI29" i="3"/>
  <c r="AI28" i="3"/>
  <c r="AI27" i="3"/>
  <c r="AI26" i="3"/>
  <c r="N26" i="3"/>
  <c r="K27" i="3"/>
  <c r="K30" i="3"/>
  <c r="K36" i="3"/>
  <c r="AB25" i="3"/>
  <c r="AB26" i="3"/>
  <c r="AB27" i="3"/>
  <c r="AB28" i="3"/>
  <c r="AB29" i="3"/>
  <c r="AB30" i="3"/>
  <c r="AB31" i="3"/>
  <c r="AB32" i="3"/>
  <c r="AB34" i="3"/>
  <c r="AB35" i="3"/>
  <c r="AB36" i="3"/>
  <c r="AB37" i="3"/>
  <c r="AB38" i="3"/>
  <c r="AB39" i="3"/>
  <c r="AB40" i="3"/>
  <c r="AB41" i="3"/>
  <c r="AB42" i="3"/>
  <c r="AB46" i="3"/>
  <c r="AB47" i="3"/>
  <c r="U26" i="3"/>
  <c r="U27" i="3"/>
  <c r="U28" i="3"/>
  <c r="U29" i="3"/>
  <c r="U30" i="3"/>
  <c r="U31" i="3"/>
  <c r="U32" i="3"/>
  <c r="U34" i="3"/>
  <c r="U35" i="3"/>
  <c r="U36" i="3"/>
  <c r="U37" i="3"/>
  <c r="U38" i="3"/>
  <c r="U39" i="3"/>
  <c r="U40" i="3"/>
  <c r="U41" i="3"/>
  <c r="U42" i="3"/>
  <c r="U46" i="3"/>
  <c r="U47" i="3"/>
  <c r="U25" i="3"/>
  <c r="N27" i="3"/>
  <c r="N28" i="3"/>
  <c r="N29" i="3"/>
  <c r="N30" i="3"/>
  <c r="N31" i="3"/>
  <c r="N32" i="3"/>
  <c r="N34" i="3"/>
  <c r="N35" i="3"/>
  <c r="N36" i="3"/>
  <c r="N37" i="3"/>
  <c r="N38" i="3"/>
  <c r="N39" i="3"/>
  <c r="N40" i="3"/>
  <c r="N41" i="3"/>
  <c r="N42" i="3"/>
  <c r="N46" i="3"/>
  <c r="N47" i="3"/>
  <c r="N25" i="3"/>
</calcChain>
</file>

<file path=xl/sharedStrings.xml><?xml version="1.0" encoding="utf-8"?>
<sst xmlns="http://schemas.openxmlformats.org/spreadsheetml/2006/main" count="406" uniqueCount="306">
  <si>
    <t>FECHA</t>
  </si>
  <si>
    <t>INICIAL</t>
  </si>
  <si>
    <t>FINAL</t>
  </si>
  <si>
    <t>INFORMACIÓN DEL PLAN INSTITUCIONAL</t>
  </si>
  <si>
    <t>1. Construir un posicionamiento positivo del centro de Bogotá.</t>
  </si>
  <si>
    <t>2. Promover y fomentar las prácticas culturales como agente de cambio para la revitalización y transformación del centro de Bogotá.</t>
  </si>
  <si>
    <t>475 - Fortalecimiento institucional</t>
  </si>
  <si>
    <t>7032 - Dotación, adecuación y mantenimiento de la infraestructura física, técnica e informática</t>
  </si>
  <si>
    <t xml:space="preserve">Proyecto de inversión FUGA </t>
  </si>
  <si>
    <t>Nombre del plan:</t>
  </si>
  <si>
    <t>Objetivo general del plan:</t>
  </si>
  <si>
    <t>Gestión del Ser</t>
  </si>
  <si>
    <t>Proceso responsable de la formulación del plan:</t>
  </si>
  <si>
    <t>Subdirección de Gestión Corporativa</t>
  </si>
  <si>
    <t>Link de publicación del plan:</t>
  </si>
  <si>
    <t>Objetivos Estructurales FUGA</t>
  </si>
  <si>
    <t>Misón</t>
  </si>
  <si>
    <t>Visión</t>
  </si>
  <si>
    <t>Somos la plataforma pública, líder de la transformación cultural y la revitalización del Centro de Bogotá.</t>
  </si>
  <si>
    <t>En el año 2027 la Fundación Gilberto Álzate Avendaño habrá revitalizado y recuperado el centro de Bogotá, a través del arte y la cultura como recurso disruptivo.</t>
  </si>
  <si>
    <t>1, 2, 3 y 4</t>
  </si>
  <si>
    <t>META</t>
  </si>
  <si>
    <t>Programación</t>
  </si>
  <si>
    <t>Vigencia (Año)</t>
  </si>
  <si>
    <t>Alcance del plan:</t>
  </si>
  <si>
    <t>Viegencia del Plan:</t>
  </si>
  <si>
    <t>Instancia  responsable que aprueba, adopta  y toma decisiones frente al plan:</t>
  </si>
  <si>
    <t>Objetivos estratégicos FUGA</t>
  </si>
  <si>
    <t>ACTIVIDAD</t>
  </si>
  <si>
    <t>NOMBRE DEL INDICADOR</t>
  </si>
  <si>
    <t>FÓRMULA DEL INDICADOR</t>
  </si>
  <si>
    <t>PRODUCTO ENTREGABLE</t>
  </si>
  <si>
    <t>PROGRAMACIÓN  VIGENCIA AÑO</t>
  </si>
  <si>
    <t>Primer Trimestre</t>
  </si>
  <si>
    <t>Segundo Trimestre</t>
  </si>
  <si>
    <t>Tercer Trimestre</t>
  </si>
  <si>
    <t>Cuarto Trimestre</t>
  </si>
  <si>
    <t xml:space="preserve">Segunda Línea de Defensa 
Oficina Asesora de Planeación </t>
  </si>
  <si>
    <t>Avance</t>
  </si>
  <si>
    <t>Procentaje de cumplimiento</t>
  </si>
  <si>
    <t xml:space="preserve">Análisis Cualitativo de la gestión  </t>
  </si>
  <si>
    <t xml:space="preserve">Evidencia </t>
  </si>
  <si>
    <t>Análisis cualitativo</t>
  </si>
  <si>
    <t>Estado de la actividad</t>
  </si>
  <si>
    <t xml:space="preserve">Primera Línea de defensa </t>
  </si>
  <si>
    <t>Primera Línea de defensa</t>
  </si>
  <si>
    <t>CONTROL DE CAMBIOS</t>
  </si>
  <si>
    <t>Fecha</t>
  </si>
  <si>
    <t>Versión</t>
  </si>
  <si>
    <t>Razón del Cambio</t>
  </si>
  <si>
    <t>Responsable Equipo SIG</t>
  </si>
  <si>
    <t>ELABORÓ:</t>
  </si>
  <si>
    <t xml:space="preserve">REVISÓ </t>
  </si>
  <si>
    <t>APROBO</t>
  </si>
  <si>
    <t>Nombre:</t>
  </si>
  <si>
    <t>Cargo:</t>
  </si>
  <si>
    <t>Políticas de Operación</t>
  </si>
  <si>
    <t>PERIODICIDAD DEL INDICADOR</t>
  </si>
  <si>
    <t xml:space="preserve">SUMATORIA EJECUCIÓN </t>
  </si>
  <si>
    <t xml:space="preserve">EFICACIA DE LA ACTIVIDAD </t>
  </si>
  <si>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(PLA-GU-01) en el Sistema Integrado de Gestión de la FUGA para mayor claridad sobre los campos de este formato y la manera de diligenciarlo y hacerle seguimiento. </t>
  </si>
  <si>
    <t>V3, 20-04-2020</t>
  </si>
  <si>
    <t xml:space="preserve">  Establecer las actividades para la implementación del sistema de gestión de la seguridad y salud en el trabajo, aplicables a la FUNDACIÓN GILBERTO ALZATE AVENDAÑO, adoptada como un medio para lograr la prevención de accidentes, incidentes, y enfermedades causadas por las condiciones de trabajo de los procesos de la entidad y cumplimento de metas en seguridad y salud en el trabajo. </t>
  </si>
  <si>
    <t>El plan de trabajo de seguridad y salud en el trabajo aplica
 para todos los funcionarios, servidores, visitantes y procesos de la entidad</t>
  </si>
  <si>
    <r>
      <rPr>
        <b/>
        <sz val="11"/>
        <rFont val="Arial"/>
        <family val="2"/>
      </rPr>
      <t>BÁSICO ESTRUCTURAL</t>
    </r>
    <r>
      <rPr>
        <sz val="11"/>
        <rFont val="Arial"/>
        <family val="2"/>
      </rPr>
      <t xml:space="preserve">
1 (Un) Manual de seguridad y salud en el trabajo actualizado</t>
    </r>
  </si>
  <si>
    <r>
      <t xml:space="preserve">Actualizar y publicar el manual de seguridad y salud en el trabajo  
</t>
    </r>
    <r>
      <rPr>
        <b/>
        <sz val="11"/>
        <rFont val="Arial"/>
        <family val="2"/>
      </rPr>
      <t>Responsable</t>
    </r>
    <r>
      <rPr>
        <sz val="11"/>
        <rFont val="Arial"/>
        <family val="2"/>
      </rPr>
      <t xml:space="preserve"> : Profesional SST</t>
    </r>
  </si>
  <si>
    <t>Manual de sst actualizado y publicado</t>
  </si>
  <si>
    <t>Documento Actualizado y publicado 
Si:100%
No: 0%</t>
  </si>
  <si>
    <t>Anual</t>
  </si>
  <si>
    <t>Documento
publicado en el SIG</t>
  </si>
  <si>
    <t>CICLO PLANEAR</t>
  </si>
  <si>
    <r>
      <rPr>
        <b/>
        <sz val="11"/>
        <rFont val="Arial"/>
        <family val="2"/>
      </rPr>
      <t>BÁSICO ESTRUCTURAL</t>
    </r>
    <r>
      <rPr>
        <sz val="11"/>
        <rFont val="Arial"/>
        <family val="2"/>
      </rPr>
      <t xml:space="preserve">
1  (una) Politica de seguridad y salud en el trabajo actualizada</t>
    </r>
  </si>
  <si>
    <r>
      <t xml:space="preserve">Actualizar  y publicar la politica de seguridad y salud en el  trabajo 
</t>
    </r>
    <r>
      <rPr>
        <b/>
        <sz val="11"/>
        <rFont val="Arial"/>
        <family val="2"/>
      </rPr>
      <t>Responsable</t>
    </r>
    <r>
      <rPr>
        <sz val="11"/>
        <rFont val="Arial"/>
        <family val="2"/>
      </rPr>
      <t xml:space="preserve"> : Profesional SST</t>
    </r>
  </si>
  <si>
    <t>Política SST actualizada y publicada</t>
  </si>
  <si>
    <t>Documento actualizado  y publicado
Si:100%
No: 0%</t>
  </si>
  <si>
    <t>Documento 
publicado en el SIG</t>
  </si>
  <si>
    <r>
      <rPr>
        <b/>
        <sz val="11"/>
        <rFont val="Arial"/>
        <family val="2"/>
      </rPr>
      <t>ADMINISTRACIÓN DE RIESGOS</t>
    </r>
    <r>
      <rPr>
        <sz val="11"/>
        <rFont val="Arial"/>
        <family val="2"/>
      </rPr>
      <t xml:space="preserve">
1 (Una) Matriz de Identificación de riesgos y peligros actualizada y publicada</t>
    </r>
  </si>
  <si>
    <t>Matriz de identificación de riesgos y peligros</t>
  </si>
  <si>
    <t>Matriz actualizada 
Si:100%
No: 0%</t>
  </si>
  <si>
    <t>Documento actualizado</t>
  </si>
  <si>
    <r>
      <t xml:space="preserve">Actualización de matriz de 
identificación de riesgos y peligros 
</t>
    </r>
    <r>
      <rPr>
        <b/>
        <sz val="10"/>
        <rFont val="Arial"/>
        <family val="2"/>
      </rPr>
      <t xml:space="preserve">Responsable </t>
    </r>
    <r>
      <rPr>
        <sz val="10"/>
        <rFont val="Arial"/>
        <family val="2"/>
      </rPr>
      <t>: Profesional SST</t>
    </r>
  </si>
  <si>
    <r>
      <rPr>
        <b/>
        <sz val="11"/>
        <rFont val="Arial"/>
        <family val="2"/>
      </rPr>
      <t>ADMINISTRACIÓN DE RIESGOS</t>
    </r>
    <r>
      <rPr>
        <sz val="11"/>
        <rFont val="Arial"/>
        <family val="2"/>
      </rPr>
      <t xml:space="preserve">
1(Una) Matriz de elementos de protección 
personal actualizada y publicada</t>
    </r>
  </si>
  <si>
    <r>
      <t xml:space="preserve">Actualización de matriz 
de elmentos de protección personal
</t>
    </r>
    <r>
      <rPr>
        <b/>
        <sz val="11"/>
        <rFont val="Arial"/>
        <family val="2"/>
      </rPr>
      <t>Responsable</t>
    </r>
    <r>
      <rPr>
        <sz val="11"/>
        <rFont val="Arial"/>
        <family val="2"/>
      </rPr>
      <t xml:space="preserve"> : Profesional SST</t>
    </r>
  </si>
  <si>
    <t>Matriz de elementos de protección personal</t>
  </si>
  <si>
    <t>Matriz actualizada y publicada
Si:100%
No: 0%</t>
  </si>
  <si>
    <t xml:space="preserve">Documento actualizado </t>
  </si>
  <si>
    <r>
      <rPr>
        <b/>
        <sz val="11"/>
        <rFont val="Arial"/>
        <family val="2"/>
      </rPr>
      <t>ADMINISTRACIÓN DE RIESGOS</t>
    </r>
    <r>
      <rPr>
        <sz val="11"/>
        <rFont val="Arial"/>
        <family val="2"/>
      </rPr>
      <t xml:space="preserve">
1 (Una) Profesiograma de la entidad</t>
    </r>
  </si>
  <si>
    <r>
      <t xml:space="preserve">Actualización de profesiograma
</t>
    </r>
    <r>
      <rPr>
        <b/>
        <sz val="11"/>
        <rFont val="Arial"/>
        <family val="2"/>
      </rPr>
      <t>Responsable</t>
    </r>
    <r>
      <rPr>
        <sz val="11"/>
        <rFont val="Arial"/>
        <family val="2"/>
      </rPr>
      <t xml:space="preserve"> : Profesional SST</t>
    </r>
  </si>
  <si>
    <t>Profesiograma</t>
  </si>
  <si>
    <t>Documento actualizado 
Si:100%
No: 0%</t>
  </si>
  <si>
    <r>
      <t xml:space="preserve">CONDICIONES DE SALUD
</t>
    </r>
    <r>
      <rPr>
        <sz val="11"/>
        <rFont val="Arial"/>
        <family val="2"/>
      </rPr>
      <t>1 (Uno) Potocolo para prevenir, 
contener y mitigar el covid 19.</t>
    </r>
  </si>
  <si>
    <t>Procedimiento publicado
Si:100%
No: 0%</t>
  </si>
  <si>
    <t>Documento 
publicado en la intranet y página web</t>
  </si>
  <si>
    <r>
      <rPr>
        <b/>
        <sz val="11"/>
        <rFont val="Arial"/>
        <family val="2"/>
      </rPr>
      <t>PLAN DE PREVENCIÓN, PREPARACIÓN Y RESPUESTAS ANTE EMERGENCIAS</t>
    </r>
    <r>
      <rPr>
        <sz val="11"/>
        <rFont val="Arial"/>
        <family val="2"/>
      </rPr>
      <t xml:space="preserve">
1 (una) Actualización el Plan de emergencia</t>
    </r>
  </si>
  <si>
    <r>
      <t xml:space="preserve">Actualización de 
plan de respuestas a emergencia
</t>
    </r>
    <r>
      <rPr>
        <b/>
        <sz val="11"/>
        <rFont val="Arial"/>
        <family val="2"/>
      </rPr>
      <t>Responsable</t>
    </r>
    <r>
      <rPr>
        <sz val="11"/>
        <rFont val="Arial"/>
        <family val="2"/>
      </rPr>
      <t xml:space="preserve"> : Profesional SST - 
Brigada de emergencia</t>
    </r>
  </si>
  <si>
    <t xml:space="preserve">Plan de emergencia </t>
  </si>
  <si>
    <t>Plan de emergencias actualizado 
Si:100%
No: 0%</t>
  </si>
  <si>
    <r>
      <rPr>
        <b/>
        <sz val="11"/>
        <rFont val="Arial"/>
        <family val="2"/>
      </rPr>
      <t>GESTIÓN DE RESULTADOS</t>
    </r>
    <r>
      <rPr>
        <sz val="11"/>
        <rFont val="Arial"/>
        <family val="2"/>
      </rPr>
      <t xml:space="preserve">
(7) siete Formular indicadores de Gestión en el área de seguridad y salud en el trabajo</t>
    </r>
  </si>
  <si>
    <r>
      <t xml:space="preserve">Formular los indicadores del área
</t>
    </r>
    <r>
      <rPr>
        <b/>
        <sz val="11"/>
        <rFont val="Arial"/>
        <family val="2"/>
      </rPr>
      <t>Responsable</t>
    </r>
    <r>
      <rPr>
        <sz val="11"/>
        <rFont val="Arial"/>
        <family val="2"/>
      </rPr>
      <t xml:space="preserve">: Profesional  SST </t>
    </r>
  </si>
  <si>
    <t>Indicadores</t>
  </si>
  <si>
    <t>(# Indicadores aprobados/ Indicadores formulados)*100%</t>
  </si>
  <si>
    <t>Hojas de vida de los indicadores del área publicados</t>
  </si>
  <si>
    <t>CICLO HACER</t>
  </si>
  <si>
    <r>
      <rPr>
        <b/>
        <sz val="11"/>
        <rFont val="Arial"/>
        <family val="2"/>
      </rPr>
      <t>BÁSICO ESTRUCTURAL</t>
    </r>
    <r>
      <rPr>
        <sz val="11"/>
        <rFont val="Arial"/>
        <family val="2"/>
      </rPr>
      <t xml:space="preserve">
1 (una) Conformación de comité paritario de seguridad y salud en el trabajo de la entidad periodo 2020- 2022</t>
    </r>
  </si>
  <si>
    <r>
      <t xml:space="preserve">Conformación del comité paritario de seguridad y salud en el trabajo
</t>
    </r>
    <r>
      <rPr>
        <b/>
        <sz val="11"/>
        <rFont val="Arial"/>
        <family val="2"/>
      </rPr>
      <t>Responsable</t>
    </r>
    <r>
      <rPr>
        <sz val="11"/>
        <rFont val="Arial"/>
        <family val="2"/>
      </rPr>
      <t xml:space="preserve"> : Profesional SST</t>
    </r>
  </si>
  <si>
    <t>Conformación Copasst</t>
  </si>
  <si>
    <t>Resolución de conformación, firmada 
Si:100%
No: 0%</t>
  </si>
  <si>
    <t>Bi anual</t>
  </si>
  <si>
    <t xml:space="preserve">Resolución de conformación </t>
  </si>
  <si>
    <r>
      <rPr>
        <b/>
        <sz val="11"/>
        <rFont val="Arial"/>
        <family val="2"/>
      </rPr>
      <t>BÁSICO ESTRUCTURAL</t>
    </r>
    <r>
      <rPr>
        <sz val="11"/>
        <rFont val="Arial"/>
        <family val="2"/>
      </rPr>
      <t xml:space="preserve">
11 (Once) reuniones de Comité paritario de 
seguridad y salud en el  trabajo ( Copasst)</t>
    </r>
  </si>
  <si>
    <r>
      <t xml:space="preserve">Realizar las reuniones mensuales del Comité paritario de seguridad y salud en el trabajo (Copasst)
</t>
    </r>
    <r>
      <rPr>
        <b/>
        <sz val="11"/>
        <rFont val="Arial"/>
        <family val="2"/>
      </rPr>
      <t>Responsable</t>
    </r>
    <r>
      <rPr>
        <sz val="11"/>
        <rFont val="Arial"/>
        <family val="2"/>
      </rPr>
      <t xml:space="preserve"> : Profesional SST</t>
    </r>
  </si>
  <si>
    <t>Reuniones
 COPASST</t>
  </si>
  <si>
    <t>(# de Reuniones ejecutadas/ # de Reuniones programadas )*100%</t>
  </si>
  <si>
    <t>Mensual</t>
  </si>
  <si>
    <t>Actas de reunión 
(fisicas o virtuales)</t>
  </si>
  <si>
    <r>
      <rPr>
        <b/>
        <sz val="11"/>
        <rFont val="Arial"/>
        <family val="2"/>
      </rPr>
      <t>BÁSICO ESTRUCTURAL</t>
    </r>
    <r>
      <rPr>
        <sz val="11"/>
        <rFont val="Arial"/>
        <family val="2"/>
      </rPr>
      <t xml:space="preserve">
4 ( cuatro) Reuniones de Comité de convivencia laboral al año </t>
    </r>
  </si>
  <si>
    <r>
      <t xml:space="preserve">Realizar las reuniones trimestrales del comité de convivencia
</t>
    </r>
    <r>
      <rPr>
        <b/>
        <sz val="11"/>
        <rFont val="Arial"/>
        <family val="2"/>
      </rPr>
      <t>Responsable</t>
    </r>
    <r>
      <rPr>
        <sz val="11"/>
        <rFont val="Arial"/>
        <family val="2"/>
      </rPr>
      <t xml:space="preserve"> : Profesional SST</t>
    </r>
  </si>
  <si>
    <t xml:space="preserve">Reuniones CCL </t>
  </si>
  <si>
    <t>Trimestral</t>
  </si>
  <si>
    <t>Actas de reunión
(fisicas o virtuales)</t>
  </si>
  <si>
    <r>
      <rPr>
        <b/>
        <sz val="11"/>
        <rFont val="Arial"/>
        <family val="2"/>
      </rPr>
      <t>PLAN DE PREVENCIÓN, PREPARACIÓN Y RESPUESTAS ANTE EMERGENCIAS</t>
    </r>
    <r>
      <rPr>
        <sz val="11"/>
        <rFont val="Arial"/>
        <family val="2"/>
      </rPr>
      <t xml:space="preserve">
2 (Dos) Simulacros anuales</t>
    </r>
  </si>
  <si>
    <r>
      <t xml:space="preserve">Ejercicios de simulacros
</t>
    </r>
    <r>
      <rPr>
        <b/>
        <sz val="11"/>
        <rFont val="Arial"/>
        <family val="2"/>
      </rPr>
      <t xml:space="preserve">Responsable </t>
    </r>
    <r>
      <rPr>
        <sz val="11"/>
        <rFont val="Arial"/>
        <family val="2"/>
      </rPr>
      <t>: Profesional SST - 
Brigada de emergencia</t>
    </r>
  </si>
  <si>
    <t>Simulacros</t>
  </si>
  <si>
    <t>(# de Simulacros ejecutados/ # de Simulacros programados) *100%</t>
  </si>
  <si>
    <t>Semestral</t>
  </si>
  <si>
    <t xml:space="preserve"> Informe de simulacro
/Registro Fotográfico </t>
  </si>
  <si>
    <r>
      <rPr>
        <b/>
        <sz val="11"/>
        <rFont val="Arial"/>
        <family val="2"/>
      </rPr>
      <t>GESTION DE PELIGROS Y RIESGOS</t>
    </r>
    <r>
      <rPr>
        <sz val="11"/>
        <rFont val="Arial"/>
        <family val="2"/>
      </rPr>
      <t xml:space="preserve">
1 ( Una) Inspección a riesgos laborales </t>
    </r>
  </si>
  <si>
    <t>Inspección</t>
  </si>
  <si>
    <t>(# de Inspecciones realizadas/ # de Inspecciones programadas) *100%</t>
  </si>
  <si>
    <t>Informe 
de inspecciones</t>
  </si>
  <si>
    <r>
      <t xml:space="preserve">Realizar las Inspecciones  Locativas y de elementos de emergencia de la entidad
</t>
    </r>
    <r>
      <rPr>
        <b/>
        <sz val="10"/>
        <rFont val="Arial"/>
        <family val="2"/>
      </rPr>
      <t>Responsable</t>
    </r>
    <r>
      <rPr>
        <sz val="10"/>
        <rFont val="Arial"/>
        <family val="2"/>
      </rPr>
      <t xml:space="preserve"> : Copasst</t>
    </r>
  </si>
  <si>
    <r>
      <rPr>
        <b/>
        <sz val="11"/>
        <rFont val="Arial"/>
        <family val="2"/>
      </rPr>
      <t>GESTION DE PELIGROS Y RIESGOS</t>
    </r>
    <r>
      <rPr>
        <sz val="11"/>
        <rFont val="Arial"/>
        <family val="2"/>
      </rPr>
      <t xml:space="preserve">
1 (Un) Compra de elementos de seguridad</t>
    </r>
  </si>
  <si>
    <t>Compras</t>
  </si>
  <si>
    <t>(compras ejecutadas/ compras programas)*100%</t>
  </si>
  <si>
    <t>Documentos de 
entrega al almacén</t>
  </si>
  <si>
    <r>
      <t xml:space="preserve">Compra y Mantenimiento de Seguridad y Salud
 en el Trabajo (Dotación básica de ley de seguridad industrial y dotación  para elementos de bioseguridad para la mitigación del covid 19 )
</t>
    </r>
    <r>
      <rPr>
        <b/>
        <sz val="10"/>
        <rFont val="Arial"/>
        <family val="2"/>
      </rPr>
      <t>Responsable</t>
    </r>
    <r>
      <rPr>
        <sz val="10"/>
        <rFont val="Arial"/>
        <family val="2"/>
      </rPr>
      <t xml:space="preserve">: Profesional  SST </t>
    </r>
  </si>
  <si>
    <r>
      <rPr>
        <b/>
        <sz val="11"/>
        <rFont val="Arial"/>
        <family val="2"/>
      </rPr>
      <t>GESTION DE PELIGROS Y RIESGOS</t>
    </r>
    <r>
      <rPr>
        <sz val="11"/>
        <rFont val="Arial"/>
        <family val="2"/>
      </rPr>
      <t xml:space="preserve">
1 (Un) Compra de elementos de emergencia</t>
    </r>
  </si>
  <si>
    <r>
      <rPr>
        <b/>
        <sz val="11"/>
        <rFont val="Arial"/>
        <family val="2"/>
      </rPr>
      <t xml:space="preserve">
CONDICIONES DE SALUD</t>
    </r>
    <r>
      <rPr>
        <sz val="11"/>
        <rFont val="Arial"/>
        <family val="2"/>
      </rPr>
      <t xml:space="preserve">
31 (treinta y uno) Realizar exámenes laboratorios periódicos Ocupacionales</t>
    </r>
  </si>
  <si>
    <t xml:space="preserve">Realización de Exámenes Laboratorio Complementarios
(Según Profesiograma) </t>
  </si>
  <si>
    <t>Paraclínicos</t>
  </si>
  <si>
    <t>(Paraclínicos ejecutados/ Paraclínicos programados)*100%</t>
  </si>
  <si>
    <t>Informe individuales de los funcionarios</t>
  </si>
  <si>
    <r>
      <t xml:space="preserve">
</t>
    </r>
    <r>
      <rPr>
        <b/>
        <sz val="11"/>
        <rFont val="Arial"/>
        <family val="2"/>
      </rPr>
      <t>CONDICIONES DE SALUD</t>
    </r>
    <r>
      <rPr>
        <sz val="11"/>
        <rFont val="Arial"/>
        <family val="2"/>
      </rPr>
      <t xml:space="preserve">
31 (treinta y uno) Realizar exámenes médicos periódicos Ocupacionales</t>
    </r>
  </si>
  <si>
    <r>
      <t xml:space="preserve">Toma de exámenes médicos ocupacionales a los funcionarios de la entidad
</t>
    </r>
    <r>
      <rPr>
        <b/>
        <sz val="11"/>
        <rFont val="Arial"/>
        <family val="2"/>
      </rPr>
      <t>Responsable</t>
    </r>
    <r>
      <rPr>
        <sz val="11"/>
        <rFont val="Arial"/>
        <family val="2"/>
      </rPr>
      <t>: Profesional  SST - Profesional especializado Talento Humano</t>
    </r>
  </si>
  <si>
    <t>Exámenes médicos</t>
  </si>
  <si>
    <t>(Exámenes médicos ejecutados/ Exámenes médicos programados)*100%</t>
  </si>
  <si>
    <r>
      <t xml:space="preserve">Realizar Actividades Del Programa 
De Estilos De Vida  Y Entorno Saludable
(Actividades recreativas, espacios de relajación)
</t>
    </r>
    <r>
      <rPr>
        <b/>
        <sz val="11"/>
        <rFont val="Arial"/>
        <family val="2"/>
      </rPr>
      <t>Responsable</t>
    </r>
    <r>
      <rPr>
        <sz val="11"/>
        <rFont val="Arial"/>
        <family val="2"/>
      </rPr>
      <t>: Profesional  SST- Profesional  Gestión Ambiental</t>
    </r>
  </si>
  <si>
    <t>Estilos de vida y 
entorno saludable</t>
  </si>
  <si>
    <t>(# de actividades ejecutadas/ # de actividad Programadas)*100%</t>
  </si>
  <si>
    <t>Actividad en forma virtual, grabación de la actividad .</t>
  </si>
  <si>
    <r>
      <rPr>
        <b/>
        <sz val="11"/>
        <rFont val="Arial"/>
        <family val="2"/>
      </rPr>
      <t>CONDICIONES DE SALUD</t>
    </r>
    <r>
      <rPr>
        <sz val="11"/>
        <rFont val="Arial"/>
        <family val="2"/>
      </rPr>
      <t xml:space="preserve">
2 (Dos) actividades de estilos de vida saludable y entorno saludable</t>
    </r>
  </si>
  <si>
    <r>
      <rPr>
        <b/>
        <sz val="11"/>
        <rFont val="Arial"/>
        <family val="2"/>
      </rPr>
      <t>PLAN CAPACITACION DEL SG SST</t>
    </r>
    <r>
      <rPr>
        <sz val="11"/>
        <rFont val="Arial"/>
        <family val="2"/>
      </rPr>
      <t xml:space="preserve">
1 (una) Capacitación al año para comité de convivencia laboral </t>
    </r>
  </si>
  <si>
    <r>
      <t xml:space="preserve">Realizar capacitación al  
comité de convivencia laboral 
( Manejo de conflictos)
</t>
    </r>
    <r>
      <rPr>
        <b/>
        <sz val="11"/>
        <rFont val="Arial"/>
        <family val="2"/>
      </rPr>
      <t xml:space="preserve">Responsable </t>
    </r>
    <r>
      <rPr>
        <sz val="11"/>
        <rFont val="Arial"/>
        <family val="2"/>
      </rPr>
      <t>: Profesional SST</t>
    </r>
  </si>
  <si>
    <t>Capacitación CCL</t>
  </si>
  <si>
    <t>Capacitación realizada 
Si =100%
No = 0</t>
  </si>
  <si>
    <t xml:space="preserve">Actividad en forma virtual, grabación de la actividad o citación de google calendar y evidencia de pantallazo de reunión. </t>
  </si>
  <si>
    <r>
      <t xml:space="preserve">PLAN CAPACITACION DEL SG SST
</t>
    </r>
    <r>
      <rPr>
        <sz val="11"/>
        <rFont val="Arial"/>
        <family val="2"/>
      </rPr>
      <t>1 (una) Capacitación al año para comité paritario de seguridad y salud en el trabajo</t>
    </r>
  </si>
  <si>
    <r>
      <t xml:space="preserve">Realizar capacitación al  
comité paritario de seguridad y salud en el trabajo
( Generalidades, funciones, Responsabilidades, actividades, investigación de AT e inspecciones)
</t>
    </r>
    <r>
      <rPr>
        <b/>
        <sz val="11"/>
        <rFont val="Arial"/>
        <family val="2"/>
      </rPr>
      <t xml:space="preserve">Responsable </t>
    </r>
    <r>
      <rPr>
        <sz val="11"/>
        <rFont val="Arial"/>
        <family val="2"/>
      </rPr>
      <t>: Profesional SST</t>
    </r>
  </si>
  <si>
    <t>Capacitación Copasst</t>
  </si>
  <si>
    <t>Capacitación</t>
  </si>
  <si>
    <r>
      <t xml:space="preserve">PLAN CAPACITACION DEL SG SST
</t>
    </r>
    <r>
      <rPr>
        <sz val="11"/>
        <rFont val="Arial"/>
        <family val="2"/>
      </rPr>
      <t>1 ( una) Capacitación Riesgo Biomecánico</t>
    </r>
  </si>
  <si>
    <t>Capacitación Riego Biomecánico (Ergonomía, manejo de cargas, etc.)</t>
  </si>
  <si>
    <r>
      <rPr>
        <b/>
        <sz val="11"/>
        <rFont val="Arial"/>
        <family val="2"/>
      </rPr>
      <t>PLAN CAPACITACION DEL SG SST</t>
    </r>
    <r>
      <rPr>
        <sz val="11"/>
        <rFont val="Arial"/>
        <family val="2"/>
      </rPr>
      <t xml:space="preserve">
1 (Una) Capacitación de Promoción y prevención</t>
    </r>
  </si>
  <si>
    <r>
      <t xml:space="preserve">Actividad de capacitación 
de promoción y prevención 
</t>
    </r>
    <r>
      <rPr>
        <b/>
        <sz val="11"/>
        <rFont val="Arial"/>
        <family val="2"/>
      </rPr>
      <t>Responsable</t>
    </r>
    <r>
      <rPr>
        <sz val="11"/>
        <rFont val="Arial"/>
        <family val="2"/>
      </rPr>
      <t>: Profesional  SST - Profesional especializado Talento Humano</t>
    </r>
  </si>
  <si>
    <t>PYP</t>
  </si>
  <si>
    <r>
      <rPr>
        <b/>
        <sz val="11"/>
        <rFont val="Arial"/>
        <family val="2"/>
      </rPr>
      <t>PLAN CAPACITACION DEL SG SST</t>
    </r>
    <r>
      <rPr>
        <sz val="11"/>
        <rFont val="Arial"/>
        <family val="2"/>
      </rPr>
      <t xml:space="preserve">
1 ( Una) Capacitación a la brigada de emergencia y  servidores de la entidad</t>
    </r>
  </si>
  <si>
    <r>
      <t xml:space="preserve">Capacitación de primeros auxilios, control de incendios y evacuación incluido el tema vial
</t>
    </r>
    <r>
      <rPr>
        <b/>
        <sz val="11"/>
        <rFont val="Arial"/>
        <family val="2"/>
      </rPr>
      <t>Responsable</t>
    </r>
    <r>
      <rPr>
        <sz val="11"/>
        <rFont val="Arial"/>
        <family val="2"/>
      </rPr>
      <t xml:space="preserve"> : Profesional SST - 
Brigada de emergencia</t>
    </r>
  </si>
  <si>
    <r>
      <t xml:space="preserve">PLAN CAPACITACION DEL SG SST
</t>
    </r>
    <r>
      <rPr>
        <sz val="11"/>
        <rFont val="Arial"/>
        <family val="2"/>
      </rPr>
      <t>1 (Una) Capacitación del protocolo de  bioseguridad para la prevención y mitigación del covid 19</t>
    </r>
  </si>
  <si>
    <r>
      <t xml:space="preserve">Capacitación de “Conociendo a mi
potencial enemigo y la mejor
forma de enfrentarlo” 
</t>
    </r>
    <r>
      <rPr>
        <b/>
        <sz val="11"/>
        <rFont val="Arial"/>
        <family val="2"/>
      </rPr>
      <t>Responsable</t>
    </r>
    <r>
      <rPr>
        <sz val="11"/>
        <rFont val="Arial"/>
        <family val="2"/>
      </rPr>
      <t xml:space="preserve"> : Profesional SST - 
Brigada de emergencia</t>
    </r>
  </si>
  <si>
    <r>
      <rPr>
        <b/>
        <sz val="11"/>
        <rFont val="Arial"/>
        <family val="2"/>
      </rPr>
      <t>PLAN CAPACITACION DEL SG SST</t>
    </r>
    <r>
      <rPr>
        <sz val="11"/>
        <rFont val="Arial"/>
        <family val="2"/>
      </rPr>
      <t xml:space="preserve">
1.(Una) Intervención al riesgo psicosocial</t>
    </r>
  </si>
  <si>
    <r>
      <t xml:space="preserve">Capacitación de riesgo psicosocial 
(Estrés laboral, etc.)
</t>
    </r>
    <r>
      <rPr>
        <b/>
        <sz val="11"/>
        <rFont val="Arial"/>
        <family val="2"/>
      </rPr>
      <t>Responsabl</t>
    </r>
    <r>
      <rPr>
        <sz val="11"/>
        <rFont val="Arial"/>
        <family val="2"/>
      </rPr>
      <t>e: Profesional  SST - Profesional especializado Talento Humano</t>
    </r>
  </si>
  <si>
    <t>Capacitaciones</t>
  </si>
  <si>
    <t>CICLO VERIFICAR</t>
  </si>
  <si>
    <r>
      <rPr>
        <b/>
        <sz val="11"/>
        <rFont val="Arial"/>
        <family val="2"/>
      </rPr>
      <t>GESTION DE RESULTADOS</t>
    </r>
    <r>
      <rPr>
        <sz val="11"/>
        <rFont val="Arial"/>
        <family val="2"/>
      </rPr>
      <t xml:space="preserve">
1 (Un)  Informe de accidentes y incidentes</t>
    </r>
  </si>
  <si>
    <r>
      <t xml:space="preserve">Elaborar informe de accidente e incidentes 
</t>
    </r>
    <r>
      <rPr>
        <b/>
        <sz val="11"/>
        <rFont val="Arial"/>
        <family val="2"/>
      </rPr>
      <t>Responsable</t>
    </r>
    <r>
      <rPr>
        <sz val="11"/>
        <rFont val="Arial"/>
        <family val="2"/>
      </rPr>
      <t>: Profesional  SST</t>
    </r>
  </si>
  <si>
    <t xml:space="preserve"> Accidentes e incidentes de trabajo</t>
  </si>
  <si>
    <t>Informe Realizado
Si =100%
No = 0</t>
  </si>
  <si>
    <t>informe ejecutado/ informe programado</t>
  </si>
  <si>
    <r>
      <rPr>
        <b/>
        <sz val="11"/>
        <rFont val="Arial"/>
        <family val="2"/>
      </rPr>
      <t>GESTION DE RESULTADOS</t>
    </r>
    <r>
      <rPr>
        <sz val="11"/>
        <rFont val="Arial"/>
        <family val="2"/>
      </rPr>
      <t xml:space="preserve">
2 (Dos) Seguimientos (Mediciones) de los indicadores formulados del área de seguridad y salud en el trabajo.</t>
    </r>
  </si>
  <si>
    <r>
      <t xml:space="preserve">Realizar Seguimiento semestral a los 
indicadores de gestión del área
</t>
    </r>
    <r>
      <rPr>
        <b/>
        <sz val="11"/>
        <rFont val="Arial"/>
        <family val="2"/>
      </rPr>
      <t>Responsable</t>
    </r>
    <r>
      <rPr>
        <sz val="11"/>
        <rFont val="Arial"/>
        <family val="2"/>
      </rPr>
      <t>: Profesional  SST</t>
    </r>
  </si>
  <si>
    <t>Seguimiento</t>
  </si>
  <si>
    <t>(# de Seguimientos ejecutados/ # de Seguimientos programados) *100%</t>
  </si>
  <si>
    <t>Seguimiento publicado en el servidor</t>
  </si>
  <si>
    <r>
      <t xml:space="preserve">Seguimiento a  la ejecución del 100% de las  ACPM  del  SG- SST  establecidas en los planes de mejoramiento de la entidad  
</t>
    </r>
    <r>
      <rPr>
        <b/>
        <sz val="11"/>
        <rFont val="Arial"/>
        <family val="2"/>
      </rPr>
      <t>Responsable</t>
    </r>
    <r>
      <rPr>
        <sz val="11"/>
        <rFont val="Arial"/>
        <family val="2"/>
      </rPr>
      <t>: Profesional  SST - Profesional especializado Talento Humano</t>
    </r>
  </si>
  <si>
    <t>Acciones con seguimiento / Acciones del SG-SST</t>
  </si>
  <si>
    <t xml:space="preserve">Seguimiento reportado en plan de acción por dependencias </t>
  </si>
  <si>
    <t>CICLO ACTUAR</t>
  </si>
  <si>
    <r>
      <rPr>
        <b/>
        <sz val="11"/>
        <rFont val="Arial"/>
        <family val="2"/>
      </rPr>
      <t>GESTION DE RESULTADO</t>
    </r>
    <r>
      <rPr>
        <sz val="11"/>
        <rFont val="Arial"/>
        <family val="2"/>
      </rPr>
      <t xml:space="preserve">
 100% de las Acciones Correctivas, Preventivas y de Mejora  del   SG- SST  establecidas en los planes de mejoramiento (procesos e institucional) con 1 seguimientos al año</t>
    </r>
  </si>
  <si>
    <t>Diciembre de 2019</t>
  </si>
  <si>
    <t>Nueva versión para la vigencia 2020</t>
  </si>
  <si>
    <t>Junio de 2020</t>
  </si>
  <si>
    <t>Liliana Sierra Beltrán</t>
  </si>
  <si>
    <t xml:space="preserve">Profesional Seguridad y Salud en el trabajo </t>
  </si>
  <si>
    <t>Beatriz Álvarez</t>
  </si>
  <si>
    <t xml:space="preserve">Prof. Especializado Talento Humano </t>
  </si>
  <si>
    <t>Martha Lucía Cardona Visbal</t>
  </si>
  <si>
    <t>Subdirectora de Gestión Corporativa</t>
  </si>
  <si>
    <t>Se describe el ciclo PHVA, se elimina actividades Actividad de programa de vigilancia epidemiológica  de conservación visual; se modifican la cantidad de capacitaciones y se amplían plazos de actividades de capacitaciones, se adiciona capacitación(programa) desvinculación laboral asistida.</t>
  </si>
  <si>
    <t>Protocolo de bioseguridad</t>
  </si>
  <si>
    <r>
      <t xml:space="preserve">Diseño e implementación de un protocolo de bioseguridad para prevenir la transmisión del covid 19
</t>
    </r>
    <r>
      <rPr>
        <b/>
        <sz val="11"/>
        <rFont val="Arial"/>
        <family val="2"/>
      </rPr>
      <t>Responsable</t>
    </r>
    <r>
      <rPr>
        <sz val="11"/>
        <rFont val="Arial"/>
        <family val="2"/>
      </rPr>
      <t>: Profesional  SST - ARL</t>
    </r>
  </si>
  <si>
    <r>
      <t xml:space="preserve">Consulta medica con médico nutricionista
</t>
    </r>
    <r>
      <rPr>
        <b/>
        <sz val="11"/>
        <rFont val="Arial"/>
        <family val="2"/>
      </rPr>
      <t>Responsable</t>
    </r>
    <r>
      <rPr>
        <sz val="11"/>
        <rFont val="Arial"/>
        <family val="2"/>
      </rPr>
      <t>: Profesional  SST - Profesional especializado Talento Humano</t>
    </r>
  </si>
  <si>
    <r>
      <t xml:space="preserve">
</t>
    </r>
    <r>
      <rPr>
        <b/>
        <sz val="11"/>
        <rFont val="Arial"/>
        <family val="2"/>
      </rPr>
      <t>CONDICIONES DE SALUD</t>
    </r>
    <r>
      <rPr>
        <sz val="11"/>
        <rFont val="Arial"/>
        <family val="2"/>
      </rPr>
      <t xml:space="preserve">
31 (treinta y uno) Valoración consulta  por médico nutricionista</t>
    </r>
  </si>
  <si>
    <r>
      <t xml:space="preserve">
</t>
    </r>
    <r>
      <rPr>
        <b/>
        <sz val="11"/>
        <rFont val="Arial"/>
        <family val="2"/>
      </rPr>
      <t>CONDICIONES DE SALUD</t>
    </r>
    <r>
      <rPr>
        <sz val="11"/>
        <rFont val="Arial"/>
        <family val="2"/>
      </rPr>
      <t xml:space="preserve">
31 (treinta y uno) Vacunación</t>
    </r>
  </si>
  <si>
    <t>Vacunación</t>
  </si>
  <si>
    <r>
      <t xml:space="preserve">Vacunación
</t>
    </r>
    <r>
      <rPr>
        <b/>
        <sz val="11"/>
        <rFont val="Arial"/>
        <family val="2"/>
      </rPr>
      <t>Responsable</t>
    </r>
    <r>
      <rPr>
        <sz val="11"/>
        <rFont val="Arial"/>
        <family val="2"/>
      </rPr>
      <t>: Profesional  SST - Profesional especializado Talento Humano</t>
    </r>
  </si>
  <si>
    <t>(Vacunación ejecutados/ Vacunación progrmada programados)*100%</t>
  </si>
  <si>
    <t>Planilla de control de alicaciones</t>
  </si>
  <si>
    <r>
      <t xml:space="preserve">
</t>
    </r>
    <r>
      <rPr>
        <b/>
        <sz val="11"/>
        <rFont val="Arial"/>
        <family val="2"/>
      </rPr>
      <t>CONDICIONES DE SALUD</t>
    </r>
    <r>
      <rPr>
        <sz val="11"/>
        <rFont val="Arial"/>
        <family val="2"/>
      </rPr>
      <t xml:space="preserve">
3 (tres) Realizar exámenes ocupacionales 
trabajo en alturas</t>
    </r>
  </si>
  <si>
    <r>
      <t xml:space="preserve">Realizar exámenes ocupacionales 
trabajo en alturas
</t>
    </r>
    <r>
      <rPr>
        <b/>
        <sz val="11"/>
        <rFont val="Arial"/>
        <family val="2"/>
      </rPr>
      <t>Responsable</t>
    </r>
    <r>
      <rPr>
        <sz val="11"/>
        <rFont val="Arial"/>
        <family val="2"/>
      </rPr>
      <t>: Profesional  SST - Profesional especializado Talento Humano</t>
    </r>
  </si>
  <si>
    <t>Exámenes médicos ( nutricionista)</t>
  </si>
  <si>
    <t>exámenes médicos 
(trabajo en alturas)</t>
  </si>
  <si>
    <t>2108/2020</t>
  </si>
  <si>
    <t>certificado  individuales de aptitud para trabajo en alturas</t>
  </si>
  <si>
    <t>Plan de trabajo  anual de seguridad y salud en el trabajo 2020 V3</t>
  </si>
  <si>
    <r>
      <t xml:space="preserve">Compra y mantenimiento 
de Elemento de emergencia
(Extintores, dotación de emergencia 
e insumos de botiquines )
</t>
    </r>
    <r>
      <rPr>
        <b/>
        <sz val="10"/>
        <rFont val="Arial"/>
        <family val="2"/>
      </rPr>
      <t>Responsable</t>
    </r>
    <r>
      <rPr>
        <sz val="10"/>
        <rFont val="Arial"/>
        <family val="2"/>
      </rPr>
      <t xml:space="preserve">: Profesional  SST </t>
    </r>
  </si>
  <si>
    <t>Se realizan ajustes en fechas de ejecución de las actividades, se suspenden algunas actividades como  Aplicación de la batería de Riesgo psicosocial,  Capacitación desvinculación laboral asistida, capacitación de seguridad vial  dadas razones de orden presupuestal y de la definición de los procesos de contratación ya que inicialmente se definió que se pudieran realizar procesos de contratación directa y  en el mes de junio dadas nuevas directrices  se deben realizar  selecciones abreviadas de mínima y de menor cuantía con adjudicación prevista para el mes de octubre, lo que se preveé dar un espacio de tres meses para ejecutar realización de actividades</t>
  </si>
  <si>
    <t>3011/2020</t>
  </si>
  <si>
    <r>
      <t xml:space="preserve">PLAN CAPACITACION DEL SG SST
</t>
    </r>
    <r>
      <rPr>
        <sz val="11"/>
        <rFont val="Arial"/>
        <family val="2"/>
      </rPr>
      <t xml:space="preserve">1 ( una) Capacitación en Seguridad Vial </t>
    </r>
  </si>
  <si>
    <r>
      <t xml:space="preserve">Capacitación en Seguridad Vial 
</t>
    </r>
    <r>
      <rPr>
        <b/>
        <sz val="11"/>
        <rFont val="Arial"/>
        <family val="2"/>
      </rPr>
      <t>Profesional:</t>
    </r>
    <r>
      <rPr>
        <sz val="11"/>
        <rFont val="Arial"/>
        <family val="2"/>
      </rPr>
      <t xml:space="preserve">  SST/ Gestión ambiental</t>
    </r>
  </si>
  <si>
    <t>se realiza actividad  se encuentra publicado el  plan en la intranet y se reealiza la divulgaciòn a travez de la pieza comunicativa a los correos institucionales</t>
  </si>
  <si>
    <t>https://intranet.fuga.gov.co/sites/default/files/gs-mn-01_manual_de_sst_v4_22052020.pdf</t>
  </si>
  <si>
    <t>se realiza con el apoyo de equipo interdisciplinario de la entidad. Se encuentra publicado en la intranet en https://intranet.fuga.gov.co/noticias/conoce-la-circular-013-de-2020 en la pagina web https://fuga.gov.co/noticias/protocolo-bioseguridad-covid-19-en-la-fuga</t>
  </si>
  <si>
    <t>https://intranet.fuga.gov.co/noticias/conoce-la-circular-013-de-2020</t>
  </si>
  <si>
    <t>se realiza la actividad segpun los requerimiento la resoluciòn 666 de 2019</t>
  </si>
  <si>
    <t>https://intranet.fuga.gov.co/indicadores-sig</t>
  </si>
  <si>
    <t>http://orfeo.fuga.gov.co/orfeopg/bodega/2020/230/20202300001005.pdf</t>
  </si>
  <si>
    <t>Aprobada el 30de Junio de 2020 por la directora general</t>
  </si>
  <si>
    <r>
      <t xml:space="preserve">Radicados Orfeos </t>
    </r>
    <r>
      <rPr>
        <sz val="11"/>
        <color rgb="FF0070C0"/>
        <rFont val="Arial"/>
        <family val="2"/>
      </rPr>
      <t>20202800023783, 20202800023753,20202800023763</t>
    </r>
  </si>
  <si>
    <r>
      <t xml:space="preserve">Se realiza actas de reunión mensual según resolución de conformación coopasst. </t>
    </r>
    <r>
      <rPr>
        <sz val="11"/>
        <color rgb="FF0070C0"/>
        <rFont val="Arial"/>
        <family val="2"/>
      </rPr>
      <t>Expediente en al orfeo en Expediente:     202028000201600001E   Actas del Comité Paritario de Seguridad y Salud en el Trabajo
2020</t>
    </r>
  </si>
  <si>
    <r>
      <t xml:space="preserve">Radicados Orfeo </t>
    </r>
    <r>
      <rPr>
        <sz val="11"/>
        <color rgb="FF0070C0"/>
        <rFont val="Arial"/>
        <family val="2"/>
      </rPr>
      <t>2020280002383300, 20202800019173</t>
    </r>
  </si>
  <si>
    <r>
      <t xml:space="preserve">Se realiza actas de reunión mensual según resolución de conformación comité de convivencia laboral. </t>
    </r>
    <r>
      <rPr>
        <sz val="11"/>
        <color rgb="FF0070C0"/>
        <rFont val="Arial"/>
        <family val="2"/>
      </rPr>
      <t>Expendiente en el orfeo en  202028000201400001E
  Actas de Comité de Convivencia Laboral
2020</t>
    </r>
  </si>
  <si>
    <r>
      <t xml:space="preserve"> Radicado  Orfeo </t>
    </r>
    <r>
      <rPr>
        <sz val="11"/>
        <color rgb="FF0070C0"/>
        <rFont val="Arial"/>
        <family val="2"/>
      </rPr>
      <t>20202800026603</t>
    </r>
  </si>
  <si>
    <r>
      <t xml:space="preserve">Radico Orfeo </t>
    </r>
    <r>
      <rPr>
        <sz val="11"/>
        <color rgb="FF0070C0"/>
        <rFont val="Arial"/>
        <family val="2"/>
      </rPr>
      <t>20202800026613</t>
    </r>
  </si>
  <si>
    <r>
      <t xml:space="preserve">Radicado Orfeo </t>
    </r>
    <r>
      <rPr>
        <sz val="11"/>
        <color rgb="FF0070C0"/>
        <rFont val="Arial"/>
        <family val="2"/>
      </rPr>
      <t>20202800026773</t>
    </r>
  </si>
  <si>
    <r>
      <t xml:space="preserve">Radico Orfeo </t>
    </r>
    <r>
      <rPr>
        <sz val="11"/>
        <color rgb="FF0070C0"/>
        <rFont val="Arial"/>
        <family val="2"/>
      </rPr>
      <t>20202800024703</t>
    </r>
  </si>
  <si>
    <r>
      <t xml:space="preserve">Se realiza actividad en  medio de la ermergencia sanitaria a las bodegas de la entidad, </t>
    </r>
    <r>
      <rPr>
        <sz val="11"/>
        <color rgb="FF0070C0"/>
        <rFont val="Arial"/>
        <family val="2"/>
      </rPr>
      <t>Expediente en al orfeo en Expediente:     202028000201600001E   Actas del Comité Paritario de Seguridad y Salud en el Trabajo
2020</t>
    </r>
  </si>
  <si>
    <t xml:space="preserve">Se realiza compra de los elementos de bioseguridad basicos en  dos contratos. </t>
  </si>
  <si>
    <r>
      <t xml:space="preserve">Contratos
1. Fuga 88 2020 Expediente Orfeo </t>
    </r>
    <r>
      <rPr>
        <sz val="11"/>
        <color rgb="FF0070C0"/>
        <rFont val="Arial"/>
        <family val="2"/>
      </rPr>
      <t>202013002000900088E</t>
    </r>
    <r>
      <rPr>
        <sz val="11"/>
        <rFont val="Arial"/>
        <family val="2"/>
      </rPr>
      <t xml:space="preserve">
2. Fuga 89 2020. Expediente Orfeo </t>
    </r>
    <r>
      <rPr>
        <sz val="11"/>
        <color rgb="FF0070C0"/>
        <rFont val="Arial"/>
        <family val="2"/>
      </rPr>
      <t>202013002000900089E</t>
    </r>
  </si>
  <si>
    <t>En proceso  administrativo  para la adjudicación del  contacto</t>
  </si>
  <si>
    <t>\\192.168.0.34\Gestion Humana\PLAN DE SEGURIDAD Y SALUD EN EL TRABAJO\2020\seguridad y salud en el trabajo\EVIDENCIAS DEL PLAN\ACIVIDADES DE ESTILOS DE VIDA SALUDABLE</t>
  </si>
  <si>
    <t>Actividad con apoyo de arl Positiva.</t>
  </si>
  <si>
    <t>\\192.168.0.34\Gestion Humana\PLAN DE SEGURIDAD Y SALUD EN EL TRABAJO\2020\seguridad y salud en el trabajo\EVIDENCIAS DEL PLAN\ACIVIDADES DE ESTILOS DE VIDA SALUDABLE\KICK BONXING</t>
  </si>
  <si>
    <t>Activdad incluida dentro de la semana de la salud.</t>
  </si>
  <si>
    <t>\\192.168.0.34\Gestion Humana\PLAN DE SEGURIDAD Y SALUD EN EL TRABAJO\2020\seguridad y salud en el trabajo\EVIDENCIAS DEL PLAN\COMITE DE CONVIVENCIA LABORAL\CAPACITACIÓN</t>
  </si>
  <si>
    <t>C:\Users\NALIS\OneDrive\Documentos\FUGA\sst 2020\COMITES\COPASST\actas\COPASST\CAPACITACIÓN COPASST</t>
  </si>
  <si>
    <t>Actividad realizada  de  manera virtual  con el aoyo de la ARL positiva al comité  de copasst</t>
  </si>
  <si>
    <t>Actividad realizada de manera virtual con el apoyo de ARL Postiva</t>
  </si>
  <si>
    <t>\\192.168.0.34\Gestion Humana\PLAN DE SEGURIDAD Y SALUD EN EL TRABAJO\2020\seguridad y salud en el trabajo\EVIDENCIAS DEL PLAN\RIESGO  BIOMECÁNICO</t>
  </si>
  <si>
    <t>\\192.168.0.34\Gestion Humana\PLAN DE SEGURIDAD Y SALUD EN EL TRABAJO\2020\seguridad y salud en el trabajo\EVIDENCIAS DEL PLAN\BRIGADAS DE EMREGENCIA</t>
  </si>
  <si>
    <t>\\192.168.0.34\Gestion Humana\PLAN DE SEGURIDAD Y SALUD EN EL TRABAJO\2020\seguridad y salud en el trabajo\EVIDENCIAS DEL PLAN\CAPACITACIÓN DEL PROTOCOLO</t>
  </si>
  <si>
    <r>
      <t xml:space="preserve">Actividades realizadas con el  cada subdirección donde se socializa el protocolo de bioseguridad adoptado por la circular  , adicional se realiza video  instucional  en  </t>
    </r>
    <r>
      <rPr>
        <sz val="11"/>
        <color rgb="FF0070C0"/>
        <rFont val="Arial"/>
        <family val="2"/>
      </rPr>
      <t>https://www.youtube.com/watch?v=brMZbevSaWY&amp;feature=em-uploademail</t>
    </r>
  </si>
  <si>
    <t>Actividad  realizzda de manera virtual  apoyada con  la ARL positiva</t>
  </si>
  <si>
    <t>\\192.168.0.34\Gestion Humana\PLAN DE SEGURIDAD Y SALUD EN EL TRABAJO\2020\seguridad y salud en el trabajo\EVIDENCIAS DEL PLAN\ACIVIDADES DE ESTILOS DE VIDA SALUDABLE\TALLER DEL SUEÑO</t>
  </si>
  <si>
    <t>\\192.168.0.34\Control de Indicadores SGC\Año 2020</t>
  </si>
  <si>
    <t>\\192.168.0.34\Gestion Humana\PLAN DE SEGURIDAD Y SALUD EN EL TRABAJO\2020\seguridad y salud en el trabajo\EVIDENCIAS DEL PLAN\PLAN DE MEJORAMIENTO ACPM</t>
  </si>
  <si>
    <t>Se actualizan en el  siguiente link de manera trimestral</t>
  </si>
  <si>
    <t>las evidencias se  encuentran en la  matriz de la siguiente link</t>
  </si>
  <si>
    <t>Actividad realizada  de  manera virtual  con el apoyo de la ARL positiva al comité  de convivencia laboral</t>
  </si>
  <si>
    <r>
      <t xml:space="preserve">Radicados Orfeo </t>
    </r>
    <r>
      <rPr>
        <sz val="11"/>
        <color rgb="FF0070C0"/>
        <rFont val="Arial"/>
        <family val="2"/>
      </rPr>
      <t>20202800023573, 20202800026393, 20202800033533</t>
    </r>
  </si>
  <si>
    <t>Dentro del proceso de capacitación, bienestar y salud ocupacional   viene contemplado la toma de los laboratorio  clinicos, se encuentra trabajando  los estudios previos de estos.</t>
  </si>
  <si>
    <t>PENDIENTE  ADJUDICACIÓN DEL  CONTRATO</t>
  </si>
  <si>
    <t>Se realizó la adjudicación del contrato  FUGA 131 DE 2020.  Pendiente inciar  con la ejecuión de los profesionales provisionales  en tema de exámenes de ingreso  y egreso</t>
  </si>
  <si>
    <r>
      <rPr>
        <sz val="11"/>
        <rFont val="Arial"/>
        <family val="2"/>
      </rPr>
      <t xml:space="preserve">Expediente de orfeo </t>
    </r>
    <r>
      <rPr>
        <sz val="11"/>
        <color rgb="FF0070C0"/>
        <rFont val="Arial"/>
        <family val="2"/>
      </rPr>
      <t xml:space="preserve">202013002000900129E </t>
    </r>
    <r>
      <rPr>
        <sz val="11"/>
        <rFont val="Arial"/>
        <family val="2"/>
      </rPr>
      <t>y en la plataforma secop II.</t>
    </r>
  </si>
  <si>
    <t>Programada en el primer semestre desde la secretaria de movilidad  pero  no  se ha definido  fecha por lo cual se pide apoyo a la ARL Postiva. En el momento  pendiente Ejecución</t>
  </si>
  <si>
    <t>\\192.168.0.34\Gestion Humana\PLAN DE SEGURIDAD Y SALUD EN EL TRABAJO\2020\seguridad y salud en el trabajo\EVIDENCIAS DEL PLAN\PROMOCIÓN Y PREVENCIÓN</t>
  </si>
  <si>
    <t>Dentro de la semana de la salud se realiza la actividad..</t>
  </si>
  <si>
    <t>TERCERA LÍNEA DE DEFENSA</t>
  </si>
  <si>
    <t>ANÁLISIS DE EVIDENCIA</t>
  </si>
  <si>
    <t>OPORTUNIDADES DE MEJORA</t>
  </si>
  <si>
    <t>Se verificó el cumplimiento de la actividad en el servidor y página web</t>
  </si>
  <si>
    <t>Actividad pendiente de ejecución según lo programado</t>
  </si>
  <si>
    <t>Actividad pendiente de ejecución de acuerdo con lo programado</t>
  </si>
  <si>
    <t>Se verifica que mediante Resolución No. 100 de 2020 se conformó el COPASST para el periodo 2020-2022</t>
  </si>
  <si>
    <t>Se programaron 11 reuniones mensuales. Sin embargo, en el expdiente 202028000201600001E solo se evidencian actas de 4 meses: enero, abril, agosto y septiembre.</t>
  </si>
  <si>
    <t>Se verificaron los soportes del cumplimiento de la atividad según lo programado</t>
  </si>
  <si>
    <t>La actividad inicia el 01/04/2020. Sin embaro, se programó una reunión durante el primer trimestre del año por lo que falta coherencia en la programación de la actividad</t>
  </si>
  <si>
    <t>No hay evidencias del cumplimiento de la actividad ni seguimiento por parte de la primera línea de defensa</t>
  </si>
  <si>
    <t>Se verificó el cumplimiento de la actividad de acuerdo con lo programado</t>
  </si>
  <si>
    <t>Se verificó el cumplimiento de la actividad programada en los expedientes de los contratos No. 88 y 89 de 2020 y en la ruta del servidor</t>
  </si>
  <si>
    <t>No se evidencian soportes del cumplimiento de la actividad ni seguimiento por la primera línea de defensa. La actividad implica un proceso de contratación sobre el cual a la fecha no se evidencia avance alguno.</t>
  </si>
  <si>
    <t>Actividad incumplida de acuerdo con lo programado. De los 31 exámenes progrados no se realizó ninguno.</t>
  </si>
  <si>
    <t>No se cumplió con la actividad dentro del plazo previsto en el cronograma.</t>
  </si>
  <si>
    <t>Se programaron cuatro meses para la ejecución de la actividad. Sin embargo, a falta de un mes para que culmine, no se evidencia ejecución alguna ni reporte de avance por parte de la primera línea de defensa</t>
  </si>
  <si>
    <t>Actividad en ejecución. Sin embargo, no se repora avance por parte de la primera línea de defensa.</t>
  </si>
  <si>
    <t>Una vez verificadas las evidencias aportadas por la primera líea de defensa, se observa que se dio cumplimiento en los términos previstos.</t>
  </si>
  <si>
    <t>No fue posible aceder a la ruta de la evidencia.</t>
  </si>
  <si>
    <t>Actividad en ejecución. Sin embargo, no se reporta avance por parte de la primera línea de defensa.</t>
  </si>
  <si>
    <t>No fue posible acceder a las evidencias en el servidor ya que arrojan error al intentar abrirlas.</t>
  </si>
  <si>
    <t>Se verifica el cumplimiento de la actividad propuesta dentro del plazo previsto para ello.</t>
  </si>
  <si>
    <t>Actividad pendiente de ejecución de acuerdo con el plazo previsto para ello</t>
  </si>
  <si>
    <t>Se programó un seguimiento en el año. Se recomienda programar al menos dos con el fin de generar mecanismos de segimiento y evaluación del cumpimiento de las acciones de mejora.</t>
  </si>
  <si>
    <t>Se verifican las evidencias en el servidor.</t>
  </si>
  <si>
    <t>Se verifica el cumplimiento de la actividad</t>
  </si>
  <si>
    <t>Actividad incumplida de acuerdo con lo programado.</t>
  </si>
  <si>
    <t xml:space="preserve">Actividad pendiente de ejecución y en tiempo de acuerdo con elplazo definido. </t>
  </si>
  <si>
    <t>Se verificó la evidencia la cual da cuenta del cumplimiento de la actividad</t>
  </si>
  <si>
    <t>Se verificó que el protocolo de bioseguridad se publicó en la intranet y página web de la entidad</t>
  </si>
  <si>
    <t>Se requiere mayor anáisis de la primera línea de defensa frente a la gestión adelantada y lo que se hará para garantizar el cumplimiento de lo propuesto.
 Se recomienda reprogramar la actividad</t>
  </si>
  <si>
    <t xml:space="preserve">Se recomienda reprogramar la actividad teniendo en cuenta la pandemia generada por el COVID 19.
</t>
  </si>
  <si>
    <t>Se recomienda reprogramar la actividad.</t>
  </si>
  <si>
    <t xml:space="preserve">Se recomienda reprogramar la actividad.
</t>
  </si>
  <si>
    <t xml:space="preserve">Se recomienda incorporar la evidencia en la ruta del servidor.
</t>
  </si>
  <si>
    <t xml:space="preserve">Se recomienda revisar y garantizar que las evidencas puedan ser consultadas.
</t>
  </si>
  <si>
    <t xml:space="preserve">Se programa anualmente la actividad pero se definen las acciones de manera semestral.
</t>
  </si>
  <si>
    <t xml:space="preserve">Se recomeinda adelantar as gestiones con los terceros para garantizar el cumplimiento de la actividad.
</t>
  </si>
  <si>
    <t xml:space="preserve">Se programan 2 seguimientos con periodicidad semestral iniciando el 01/06/2020. Sin embargo, se programó el primer seguimiento para el primer trimestre del año. Falta coherencia en la programación de las acciones. Se recomienda analizar las observaciones realizadas por la OCI en el informe de seguimiento a indicadores.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</si>
</sst>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 _€_-;\-* #,##0\ _€_-;_-* &quot;-&quot;\ _€_-;_-@_-"/>
    <numFmt numFmtId="165" formatCode="_ * #,##0.00_ ;_ * \-#,##0.00_ ;_ * &quot;-&quot;??_ ;_ @_ "/>
    <numFmt numFmtId="166" formatCode="0.0%"/>
  </numFmts>
  <fonts count="29"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sz val="10"/>
      <name val="Calibri"/>
      <family val="2"/>
      <scheme val="minor"/>
    </font>
    <font>
      <b/>
      <sz val="18"/>
      <name val="Calibri"/>
      <family val="2"/>
      <scheme val="minor"/>
    </font>
    <font>
      <sz val="18"/>
      <name val="Calibri"/>
      <family val="2"/>
      <scheme val="minor"/>
    </font>
    <font>
      <sz val="12"/>
      <color theme="1"/>
      <name val="Arial"/>
      <family val="2"/>
    </font>
    <font>
      <b/>
      <sz val="12"/>
      <color theme="1"/>
      <name val="Arial"/>
      <family val="2"/>
    </font>
    <font>
      <sz val="11"/>
      <color theme="1"/>
      <name val="Calibri"/>
      <family val="2"/>
      <scheme val="minor"/>
    </font>
    <font>
      <sz val="18"/>
      <color theme="1"/>
      <name val="Calibri"/>
      <family val="2"/>
      <scheme val="minor"/>
    </font>
    <font>
      <b/>
      <sz val="10"/>
      <name val="Calibri"/>
      <family val="2"/>
      <scheme val="minor"/>
    </font>
    <font>
      <sz val="10"/>
      <color rgb="FF0070C0"/>
      <name val="Calibri"/>
      <family val="2"/>
      <scheme val="minor"/>
    </font>
    <font>
      <sz val="11"/>
      <name val="Calibri"/>
      <family val="2"/>
      <scheme val="minor"/>
    </font>
    <font>
      <sz val="8"/>
      <color theme="1"/>
      <name val="Arial"/>
      <family val="2"/>
    </font>
    <font>
      <b/>
      <sz val="11"/>
      <color theme="1"/>
      <name val="Arial"/>
      <family val="2"/>
    </font>
    <font>
      <b/>
      <sz val="16"/>
      <name val="Arial"/>
      <family val="2"/>
    </font>
    <font>
      <b/>
      <sz val="10"/>
      <name val="Arial"/>
      <family val="2"/>
    </font>
    <font>
      <sz val="16"/>
      <name val="Arial"/>
      <family val="2"/>
    </font>
    <font>
      <sz val="16"/>
      <color theme="1"/>
      <name val="Arial"/>
      <family val="2"/>
    </font>
    <font>
      <sz val="11"/>
      <color theme="1"/>
      <name val="Calibri"/>
      <family val="2"/>
    </font>
    <font>
      <sz val="8"/>
      <name val="Calibri"/>
      <family val="2"/>
      <scheme val="minor"/>
    </font>
    <font>
      <sz val="9"/>
      <name val="Arial"/>
      <family val="2"/>
    </font>
    <font>
      <u/>
      <sz val="11"/>
      <color theme="10"/>
      <name val="Calibri"/>
      <family val="2"/>
      <scheme val="minor"/>
    </font>
    <font>
      <sz val="11"/>
      <color rgb="FF0070C0"/>
      <name val="Arial"/>
      <family val="2"/>
    </font>
    <font>
      <sz val="11"/>
      <color rgb="FFFF00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00B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style="dotted">
        <color indexed="64"/>
      </right>
      <top style="thin">
        <color indexed="64"/>
      </top>
      <bottom style="thin">
        <color indexed="64"/>
      </bottom>
      <diagonal/>
    </border>
  </borders>
  <cellStyleXfs count="10">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2" fillId="0" borderId="0" applyFont="0" applyFill="0" applyBorder="0" applyAlignment="0" applyProtection="0"/>
    <xf numFmtId="43" fontId="12" fillId="0" borderId="0" applyFont="0" applyFill="0" applyBorder="0" applyAlignment="0" applyProtection="0"/>
    <xf numFmtId="0" fontId="26" fillId="0" borderId="0" applyNumberFormat="0" applyFill="0" applyBorder="0" applyAlignment="0" applyProtection="0"/>
  </cellStyleXfs>
  <cellXfs count="217">
    <xf numFmtId="0" fontId="0" fillId="0" borderId="0" xfId="0"/>
    <xf numFmtId="0" fontId="5" fillId="0" borderId="0" xfId="0" applyFont="1"/>
    <xf numFmtId="0" fontId="5" fillId="3" borderId="0" xfId="0" applyFont="1" applyFill="1" applyBorder="1"/>
    <xf numFmtId="0" fontId="5" fillId="3" borderId="0" xfId="0" applyFont="1" applyFill="1"/>
    <xf numFmtId="0" fontId="6" fillId="4" borderId="0" xfId="0" applyFont="1" applyFill="1"/>
    <xf numFmtId="0" fontId="6" fillId="3" borderId="0" xfId="0" applyFont="1" applyFill="1"/>
    <xf numFmtId="0" fontId="5" fillId="3" borderId="0" xfId="0" applyFont="1" applyFill="1" applyBorder="1" applyAlignment="1">
      <alignment horizontal="center"/>
    </xf>
    <xf numFmtId="0" fontId="7" fillId="5" borderId="0" xfId="0" applyFont="1" applyFill="1" applyBorder="1" applyAlignment="1" applyProtection="1"/>
    <xf numFmtId="0" fontId="9" fillId="0" borderId="1" xfId="6" applyFont="1" applyFill="1" applyBorder="1" applyAlignment="1" applyProtection="1">
      <alignment horizontal="center" vertical="center"/>
    </xf>
    <xf numFmtId="0" fontId="7" fillId="5" borderId="9" xfId="0" applyFont="1" applyFill="1" applyBorder="1" applyAlignment="1" applyProtection="1"/>
    <xf numFmtId="0" fontId="6" fillId="4" borderId="0" xfId="0" applyFont="1" applyFill="1" applyBorder="1"/>
    <xf numFmtId="0" fontId="8" fillId="4" borderId="1" xfId="0" applyFont="1" applyFill="1" applyBorder="1" applyAlignment="1" applyProtection="1">
      <alignment horizontal="center" vertical="center"/>
    </xf>
    <xf numFmtId="0" fontId="6" fillId="3" borderId="2" xfId="0" applyFont="1" applyFill="1" applyBorder="1" applyAlignment="1">
      <alignment horizontal="center" vertical="center"/>
    </xf>
    <xf numFmtId="0" fontId="10" fillId="3" borderId="0" xfId="0" applyFont="1" applyFill="1" applyBorder="1" applyAlignment="1">
      <alignment horizontal="center" vertical="center" wrapText="1"/>
    </xf>
    <xf numFmtId="0" fontId="10" fillId="4" borderId="2" xfId="0" applyFont="1" applyFill="1" applyBorder="1" applyAlignment="1">
      <alignment horizontal="left" vertical="center" wrapText="1"/>
    </xf>
    <xf numFmtId="14" fontId="3" fillId="9" borderId="17" xfId="0" applyNumberFormat="1" applyFont="1" applyFill="1" applyBorder="1" applyAlignment="1" applyProtection="1">
      <alignment horizontal="center" vertical="center" wrapText="1"/>
    </xf>
    <xf numFmtId="14" fontId="3" fillId="9" borderId="20" xfId="0" applyNumberFormat="1" applyFont="1" applyFill="1" applyBorder="1" applyAlignment="1" applyProtection="1">
      <alignment horizontal="center" vertical="center" wrapText="1"/>
    </xf>
    <xf numFmtId="0" fontId="4" fillId="0" borderId="2" xfId="0" applyFont="1" applyFill="1" applyBorder="1" applyAlignment="1" applyProtection="1">
      <alignment vertical="center" wrapText="1"/>
      <protection locked="0"/>
    </xf>
    <xf numFmtId="14" fontId="3" fillId="6" borderId="0" xfId="0" applyNumberFormat="1" applyFont="1" applyFill="1" applyBorder="1" applyAlignment="1" applyProtection="1">
      <alignment horizontal="center" vertical="center" wrapText="1"/>
    </xf>
    <xf numFmtId="14" fontId="3" fillId="6" borderId="22" xfId="0" applyNumberFormat="1" applyFont="1" applyFill="1" applyBorder="1" applyAlignment="1" applyProtection="1">
      <alignment horizontal="center" vertical="center" wrapText="1"/>
    </xf>
    <xf numFmtId="14" fontId="3" fillId="6" borderId="23" xfId="0" applyNumberFormat="1" applyFont="1" applyFill="1" applyBorder="1" applyAlignment="1" applyProtection="1">
      <alignment horizontal="center" vertical="center" wrapText="1"/>
    </xf>
    <xf numFmtId="14" fontId="3" fillId="7" borderId="22" xfId="0" applyNumberFormat="1" applyFont="1" applyFill="1" applyBorder="1" applyAlignment="1" applyProtection="1">
      <alignment horizontal="center" vertical="center" wrapText="1"/>
    </xf>
    <xf numFmtId="14" fontId="3" fillId="7" borderId="23" xfId="0" applyNumberFormat="1" applyFont="1" applyFill="1" applyBorder="1" applyAlignment="1" applyProtection="1">
      <alignment horizontal="center" vertical="center" wrapText="1"/>
    </xf>
    <xf numFmtId="14" fontId="3" fillId="8" borderId="22" xfId="0" applyNumberFormat="1" applyFont="1" applyFill="1" applyBorder="1" applyAlignment="1" applyProtection="1">
      <alignment horizontal="center" vertical="center" wrapText="1"/>
    </xf>
    <xf numFmtId="14" fontId="3" fillId="8" borderId="23" xfId="0" applyNumberFormat="1" applyFont="1" applyFill="1" applyBorder="1" applyAlignment="1" applyProtection="1">
      <alignment horizontal="center" vertical="center" wrapText="1"/>
    </xf>
    <xf numFmtId="0" fontId="4" fillId="0" borderId="21" xfId="0" applyFont="1" applyFill="1" applyBorder="1" applyAlignment="1" applyProtection="1">
      <alignment vertical="center" wrapText="1"/>
      <protection locked="0"/>
    </xf>
    <xf numFmtId="9" fontId="4" fillId="0" borderId="21" xfId="7" applyFont="1" applyFill="1" applyBorder="1" applyAlignment="1" applyProtection="1">
      <alignment vertical="center" wrapText="1"/>
      <protection locked="0"/>
    </xf>
    <xf numFmtId="166" fontId="4" fillId="0" borderId="21" xfId="4" applyNumberFormat="1" applyFont="1" applyFill="1" applyBorder="1" applyAlignment="1" applyProtection="1">
      <alignment vertical="center" wrapText="1"/>
    </xf>
    <xf numFmtId="0" fontId="4" fillId="0" borderId="21" xfId="0" applyNumberFormat="1" applyFont="1" applyFill="1" applyBorder="1" applyAlignment="1" applyProtection="1">
      <alignment vertical="center" wrapText="1"/>
      <protection locked="0"/>
    </xf>
    <xf numFmtId="0" fontId="5" fillId="0" borderId="21" xfId="0" applyNumberFormat="1" applyFont="1" applyBorder="1"/>
    <xf numFmtId="0" fontId="5" fillId="0" borderId="21" xfId="0" applyFont="1" applyBorder="1"/>
    <xf numFmtId="0" fontId="6" fillId="0" borderId="0" xfId="0" applyFont="1" applyFill="1"/>
    <xf numFmtId="0" fontId="16" fillId="0" borderId="1" xfId="0" applyFont="1" applyBorder="1"/>
    <xf numFmtId="14"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5" fillId="0" borderId="1" xfId="0" applyFont="1" applyBorder="1" applyAlignment="1">
      <alignment horizontal="center" vertical="center"/>
    </xf>
    <xf numFmtId="0" fontId="10" fillId="4" borderId="2" xfId="0" applyFont="1" applyFill="1" applyBorder="1" applyAlignment="1">
      <alignment vertical="center" wrapText="1"/>
    </xf>
    <xf numFmtId="9" fontId="4" fillId="0" borderId="1" xfId="0" applyNumberFormat="1" applyFont="1" applyFill="1" applyBorder="1" applyAlignment="1" applyProtection="1">
      <alignment vertical="center" wrapText="1"/>
      <protection locked="0"/>
    </xf>
    <xf numFmtId="10" fontId="4" fillId="0" borderId="21" xfId="7" applyNumberFormat="1" applyFont="1" applyFill="1" applyBorder="1" applyAlignment="1" applyProtection="1">
      <alignment vertical="center" wrapText="1"/>
      <protection locked="0"/>
    </xf>
    <xf numFmtId="0" fontId="4" fillId="0" borderId="21" xfId="7" applyNumberFormat="1" applyFont="1" applyFill="1" applyBorder="1" applyAlignment="1" applyProtection="1">
      <alignment vertical="center" wrapText="1"/>
      <protection locked="0"/>
    </xf>
    <xf numFmtId="0" fontId="4" fillId="0" borderId="21" xfId="4" applyNumberFormat="1" applyFont="1" applyFill="1" applyBorder="1" applyAlignment="1" applyProtection="1">
      <alignment vertical="center" wrapText="1"/>
    </xf>
    <xf numFmtId="14" fontId="3" fillId="9" borderId="17" xfId="0" applyNumberFormat="1" applyFont="1" applyFill="1" applyBorder="1" applyAlignment="1" applyProtection="1">
      <alignment horizontal="center" vertical="center" wrapText="1"/>
    </xf>
    <xf numFmtId="0" fontId="17" fillId="0" borderId="0" xfId="0" applyFont="1"/>
    <xf numFmtId="0" fontId="4" fillId="3" borderId="1" xfId="0"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protection locked="0"/>
    </xf>
    <xf numFmtId="15" fontId="4" fillId="3" borderId="1" xfId="0" applyNumberFormat="1" applyFont="1" applyFill="1" applyBorder="1" applyAlignment="1" applyProtection="1">
      <alignment horizontal="center" vertical="center" wrapText="1"/>
      <protection locked="0"/>
    </xf>
    <xf numFmtId="0" fontId="4" fillId="3" borderId="2" xfId="0" applyFont="1" applyFill="1" applyBorder="1" applyAlignment="1" applyProtection="1">
      <alignment vertical="center" wrapText="1"/>
      <protection locked="0"/>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16" fontId="4" fillId="3"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4" fillId="3" borderId="0" xfId="0" applyFont="1" applyFill="1" applyAlignment="1">
      <alignment horizontal="center" vertical="center" wrapText="1"/>
    </xf>
    <xf numFmtId="14" fontId="5" fillId="3" borderId="1" xfId="0" applyNumberFormat="1" applyFont="1" applyFill="1" applyBorder="1" applyAlignment="1">
      <alignment horizontal="center" vertical="center"/>
    </xf>
    <xf numFmtId="0" fontId="5" fillId="0" borderId="2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4"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NumberFormat="1" applyFont="1" applyBorder="1"/>
    <xf numFmtId="0" fontId="5" fillId="0" borderId="0" xfId="0" applyFont="1" applyBorder="1"/>
    <xf numFmtId="14" fontId="4" fillId="3" borderId="1"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0" xfId="0" applyFont="1" applyFill="1" applyBorder="1" applyAlignment="1">
      <alignment horizontal="center" vertical="center"/>
    </xf>
    <xf numFmtId="14" fontId="4" fillId="3" borderId="10" xfId="0" applyNumberFormat="1" applyFont="1" applyFill="1" applyBorder="1" applyAlignment="1">
      <alignment horizontal="center" vertical="center"/>
    </xf>
    <xf numFmtId="0" fontId="4" fillId="0" borderId="21"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4" fillId="0" borderId="21" xfId="0" applyFont="1" applyBorder="1" applyAlignment="1" applyProtection="1">
      <alignment vertical="center" wrapText="1"/>
      <protection locked="0"/>
    </xf>
    <xf numFmtId="166" fontId="25" fillId="0" borderId="21" xfId="4" applyNumberFormat="1" applyFont="1" applyFill="1" applyBorder="1" applyAlignment="1" applyProtection="1">
      <alignment vertical="center" wrapText="1"/>
    </xf>
    <xf numFmtId="0" fontId="26" fillId="0" borderId="21" xfId="9" applyFill="1" applyBorder="1" applyAlignment="1" applyProtection="1">
      <alignment vertical="center" wrapText="1"/>
      <protection locked="0"/>
    </xf>
    <xf numFmtId="9" fontId="4" fillId="3" borderId="2" xfId="7" applyFont="1" applyFill="1" applyBorder="1" applyAlignment="1" applyProtection="1">
      <alignment vertical="center" wrapText="1"/>
      <protection locked="0"/>
    </xf>
    <xf numFmtId="0" fontId="1" fillId="0" borderId="21" xfId="0" applyFont="1" applyBorder="1" applyAlignment="1" applyProtection="1">
      <alignment vertical="center" wrapText="1"/>
      <protection locked="0"/>
    </xf>
    <xf numFmtId="9" fontId="26" fillId="0" borderId="21" xfId="9" applyNumberFormat="1" applyFill="1" applyBorder="1" applyAlignment="1" applyProtection="1">
      <alignment vertical="center" wrapText="1"/>
      <protection locked="0"/>
    </xf>
    <xf numFmtId="1" fontId="4" fillId="0" borderId="1" xfId="0" applyNumberFormat="1" applyFont="1" applyFill="1" applyBorder="1" applyAlignment="1" applyProtection="1">
      <alignment vertical="center" wrapText="1"/>
      <protection locked="0"/>
    </xf>
    <xf numFmtId="9" fontId="4" fillId="0" borderId="2" xfId="7" applyFont="1" applyFill="1" applyBorder="1" applyAlignment="1" applyProtection="1">
      <alignment vertical="center" wrapText="1"/>
      <protection locked="0"/>
    </xf>
    <xf numFmtId="1" fontId="4" fillId="0" borderId="21" xfId="7" applyNumberFormat="1" applyFont="1" applyFill="1" applyBorder="1" applyAlignment="1" applyProtection="1">
      <alignment vertical="center" wrapText="1"/>
      <protection locked="0"/>
    </xf>
    <xf numFmtId="1" fontId="4" fillId="0" borderId="21" xfId="4" applyNumberFormat="1" applyFont="1" applyFill="1" applyBorder="1" applyAlignment="1" applyProtection="1">
      <alignment vertical="center" wrapText="1"/>
    </xf>
    <xf numFmtId="1" fontId="4" fillId="0" borderId="21" xfId="0" applyNumberFormat="1" applyFont="1" applyFill="1" applyBorder="1" applyAlignment="1" applyProtection="1">
      <alignment vertical="center" wrapText="1"/>
      <protection locked="0"/>
    </xf>
    <xf numFmtId="9" fontId="28" fillId="0" borderId="21" xfId="7" applyFont="1" applyFill="1" applyBorder="1" applyAlignment="1" applyProtection="1">
      <alignment vertical="center" wrapText="1"/>
      <protection locked="0"/>
    </xf>
    <xf numFmtId="166" fontId="28" fillId="0" borderId="21" xfId="4" applyNumberFormat="1" applyFont="1" applyFill="1" applyBorder="1" applyAlignment="1" applyProtection="1">
      <alignment vertical="center" wrapText="1"/>
    </xf>
    <xf numFmtId="0" fontId="28" fillId="10" borderId="21" xfId="0" applyNumberFormat="1" applyFont="1" applyFill="1" applyBorder="1" applyAlignment="1">
      <alignment horizontal="center" vertical="center"/>
    </xf>
    <xf numFmtId="9" fontId="28" fillId="10" borderId="21" xfId="7" applyFont="1" applyFill="1" applyBorder="1" applyAlignment="1" applyProtection="1">
      <alignment vertical="center" wrapText="1"/>
      <protection locked="0"/>
    </xf>
    <xf numFmtId="0" fontId="5" fillId="0" borderId="21" xfId="0" applyNumberFormat="1" applyFont="1" applyBorder="1" applyAlignment="1">
      <alignment wrapText="1"/>
    </xf>
    <xf numFmtId="0" fontId="5" fillId="0" borderId="21" xfId="0" applyNumberFormat="1" applyFont="1" applyBorder="1" applyAlignment="1">
      <alignment horizontal="center" vertical="center" wrapText="1"/>
    </xf>
    <xf numFmtId="0" fontId="1" fillId="0" borderId="21" xfId="0" applyNumberFormat="1" applyFont="1" applyFill="1" applyBorder="1" applyAlignment="1" applyProtection="1">
      <alignment horizontal="center" vertical="center" wrapText="1"/>
      <protection locked="0"/>
    </xf>
    <xf numFmtId="0" fontId="4" fillId="0" borderId="21" xfId="4" applyNumberFormat="1" applyFont="1" applyFill="1" applyBorder="1" applyAlignment="1" applyProtection="1">
      <alignment horizontal="center" vertical="center" wrapText="1"/>
    </xf>
    <xf numFmtId="0" fontId="5" fillId="0" borderId="0" xfId="0" applyFont="1" applyAlignment="1">
      <alignment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166" fontId="26" fillId="0" borderId="21" xfId="9" applyNumberFormat="1" applyFill="1" applyBorder="1" applyAlignment="1" applyProtection="1">
      <alignment vertical="center" wrapText="1"/>
    </xf>
    <xf numFmtId="0" fontId="26" fillId="0" borderId="21" xfId="9" applyNumberFormat="1" applyBorder="1" applyAlignment="1">
      <alignment wrapText="1"/>
    </xf>
    <xf numFmtId="0" fontId="5" fillId="0" borderId="1" xfId="0" applyFont="1" applyBorder="1" applyAlignment="1">
      <alignment horizontal="center" vertical="center" wrapText="1"/>
    </xf>
    <xf numFmtId="0" fontId="4" fillId="10" borderId="21" xfId="4" applyNumberFormat="1" applyFont="1" applyFill="1" applyBorder="1" applyAlignment="1" applyProtection="1">
      <alignment vertical="center" wrapText="1"/>
    </xf>
    <xf numFmtId="0" fontId="5" fillId="0" borderId="21" xfId="0" applyFont="1" applyBorder="1" applyAlignment="1">
      <alignment wrapText="1"/>
    </xf>
    <xf numFmtId="0" fontId="5" fillId="10" borderId="21" xfId="0" applyFont="1" applyFill="1" applyBorder="1"/>
    <xf numFmtId="0" fontId="5" fillId="10" borderId="21" xfId="0" applyFont="1" applyFill="1" applyBorder="1" applyAlignment="1">
      <alignment wrapText="1"/>
    </xf>
    <xf numFmtId="0" fontId="5" fillId="0" borderId="21" xfId="0" applyFont="1" applyBorder="1" applyAlignment="1">
      <alignment vertical="center" wrapText="1"/>
    </xf>
    <xf numFmtId="0" fontId="5" fillId="0" borderId="21" xfId="0" applyNumberFormat="1" applyFont="1" applyBorder="1" applyAlignment="1">
      <alignment vertical="center"/>
    </xf>
    <xf numFmtId="0" fontId="5" fillId="0" borderId="1" xfId="0" applyFont="1" applyBorder="1" applyAlignment="1">
      <alignment horizontal="center" vertical="center" wrapText="1"/>
    </xf>
    <xf numFmtId="14" fontId="3" fillId="13" borderId="1" xfId="0" applyNumberFormat="1" applyFont="1" applyFill="1" applyBorder="1" applyAlignment="1" applyProtection="1">
      <alignment horizontal="center" vertical="center" wrapText="1"/>
    </xf>
    <xf numFmtId="14" fontId="3" fillId="13" borderId="1" xfId="0" applyNumberFormat="1" applyFont="1" applyFill="1" applyBorder="1" applyAlignment="1" applyProtection="1">
      <alignment vertical="center" wrapText="1"/>
    </xf>
    <xf numFmtId="9" fontId="4" fillId="0" borderId="20" xfId="7" applyFont="1" applyFill="1" applyBorder="1" applyAlignment="1" applyProtection="1">
      <alignment vertical="center" wrapText="1"/>
      <protection locked="0"/>
    </xf>
    <xf numFmtId="0" fontId="5" fillId="0" borderId="1" xfId="0" applyFont="1" applyBorder="1"/>
    <xf numFmtId="0" fontId="5" fillId="0" borderId="1" xfId="0" applyFont="1" applyBorder="1" applyAlignment="1"/>
    <xf numFmtId="0" fontId="5" fillId="0" borderId="1" xfId="0" applyFont="1" applyBorder="1" applyAlignment="1">
      <alignment wrapText="1"/>
    </xf>
    <xf numFmtId="0" fontId="5" fillId="0" borderId="1" xfId="0" applyFont="1" applyBorder="1" applyAlignment="1">
      <alignment vertical="center" wrapText="1"/>
    </xf>
    <xf numFmtId="0" fontId="2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10" borderId="2"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9" fillId="6" borderId="2"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6" borderId="4" xfId="0" applyFont="1" applyFill="1" applyBorder="1" applyAlignment="1" applyProtection="1">
      <alignment horizontal="center" vertical="center" wrapText="1"/>
      <protection locked="0"/>
    </xf>
    <xf numFmtId="0" fontId="21" fillId="11" borderId="2" xfId="0" applyFont="1" applyFill="1" applyBorder="1" applyAlignment="1" applyProtection="1">
      <alignment horizontal="center" vertical="center" wrapText="1"/>
      <protection locked="0"/>
    </xf>
    <xf numFmtId="0" fontId="21" fillId="11" borderId="3" xfId="0" applyFont="1" applyFill="1" applyBorder="1" applyAlignment="1" applyProtection="1">
      <alignment horizontal="center" vertical="center" wrapText="1"/>
      <protection locked="0"/>
    </xf>
    <xf numFmtId="0" fontId="21" fillId="11" borderId="24" xfId="0" applyFont="1" applyFill="1" applyBorder="1" applyAlignment="1" applyProtection="1">
      <alignment horizontal="center" vertical="center" wrapText="1"/>
      <protection locked="0"/>
    </xf>
    <xf numFmtId="0" fontId="22" fillId="12" borderId="2" xfId="0" applyNumberFormat="1" applyFont="1" applyFill="1" applyBorder="1" applyAlignment="1">
      <alignment horizontal="center" vertical="center"/>
    </xf>
    <xf numFmtId="0" fontId="22" fillId="12" borderId="3" xfId="0" applyNumberFormat="1" applyFont="1" applyFill="1" applyBorder="1" applyAlignment="1">
      <alignment horizontal="center" vertical="center"/>
    </xf>
    <xf numFmtId="0" fontId="22" fillId="12" borderId="24" xfId="0" applyNumberFormat="1" applyFont="1" applyFill="1" applyBorder="1" applyAlignment="1">
      <alignment horizontal="center" vertical="center"/>
    </xf>
    <xf numFmtId="0" fontId="7" fillId="5" borderId="5" xfId="0" applyFont="1" applyFill="1" applyBorder="1" applyAlignment="1" applyProtection="1">
      <alignment horizontal="center"/>
    </xf>
    <xf numFmtId="0" fontId="7" fillId="5" borderId="6" xfId="0" applyFont="1" applyFill="1" applyBorder="1" applyAlignment="1" applyProtection="1">
      <alignment horizontal="center"/>
    </xf>
    <xf numFmtId="0" fontId="7" fillId="5" borderId="9" xfId="0" applyFont="1" applyFill="1" applyBorder="1" applyAlignment="1" applyProtection="1">
      <alignment horizontal="center"/>
    </xf>
    <xf numFmtId="0" fontId="7" fillId="5" borderId="0" xfId="0" applyFont="1" applyFill="1" applyBorder="1" applyAlignment="1" applyProtection="1">
      <alignment horizontal="center"/>
    </xf>
    <xf numFmtId="0" fontId="7" fillId="5" borderId="7" xfId="0" applyFont="1" applyFill="1" applyBorder="1" applyAlignment="1" applyProtection="1">
      <alignment horizontal="center"/>
    </xf>
    <xf numFmtId="0" fontId="7" fillId="5" borderId="8" xfId="0" applyFont="1" applyFill="1" applyBorder="1" applyAlignment="1" applyProtection="1">
      <alignment horizontal="center"/>
    </xf>
    <xf numFmtId="0" fontId="6"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8"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10" fillId="3"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11" fillId="4" borderId="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14" fontId="3" fillId="6" borderId="20" xfId="0" applyNumberFormat="1" applyFont="1" applyFill="1" applyBorder="1" applyAlignment="1" applyProtection="1">
      <alignment horizontal="center" vertical="center" wrapText="1"/>
    </xf>
    <xf numFmtId="14" fontId="3" fillId="6" borderId="16" xfId="0" applyNumberFormat="1" applyFont="1" applyFill="1" applyBorder="1" applyAlignment="1" applyProtection="1">
      <alignment horizontal="center" vertical="center" wrapText="1"/>
    </xf>
    <xf numFmtId="14" fontId="3" fillId="7" borderId="20" xfId="0" applyNumberFormat="1" applyFont="1" applyFill="1" applyBorder="1" applyAlignment="1" applyProtection="1">
      <alignment horizontal="center" vertical="center" wrapText="1"/>
    </xf>
    <xf numFmtId="14" fontId="3" fillId="7" borderId="16"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7"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15" fontId="23" fillId="0" borderId="2" xfId="0" applyNumberFormat="1" applyFont="1" applyBorder="1" applyAlignment="1">
      <alignment horizontal="center" vertical="center" wrapText="1"/>
    </xf>
    <xf numFmtId="15" fontId="23" fillId="0" borderId="4" xfId="0" applyNumberFormat="1" applyFont="1" applyBorder="1" applyAlignment="1">
      <alignment horizontal="center" vertical="center" wrapText="1"/>
    </xf>
    <xf numFmtId="0" fontId="7" fillId="0" borderId="1" xfId="8" applyNumberFormat="1"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left"/>
    </xf>
    <xf numFmtId="0" fontId="16" fillId="3" borderId="2" xfId="0" applyFont="1" applyFill="1" applyBorder="1" applyAlignment="1">
      <alignment horizontal="left"/>
    </xf>
    <xf numFmtId="0" fontId="16" fillId="3" borderId="4" xfId="0" applyFont="1" applyFill="1" applyBorder="1" applyAlignment="1">
      <alignment horizontal="left"/>
    </xf>
    <xf numFmtId="0" fontId="16" fillId="0" borderId="1" xfId="0" applyFont="1" applyBorder="1" applyAlignment="1">
      <alignment horizontal="left" wrapText="1"/>
    </xf>
    <xf numFmtId="0" fontId="16" fillId="3" borderId="1" xfId="0" applyFont="1" applyFill="1" applyBorder="1" applyAlignment="1">
      <alignment horizontal="left"/>
    </xf>
    <xf numFmtId="0" fontId="8" fillId="4" borderId="2"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14" fontId="3" fillId="13" borderId="1" xfId="0" applyNumberFormat="1" applyFont="1" applyFill="1" applyBorder="1" applyAlignment="1" applyProtection="1">
      <alignment horizontal="center" vertical="center" wrapText="1"/>
    </xf>
    <xf numFmtId="0" fontId="6" fillId="4"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14" fontId="3" fillId="9" borderId="9" xfId="0" applyNumberFormat="1" applyFont="1" applyFill="1" applyBorder="1" applyAlignment="1" applyProtection="1">
      <alignment horizontal="center" vertical="center" wrapText="1"/>
    </xf>
    <xf numFmtId="14" fontId="3" fillId="9" borderId="0" xfId="0" applyNumberFormat="1" applyFont="1" applyFill="1" applyBorder="1" applyAlignment="1" applyProtection="1">
      <alignment horizontal="center" vertical="center" wrapText="1"/>
    </xf>
    <xf numFmtId="14" fontId="3" fillId="9" borderId="17" xfId="0" applyNumberFormat="1" applyFont="1" applyFill="1" applyBorder="1" applyAlignment="1" applyProtection="1">
      <alignment horizontal="center" vertical="center" wrapText="1"/>
    </xf>
    <xf numFmtId="14" fontId="3" fillId="9" borderId="18" xfId="0" applyNumberFormat="1" applyFont="1" applyFill="1" applyBorder="1" applyAlignment="1" applyProtection="1">
      <alignment horizontal="center" vertical="center" wrapText="1"/>
    </xf>
    <xf numFmtId="14" fontId="3" fillId="9" borderId="19" xfId="0" applyNumberFormat="1" applyFont="1" applyFill="1" applyBorder="1" applyAlignment="1" applyProtection="1">
      <alignment horizontal="center" vertical="center" wrapText="1"/>
    </xf>
    <xf numFmtId="14" fontId="3" fillId="9" borderId="22" xfId="0" applyNumberFormat="1" applyFont="1" applyFill="1" applyBorder="1" applyAlignment="1" applyProtection="1">
      <alignment horizontal="center" vertical="center" wrapText="1"/>
    </xf>
    <xf numFmtId="14" fontId="3" fillId="7" borderId="14" xfId="0" applyNumberFormat="1" applyFont="1" applyFill="1" applyBorder="1" applyAlignment="1" applyProtection="1">
      <alignment horizontal="center" vertical="center" wrapText="1"/>
    </xf>
    <xf numFmtId="14" fontId="3" fillId="7" borderId="13" xfId="0" applyNumberFormat="1" applyFont="1" applyFill="1" applyBorder="1" applyAlignment="1" applyProtection="1">
      <alignment horizontal="center" vertical="center" wrapText="1"/>
    </xf>
    <xf numFmtId="14" fontId="3" fillId="7" borderId="15" xfId="0" applyNumberFormat="1" applyFont="1" applyFill="1" applyBorder="1" applyAlignment="1" applyProtection="1">
      <alignment horizontal="center" vertical="center" wrapText="1"/>
    </xf>
    <xf numFmtId="14" fontId="3" fillId="8" borderId="13" xfId="0" applyNumberFormat="1" applyFont="1" applyFill="1" applyBorder="1" applyAlignment="1" applyProtection="1">
      <alignment horizontal="center" vertical="center" wrapText="1"/>
    </xf>
    <xf numFmtId="14" fontId="3" fillId="8" borderId="14" xfId="0" applyNumberFormat="1" applyFont="1" applyFill="1" applyBorder="1" applyAlignment="1" applyProtection="1">
      <alignment horizontal="center" vertical="center" wrapText="1"/>
    </xf>
    <xf numFmtId="14" fontId="3" fillId="8" borderId="15" xfId="0" applyNumberFormat="1" applyFont="1" applyFill="1" applyBorder="1" applyAlignment="1" applyProtection="1">
      <alignment horizontal="center" vertical="center" wrapText="1"/>
    </xf>
    <xf numFmtId="14" fontId="3" fillId="8" borderId="20" xfId="0" applyNumberFormat="1" applyFont="1" applyFill="1" applyBorder="1" applyAlignment="1" applyProtection="1">
      <alignment horizontal="center" vertical="center" wrapText="1"/>
    </xf>
    <xf numFmtId="14" fontId="3" fillId="8" borderId="16" xfId="0" applyNumberFormat="1" applyFont="1" applyFill="1" applyBorder="1" applyAlignment="1" applyProtection="1">
      <alignment horizontal="center" vertical="center" wrapText="1"/>
    </xf>
    <xf numFmtId="14" fontId="3" fillId="6" borderId="13" xfId="0" applyNumberFormat="1" applyFont="1" applyFill="1" applyBorder="1" applyAlignment="1" applyProtection="1">
      <alignment horizontal="center" vertical="center" wrapText="1"/>
    </xf>
    <xf numFmtId="14" fontId="3" fillId="6" borderId="14" xfId="0" applyNumberFormat="1" applyFont="1" applyFill="1" applyBorder="1" applyAlignment="1" applyProtection="1">
      <alignment horizontal="center" vertical="center" wrapText="1"/>
    </xf>
    <xf numFmtId="14" fontId="3" fillId="6" borderId="15" xfId="0" applyNumberFormat="1" applyFont="1" applyFill="1" applyBorder="1" applyAlignment="1" applyProtection="1">
      <alignment horizontal="center" vertical="center" wrapText="1"/>
    </xf>
  </cellXfs>
  <cellStyles count="10">
    <cellStyle name="Hipervínculo" xfId="9" builtinId="8"/>
    <cellStyle name="Millares" xfId="8" builtinId="3"/>
    <cellStyle name="Millares [0] 2" xfId="1" xr:uid="{00000000-0005-0000-0000-000002000000}"/>
    <cellStyle name="Millares 2" xfId="2" xr:uid="{00000000-0005-0000-0000-000003000000}"/>
    <cellStyle name="Normal" xfId="0" builtinId="0"/>
    <cellStyle name="Normal 10" xfId="6" xr:uid="{00000000-0005-0000-0000-000005000000}"/>
    <cellStyle name="Normal 2" xfId="3" xr:uid="{00000000-0005-0000-0000-000006000000}"/>
    <cellStyle name="Porcentaje" xfId="7" builtinId="5"/>
    <cellStyle name="Porcentaje 2" xfId="4" xr:uid="{00000000-0005-0000-0000-000008000000}"/>
    <cellStyle name="Porcentual 3" xfId="5" xr:uid="{00000000-0005-0000-0000-000009000000}"/>
  </cellStyles>
  <dxfs count="36">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263526</xdr:colOff>
      <xdr:row>3</xdr:row>
      <xdr:rowOff>104774</xdr:rowOff>
    </xdr:to>
    <xdr:pic>
      <xdr:nvPicPr>
        <xdr:cNvPr id="5" name="Imagen 4">
          <a:extLst>
            <a:ext uri="{FF2B5EF4-FFF2-40B4-BE49-F238E27FC236}">
              <a16:creationId xmlns:a16="http://schemas.microsoft.com/office/drawing/2014/main" id="{0651FA45-C3A1-4260-AB58-5948743B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92926" cy="1343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192.168.0.34\Gestion%20Humana\PLAN%20DE%20SEGURIDAD%20Y%20SALUD%20EN%20EL%20TRABAJO\2020\seguridad%20y%20salud%20en%20el%20trabajo\EVIDENCIAS%20DEL%20PLAN\PLAN%20DE%20MEJORAMIENTO%20ACPM" TargetMode="External"/><Relationship Id="rId13" Type="http://schemas.openxmlformats.org/officeDocument/2006/relationships/drawing" Target="../drawings/drawing1.xml"/><Relationship Id="rId3" Type="http://schemas.openxmlformats.org/officeDocument/2006/relationships/hyperlink" Target="https://intranet.fuga.gov.co/indicadores-sig" TargetMode="External"/><Relationship Id="rId7" Type="http://schemas.openxmlformats.org/officeDocument/2006/relationships/hyperlink" Target="file:///\\192.168.0.34\Control%20de%20Indicadores%20SGC\A&#241;o%202020" TargetMode="External"/><Relationship Id="rId12" Type="http://schemas.openxmlformats.org/officeDocument/2006/relationships/printerSettings" Target="../printerSettings/printerSettings1.bin"/><Relationship Id="rId2" Type="http://schemas.openxmlformats.org/officeDocument/2006/relationships/hyperlink" Target="https://intranet.fuga.gov.co/noticias/conoce-la-circular-013-de-2020" TargetMode="External"/><Relationship Id="rId1" Type="http://schemas.openxmlformats.org/officeDocument/2006/relationships/hyperlink" Target="https://intranet.fuga.gov.co/sites/default/files/gs-mn-01_manual_de_sst_v4_22052020.pdf" TargetMode="External"/><Relationship Id="rId6" Type="http://schemas.openxmlformats.org/officeDocument/2006/relationships/hyperlink" Target="file:///\\192.168.0.34\Gestion%20Humana\PLAN%20DE%20SEGURIDAD%20Y%20SALUD%20EN%20EL%20TRABAJO\2020\seguridad%20y%20salud%20en%20el%20trabajo\EVIDENCIAS%20DEL%20PLAN\ACIVIDADES%20DE%20ESTILOS%20DE%20VIDA%20SALUDABLE\TALLER%20DEL%20SUE&#209;O" TargetMode="External"/><Relationship Id="rId11" Type="http://schemas.openxmlformats.org/officeDocument/2006/relationships/hyperlink" Target="file:///\\192.168.0.34\Gestion%20Humana\PLAN%20DE%20SEGURIDAD%20Y%20SALUD%20EN%20EL%20TRABAJO\2020\seguridad%20y%20salud%20en%20el%20trabajo\EVIDENCIAS%20DEL%20PLAN\COMITE%20DE%20CONVIVENCIA%20LABORAL\CAPACITACI&#211;N" TargetMode="External"/><Relationship Id="rId5" Type="http://schemas.openxmlformats.org/officeDocument/2006/relationships/hyperlink" Target="file:///\\192.168.0.34\Gestion%20Humana\PLAN%20DE%20SEGURIDAD%20Y%20SALUD%20EN%20EL%20TRABAJO\2020\seguridad%20y%20salud%20en%20el%20trabajo\EVIDENCIAS%20DEL%20PLAN\CAPACITACI&#211;N%20DEL%20PROTOCOLO" TargetMode="External"/><Relationship Id="rId10" Type="http://schemas.openxmlformats.org/officeDocument/2006/relationships/hyperlink" Target="http://orfeo.fuga.gov.co/orfeopg/bodega/2020/230/20202300001005.pdf" TargetMode="External"/><Relationship Id="rId4" Type="http://schemas.openxmlformats.org/officeDocument/2006/relationships/hyperlink" Target="file:///\\192.168.0.34\Gestion%20Humana\PLAN%20DE%20SEGURIDAD%20Y%20SALUD%20EN%20EL%20TRABAJO\2020\seguridad%20y%20salud%20en%20el%20trabajo\EVIDENCIAS%20DEL%20PLAN\ACIVIDADES%20DE%20ESTILOS%20DE%20VIDA%20SALUDABLE" TargetMode="External"/><Relationship Id="rId9" Type="http://schemas.openxmlformats.org/officeDocument/2006/relationships/hyperlink" Target="file:///\\192.168.0.34\Gestion%20Humana\PLAN%20DE%20SEGURIDAD%20Y%20SALUD%20EN%20EL%20TRABAJO\2020\seguridad%20y%20salud%20en%20el%20trabajo\EVIDENCIAS%20DEL%20PLAN\PROMOCI&#211;N%20Y%20PREVENCI&#211;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71"/>
  <sheetViews>
    <sheetView showGridLines="0" tabSelected="1" view="pageBreakPreview" topLeftCell="A21" zoomScaleSheetLayoutView="100" workbookViewId="0">
      <pane ySplit="3" topLeftCell="A24" activePane="bottomLeft" state="frozen"/>
      <selection activeCell="T21" sqref="T21"/>
      <selection pane="bottomLeft" activeCell="A59" sqref="A59"/>
    </sheetView>
  </sheetViews>
  <sheetFormatPr baseColWidth="10" defaultColWidth="11.42578125" defaultRowHeight="14.25" x14ac:dyDescent="0.2"/>
  <cols>
    <col min="1" max="1" width="38.28515625" style="1" customWidth="1"/>
    <col min="2" max="2" width="38.42578125" style="1" customWidth="1"/>
    <col min="3" max="3" width="35" style="1" bestFit="1" customWidth="1"/>
    <col min="4" max="4" width="25.140625" style="1" customWidth="1"/>
    <col min="5" max="5" width="23.5703125" style="1" customWidth="1"/>
    <col min="6" max="6" width="12" style="1" customWidth="1"/>
    <col min="7" max="7" width="15.28515625" style="1" customWidth="1"/>
    <col min="8" max="8" width="23.85546875" style="1" customWidth="1"/>
    <col min="9" max="10" width="22" style="1" customWidth="1"/>
    <col min="11" max="11" width="26.28515625" style="1" customWidth="1"/>
    <col min="12" max="13" width="8.140625" style="1" customWidth="1"/>
    <col min="14" max="14" width="9" style="1" customWidth="1"/>
    <col min="15" max="15" width="30.85546875" style="1" customWidth="1"/>
    <col min="16" max="16" width="23.28515625" style="1" customWidth="1"/>
    <col min="17" max="18" width="11.42578125" style="1"/>
    <col min="19" max="21" width="8.42578125" style="1" customWidth="1"/>
    <col min="22" max="22" width="21.5703125" style="1" customWidth="1"/>
    <col min="23" max="23" width="27.28515625" style="1" customWidth="1"/>
    <col min="24" max="25" width="11.42578125" style="1"/>
    <col min="26" max="26" width="9.85546875" style="1" customWidth="1"/>
    <col min="27" max="27" width="11.42578125" style="1"/>
    <col min="28" max="28" width="10.42578125" style="1" customWidth="1"/>
    <col min="29" max="29" width="27.28515625" style="1" customWidth="1"/>
    <col min="30" max="30" width="24.85546875" style="1" bestFit="1" customWidth="1"/>
    <col min="31" max="32" width="11.42578125" style="1"/>
    <col min="33" max="39" width="0" style="1" hidden="1" customWidth="1"/>
    <col min="40" max="40" width="29.42578125" style="1" customWidth="1"/>
    <col min="41" max="41" width="31.85546875" style="1" customWidth="1"/>
    <col min="42" max="16384" width="11.42578125" style="1"/>
  </cols>
  <sheetData>
    <row r="1" spans="1:41" ht="34.5" customHeight="1" x14ac:dyDescent="0.2">
      <c r="A1" s="126"/>
      <c r="B1" s="127"/>
      <c r="C1" s="11"/>
      <c r="D1" s="188"/>
      <c r="E1" s="189"/>
      <c r="F1" s="189"/>
      <c r="G1" s="189"/>
      <c r="H1" s="190"/>
      <c r="I1" s="186"/>
      <c r="J1" s="187"/>
      <c r="K1" s="8"/>
    </row>
    <row r="2" spans="1:41" ht="52.5" customHeight="1" x14ac:dyDescent="0.2">
      <c r="A2" s="128"/>
      <c r="B2" s="129"/>
      <c r="C2" s="11"/>
      <c r="D2" s="191"/>
      <c r="E2" s="192"/>
      <c r="F2" s="192"/>
      <c r="G2" s="192"/>
      <c r="H2" s="193"/>
      <c r="I2" s="186"/>
      <c r="J2" s="187"/>
      <c r="K2" s="8"/>
    </row>
    <row r="3" spans="1:41" ht="10.5" customHeight="1" x14ac:dyDescent="0.2">
      <c r="A3" s="130"/>
      <c r="B3" s="131"/>
      <c r="C3" s="11"/>
      <c r="D3" s="194"/>
      <c r="E3" s="195"/>
      <c r="F3" s="195"/>
      <c r="G3" s="195"/>
      <c r="H3" s="196"/>
      <c r="I3" s="186"/>
      <c r="J3" s="187"/>
      <c r="K3" s="8"/>
    </row>
    <row r="4" spans="1:41" s="3" customFormat="1" x14ac:dyDescent="0.2">
      <c r="A4" s="9"/>
      <c r="B4" s="7"/>
      <c r="C4" s="7"/>
      <c r="D4" s="7"/>
      <c r="O4" s="2"/>
    </row>
    <row r="5" spans="1:41" s="4" customFormat="1" ht="27.75" customHeight="1" x14ac:dyDescent="0.25">
      <c r="A5" s="10"/>
      <c r="B5" s="10"/>
      <c r="F5" s="5"/>
      <c r="G5" s="198" t="s">
        <v>27</v>
      </c>
      <c r="H5" s="198"/>
      <c r="I5" s="198"/>
      <c r="J5" s="198"/>
      <c r="K5" s="198"/>
      <c r="L5" s="5"/>
      <c r="M5" s="5"/>
      <c r="N5" s="5"/>
      <c r="O5" s="5"/>
      <c r="P5" s="5"/>
      <c r="Q5" s="5"/>
      <c r="R5" s="31"/>
      <c r="S5" s="31"/>
      <c r="T5" s="31"/>
      <c r="U5" s="31"/>
      <c r="V5" s="31"/>
      <c r="W5" s="31"/>
      <c r="X5" s="31"/>
      <c r="Y5" s="31"/>
      <c r="Z5" s="31"/>
      <c r="AA5" s="31"/>
      <c r="AB5" s="31"/>
      <c r="AC5" s="31"/>
      <c r="AD5" s="31"/>
      <c r="AE5" s="31"/>
      <c r="AF5" s="31"/>
      <c r="AG5" s="31"/>
      <c r="AH5" s="31"/>
      <c r="AI5" s="31"/>
      <c r="AJ5" s="31"/>
      <c r="AK5" s="31"/>
      <c r="AL5" s="31"/>
      <c r="AM5" s="31"/>
      <c r="AN5" s="31"/>
      <c r="AO5" s="31"/>
    </row>
    <row r="6" spans="1:41" s="5" customFormat="1" ht="52.5" customHeight="1" x14ac:dyDescent="0.25">
      <c r="A6" s="12" t="s">
        <v>16</v>
      </c>
      <c r="B6" s="132" t="s">
        <v>18</v>
      </c>
      <c r="C6" s="132"/>
      <c r="D6" s="132"/>
      <c r="E6" s="132"/>
      <c r="G6" s="199" t="s">
        <v>4</v>
      </c>
      <c r="H6" s="199"/>
      <c r="I6" s="199"/>
      <c r="J6" s="199"/>
      <c r="K6" s="199"/>
    </row>
    <row r="7" spans="1:41" ht="63" customHeight="1" x14ac:dyDescent="0.25">
      <c r="A7" s="12" t="s">
        <v>17</v>
      </c>
      <c r="B7" s="132" t="s">
        <v>19</v>
      </c>
      <c r="C7" s="132"/>
      <c r="D7" s="132"/>
      <c r="E7" s="132"/>
      <c r="G7" s="136" t="s">
        <v>5</v>
      </c>
      <c r="H7" s="136"/>
      <c r="I7" s="136"/>
      <c r="J7" s="136"/>
      <c r="K7" s="136"/>
      <c r="L7" s="5"/>
      <c r="M7" s="5"/>
      <c r="N7" s="5"/>
      <c r="O7" s="5"/>
    </row>
    <row r="8" spans="1:41" ht="24.75" customHeight="1" x14ac:dyDescent="0.25">
      <c r="A8" s="37"/>
      <c r="B8" s="38"/>
      <c r="C8" s="38"/>
      <c r="D8" s="38"/>
      <c r="E8" s="38"/>
      <c r="G8" s="38"/>
      <c r="H8" s="38"/>
      <c r="I8" s="38"/>
      <c r="J8" s="38"/>
      <c r="K8" s="38"/>
      <c r="L8" s="38"/>
      <c r="M8" s="5"/>
      <c r="N8" s="5"/>
      <c r="O8" s="5"/>
    </row>
    <row r="9" spans="1:41" ht="26.25" customHeight="1" x14ac:dyDescent="0.25">
      <c r="A9" s="4"/>
      <c r="B9" s="4"/>
      <c r="C9" s="4"/>
      <c r="D9" s="4"/>
      <c r="E9" s="4"/>
      <c r="G9" s="143" t="s">
        <v>15</v>
      </c>
      <c r="H9" s="143"/>
      <c r="I9" s="143"/>
      <c r="J9" s="143"/>
      <c r="K9" s="143"/>
      <c r="L9" s="5"/>
      <c r="M9" s="5"/>
      <c r="N9" s="5"/>
      <c r="O9" s="5"/>
    </row>
    <row r="10" spans="1:41" ht="44.25" customHeight="1" x14ac:dyDescent="0.25">
      <c r="A10" s="144" t="s">
        <v>3</v>
      </c>
      <c r="B10" s="145"/>
      <c r="C10" s="145"/>
      <c r="D10" s="145"/>
      <c r="E10" s="145"/>
      <c r="G10" s="141" t="s">
        <v>20</v>
      </c>
      <c r="H10" s="141"/>
      <c r="I10" s="141"/>
      <c r="J10" s="141"/>
      <c r="K10" s="141"/>
      <c r="L10" s="5"/>
      <c r="M10" s="5"/>
      <c r="N10" s="5"/>
      <c r="O10" s="5"/>
    </row>
    <row r="11" spans="1:41" ht="40.5" customHeight="1" x14ac:dyDescent="0.25">
      <c r="A11" s="14" t="s">
        <v>9</v>
      </c>
      <c r="B11" s="146" t="s">
        <v>213</v>
      </c>
      <c r="C11" s="146"/>
      <c r="D11" s="146"/>
      <c r="E11" s="146"/>
      <c r="G11" s="141"/>
      <c r="H11" s="141"/>
      <c r="I11" s="141"/>
      <c r="J11" s="141"/>
      <c r="K11" s="141"/>
      <c r="L11" s="5"/>
      <c r="M11" s="5"/>
      <c r="N11" s="5"/>
      <c r="O11" s="5"/>
    </row>
    <row r="12" spans="1:41" ht="81" customHeight="1" x14ac:dyDescent="0.25">
      <c r="A12" s="14" t="s">
        <v>10</v>
      </c>
      <c r="B12" s="136" t="s">
        <v>62</v>
      </c>
      <c r="C12" s="136"/>
      <c r="D12" s="136"/>
      <c r="E12" s="136"/>
      <c r="G12" s="141"/>
      <c r="H12" s="141"/>
      <c r="I12" s="141"/>
      <c r="J12" s="141"/>
      <c r="K12" s="141"/>
      <c r="L12" s="5"/>
      <c r="M12" s="5"/>
      <c r="N12" s="5"/>
      <c r="O12" s="5"/>
    </row>
    <row r="13" spans="1:41" ht="48" customHeight="1" x14ac:dyDescent="0.25">
      <c r="A13" s="14" t="s">
        <v>24</v>
      </c>
      <c r="B13" s="136" t="s">
        <v>63</v>
      </c>
      <c r="C13" s="137"/>
      <c r="D13" s="137"/>
      <c r="E13" s="137"/>
      <c r="H13" s="13"/>
      <c r="I13" s="13"/>
      <c r="J13" s="13"/>
      <c r="K13" s="13"/>
      <c r="L13" s="5"/>
      <c r="M13" s="5"/>
      <c r="N13" s="5"/>
      <c r="O13" s="5"/>
    </row>
    <row r="14" spans="1:41" ht="35.25" customHeight="1" x14ac:dyDescent="0.25">
      <c r="A14" s="14" t="s">
        <v>12</v>
      </c>
      <c r="B14" s="147" t="s">
        <v>11</v>
      </c>
      <c r="C14" s="147"/>
      <c r="D14" s="147"/>
      <c r="E14" s="147"/>
      <c r="G14" s="143" t="s">
        <v>8</v>
      </c>
      <c r="H14" s="143"/>
      <c r="I14" s="143"/>
      <c r="J14" s="143"/>
      <c r="K14" s="143"/>
      <c r="L14" s="5"/>
      <c r="M14" s="5"/>
      <c r="N14" s="5"/>
      <c r="O14" s="5"/>
    </row>
    <row r="15" spans="1:41" ht="31.5" customHeight="1" x14ac:dyDescent="0.25">
      <c r="A15" s="14" t="s">
        <v>26</v>
      </c>
      <c r="B15" s="146" t="s">
        <v>13</v>
      </c>
      <c r="C15" s="146"/>
      <c r="D15" s="146"/>
      <c r="E15" s="146"/>
      <c r="G15" s="39">
        <v>1</v>
      </c>
      <c r="H15" s="141" t="s">
        <v>6</v>
      </c>
      <c r="I15" s="141"/>
      <c r="J15" s="141"/>
      <c r="K15" s="141"/>
      <c r="L15" s="5"/>
      <c r="M15" s="5"/>
      <c r="N15" s="5"/>
      <c r="O15" s="5"/>
    </row>
    <row r="16" spans="1:41" ht="35.25" customHeight="1" x14ac:dyDescent="0.25">
      <c r="A16" s="14" t="s">
        <v>14</v>
      </c>
      <c r="B16" s="135"/>
      <c r="C16" s="135"/>
      <c r="D16" s="135"/>
      <c r="E16" s="135"/>
      <c r="G16" s="36">
        <v>2</v>
      </c>
      <c r="H16" s="141" t="s">
        <v>7</v>
      </c>
      <c r="I16" s="141"/>
      <c r="J16" s="141"/>
      <c r="K16" s="141"/>
      <c r="L16" s="5"/>
      <c r="M16" s="5"/>
      <c r="N16" s="5"/>
      <c r="O16" s="5"/>
    </row>
    <row r="17" spans="1:41" ht="36.75" customHeight="1" x14ac:dyDescent="0.25">
      <c r="A17" s="14" t="s">
        <v>25</v>
      </c>
      <c r="B17" s="134">
        <v>2020</v>
      </c>
      <c r="C17" s="134"/>
      <c r="D17" s="134"/>
      <c r="E17" s="134"/>
      <c r="G17" s="36">
        <v>3</v>
      </c>
      <c r="H17" s="141"/>
      <c r="I17" s="141"/>
      <c r="J17" s="141"/>
      <c r="K17" s="141"/>
      <c r="L17" s="5"/>
      <c r="M17" s="5"/>
      <c r="N17" s="5"/>
      <c r="O17" s="5"/>
    </row>
    <row r="18" spans="1:41" x14ac:dyDescent="0.2">
      <c r="A18" s="6"/>
      <c r="B18" s="6"/>
      <c r="C18" s="6"/>
      <c r="D18" s="6"/>
      <c r="E18" s="6"/>
      <c r="F18" s="6"/>
      <c r="G18" s="6"/>
      <c r="H18" s="6"/>
      <c r="I18" s="6"/>
      <c r="J18" s="6"/>
      <c r="K18" s="6"/>
      <c r="L18" s="6"/>
      <c r="M18" s="6"/>
      <c r="N18" s="6"/>
      <c r="O18" s="6"/>
    </row>
    <row r="19" spans="1:41" ht="87" customHeight="1" x14ac:dyDescent="0.2">
      <c r="A19" s="40" t="s">
        <v>56</v>
      </c>
      <c r="B19" s="138" t="s">
        <v>60</v>
      </c>
      <c r="C19" s="139"/>
      <c r="D19" s="139"/>
      <c r="E19" s="139"/>
      <c r="F19" s="139"/>
      <c r="G19" s="139"/>
      <c r="H19" s="139"/>
      <c r="I19" s="139"/>
      <c r="J19" s="139"/>
      <c r="K19" s="140"/>
      <c r="L19" s="6"/>
      <c r="M19" s="6"/>
      <c r="N19" s="6"/>
      <c r="O19" s="6"/>
    </row>
    <row r="20" spans="1:41" x14ac:dyDescent="0.2">
      <c r="A20" s="6"/>
      <c r="B20" s="6"/>
      <c r="C20" s="6"/>
      <c r="D20" s="6"/>
      <c r="E20" s="6"/>
      <c r="F20" s="6"/>
      <c r="G20" s="6"/>
      <c r="H20" s="6"/>
      <c r="I20" s="6"/>
      <c r="J20" s="6"/>
      <c r="K20" s="6"/>
      <c r="L20" s="6"/>
      <c r="M20" s="6"/>
      <c r="N20" s="6"/>
      <c r="O20" s="6"/>
    </row>
    <row r="21" spans="1:41" ht="15" customHeight="1" x14ac:dyDescent="0.2">
      <c r="A21" s="133" t="s">
        <v>21</v>
      </c>
      <c r="B21" s="133" t="s">
        <v>28</v>
      </c>
      <c r="C21" s="133" t="s">
        <v>29</v>
      </c>
      <c r="D21" s="133" t="s">
        <v>30</v>
      </c>
      <c r="E21" s="133" t="s">
        <v>57</v>
      </c>
      <c r="F21" s="152" t="s">
        <v>0</v>
      </c>
      <c r="G21" s="152"/>
      <c r="H21" s="153" t="s">
        <v>31</v>
      </c>
      <c r="I21" s="158" t="s">
        <v>23</v>
      </c>
      <c r="J21" s="159"/>
      <c r="K21" s="160"/>
      <c r="L21" s="214" t="s">
        <v>33</v>
      </c>
      <c r="M21" s="215"/>
      <c r="N21" s="215"/>
      <c r="O21" s="215"/>
      <c r="P21" s="215"/>
      <c r="Q21" s="215"/>
      <c r="R21" s="216"/>
      <c r="S21" s="207" t="s">
        <v>34</v>
      </c>
      <c r="T21" s="206"/>
      <c r="U21" s="206"/>
      <c r="V21" s="206"/>
      <c r="W21" s="206"/>
      <c r="X21" s="206"/>
      <c r="Y21" s="208"/>
      <c r="Z21" s="209" t="s">
        <v>35</v>
      </c>
      <c r="AA21" s="210"/>
      <c r="AB21" s="210"/>
      <c r="AC21" s="210"/>
      <c r="AD21" s="210"/>
      <c r="AE21" s="210"/>
      <c r="AF21" s="211"/>
      <c r="AG21" s="200" t="s">
        <v>36</v>
      </c>
      <c r="AH21" s="201"/>
      <c r="AI21" s="201"/>
      <c r="AJ21" s="201"/>
      <c r="AK21" s="201"/>
      <c r="AL21" s="201"/>
      <c r="AM21" s="201"/>
      <c r="AN21" s="197" t="s">
        <v>266</v>
      </c>
      <c r="AO21" s="197"/>
    </row>
    <row r="22" spans="1:41" ht="36" customHeight="1" x14ac:dyDescent="0.2">
      <c r="A22" s="133"/>
      <c r="B22" s="133"/>
      <c r="C22" s="133"/>
      <c r="D22" s="133"/>
      <c r="E22" s="133"/>
      <c r="F22" s="153" t="s">
        <v>1</v>
      </c>
      <c r="G22" s="133" t="s">
        <v>2</v>
      </c>
      <c r="H22" s="155"/>
      <c r="I22" s="142" t="s">
        <v>32</v>
      </c>
      <c r="J22" s="156" t="s">
        <v>58</v>
      </c>
      <c r="K22" s="156" t="s">
        <v>59</v>
      </c>
      <c r="L22" s="215" t="s">
        <v>44</v>
      </c>
      <c r="M22" s="215"/>
      <c r="N22" s="215"/>
      <c r="O22" s="215"/>
      <c r="P22" s="149"/>
      <c r="Q22" s="148" t="s">
        <v>37</v>
      </c>
      <c r="R22" s="149"/>
      <c r="S22" s="150" t="s">
        <v>45</v>
      </c>
      <c r="T22" s="206"/>
      <c r="U22" s="206"/>
      <c r="V22" s="206"/>
      <c r="W22" s="151"/>
      <c r="X22" s="150" t="s">
        <v>37</v>
      </c>
      <c r="Y22" s="151"/>
      <c r="Z22" s="212" t="s">
        <v>45</v>
      </c>
      <c r="AA22" s="210"/>
      <c r="AB22" s="210"/>
      <c r="AC22" s="210"/>
      <c r="AD22" s="213"/>
      <c r="AE22" s="212" t="s">
        <v>37</v>
      </c>
      <c r="AF22" s="213"/>
      <c r="AG22" s="202" t="s">
        <v>44</v>
      </c>
      <c r="AH22" s="203"/>
      <c r="AI22" s="203"/>
      <c r="AJ22" s="203"/>
      <c r="AK22" s="204"/>
      <c r="AL22" s="205" t="s">
        <v>37</v>
      </c>
      <c r="AM22" s="201"/>
      <c r="AN22" s="197"/>
      <c r="AO22" s="197"/>
    </row>
    <row r="23" spans="1:41" ht="79.5" customHeight="1" x14ac:dyDescent="0.2">
      <c r="A23" s="133"/>
      <c r="B23" s="133"/>
      <c r="C23" s="133"/>
      <c r="D23" s="133"/>
      <c r="E23" s="133"/>
      <c r="F23" s="154"/>
      <c r="G23" s="133"/>
      <c r="H23" s="154"/>
      <c r="I23" s="142"/>
      <c r="J23" s="157"/>
      <c r="K23" s="157"/>
      <c r="L23" s="18" t="s">
        <v>22</v>
      </c>
      <c r="M23" s="19" t="s">
        <v>38</v>
      </c>
      <c r="N23" s="19" t="s">
        <v>39</v>
      </c>
      <c r="O23" s="19" t="s">
        <v>40</v>
      </c>
      <c r="P23" s="19" t="s">
        <v>41</v>
      </c>
      <c r="Q23" s="20" t="s">
        <v>42</v>
      </c>
      <c r="R23" s="19" t="s">
        <v>43</v>
      </c>
      <c r="S23" s="21" t="s">
        <v>22</v>
      </c>
      <c r="T23" s="21" t="s">
        <v>38</v>
      </c>
      <c r="U23" s="21" t="s">
        <v>39</v>
      </c>
      <c r="V23" s="21" t="s">
        <v>40</v>
      </c>
      <c r="W23" s="21" t="s">
        <v>41</v>
      </c>
      <c r="X23" s="22" t="s">
        <v>42</v>
      </c>
      <c r="Y23" s="21" t="s">
        <v>43</v>
      </c>
      <c r="Z23" s="23" t="s">
        <v>22</v>
      </c>
      <c r="AA23" s="23" t="s">
        <v>38</v>
      </c>
      <c r="AB23" s="23" t="s">
        <v>39</v>
      </c>
      <c r="AC23" s="23" t="s">
        <v>40</v>
      </c>
      <c r="AD23" s="23" t="s">
        <v>41</v>
      </c>
      <c r="AE23" s="24" t="s">
        <v>42</v>
      </c>
      <c r="AF23" s="24" t="s">
        <v>43</v>
      </c>
      <c r="AG23" s="15" t="s">
        <v>22</v>
      </c>
      <c r="AH23" s="15" t="s">
        <v>38</v>
      </c>
      <c r="AI23" s="15" t="s">
        <v>39</v>
      </c>
      <c r="AJ23" s="15" t="s">
        <v>40</v>
      </c>
      <c r="AK23" s="15" t="s">
        <v>41</v>
      </c>
      <c r="AL23" s="16" t="s">
        <v>42</v>
      </c>
      <c r="AM23" s="15" t="s">
        <v>43</v>
      </c>
      <c r="AN23" s="105" t="s">
        <v>267</v>
      </c>
      <c r="AO23" s="105" t="s">
        <v>268</v>
      </c>
    </row>
    <row r="24" spans="1:41" ht="29.25" customHeight="1" x14ac:dyDescent="0.2">
      <c r="A24" s="115" t="s">
        <v>70</v>
      </c>
      <c r="B24" s="116"/>
      <c r="C24" s="116"/>
      <c r="D24" s="116"/>
      <c r="E24" s="116"/>
      <c r="F24" s="116"/>
      <c r="G24" s="116"/>
      <c r="H24" s="116"/>
      <c r="I24" s="116"/>
      <c r="J24" s="116"/>
      <c r="K24" s="116"/>
      <c r="L24" s="18"/>
      <c r="M24" s="19"/>
      <c r="N24" s="19"/>
      <c r="O24" s="19"/>
      <c r="P24" s="19"/>
      <c r="Q24" s="20"/>
      <c r="R24" s="19"/>
      <c r="S24" s="21"/>
      <c r="T24" s="21"/>
      <c r="U24" s="21"/>
      <c r="V24" s="21"/>
      <c r="W24" s="21"/>
      <c r="X24" s="22"/>
      <c r="Y24" s="21"/>
      <c r="Z24" s="23"/>
      <c r="AA24" s="23"/>
      <c r="AB24" s="23"/>
      <c r="AC24" s="23"/>
      <c r="AD24" s="23"/>
      <c r="AE24" s="24"/>
      <c r="AF24" s="24"/>
      <c r="AG24" s="45"/>
      <c r="AH24" s="45"/>
      <c r="AI24" s="45"/>
      <c r="AJ24" s="45"/>
      <c r="AK24" s="45"/>
      <c r="AL24" s="16"/>
      <c r="AM24" s="45"/>
      <c r="AN24" s="106"/>
      <c r="AO24" s="106"/>
    </row>
    <row r="25" spans="1:41" ht="84.75" customHeight="1" x14ac:dyDescent="0.2">
      <c r="A25" s="47" t="s">
        <v>64</v>
      </c>
      <c r="B25" s="47" t="s">
        <v>65</v>
      </c>
      <c r="C25" s="47" t="s">
        <v>66</v>
      </c>
      <c r="D25" s="47" t="s">
        <v>67</v>
      </c>
      <c r="E25" s="47" t="s">
        <v>68</v>
      </c>
      <c r="F25" s="48">
        <v>43862</v>
      </c>
      <c r="G25" s="49">
        <v>43889</v>
      </c>
      <c r="H25" s="50" t="s">
        <v>69</v>
      </c>
      <c r="I25" s="47">
        <f t="shared" ref="I25:I32" si="0">L25+S25+Z25+AG25</f>
        <v>1</v>
      </c>
      <c r="J25" s="47">
        <f>SUM(M25+T25+AA25+AH25)</f>
        <v>1</v>
      </c>
      <c r="K25" s="76">
        <f>J25/I25</f>
        <v>1</v>
      </c>
      <c r="L25" s="28">
        <v>1</v>
      </c>
      <c r="M25" s="43">
        <v>1</v>
      </c>
      <c r="N25" s="42">
        <f>M25/L25</f>
        <v>1</v>
      </c>
      <c r="O25" s="74" t="s">
        <v>219</v>
      </c>
      <c r="P25" s="75" t="s">
        <v>220</v>
      </c>
      <c r="Q25" s="25"/>
      <c r="R25" s="26"/>
      <c r="S25" s="28"/>
      <c r="T25" s="44"/>
      <c r="U25" s="42" t="e">
        <f>T25/S25</f>
        <v>#DIV/0!</v>
      </c>
      <c r="V25" s="25"/>
      <c r="W25" s="26"/>
      <c r="X25" s="25"/>
      <c r="Y25" s="26"/>
      <c r="Z25" s="28"/>
      <c r="AA25" s="28"/>
      <c r="AB25" s="42" t="e">
        <f>AA25/Z25</f>
        <v>#DIV/0!</v>
      </c>
      <c r="AC25" s="25"/>
      <c r="AD25" s="27"/>
      <c r="AE25" s="25"/>
      <c r="AF25" s="26"/>
      <c r="AG25" s="28"/>
      <c r="AH25" s="43"/>
      <c r="AI25" s="42" t="e">
        <f>AH25/AG25</f>
        <v>#DIV/0!</v>
      </c>
      <c r="AJ25" s="25"/>
      <c r="AK25" s="25"/>
      <c r="AL25" s="25"/>
      <c r="AM25" s="107"/>
      <c r="AN25" s="97" t="s">
        <v>269</v>
      </c>
      <c r="AO25" s="97"/>
    </row>
    <row r="26" spans="1:41" ht="81" customHeight="1" x14ac:dyDescent="0.2">
      <c r="A26" s="47" t="s">
        <v>71</v>
      </c>
      <c r="B26" s="47" t="s">
        <v>72</v>
      </c>
      <c r="C26" s="47" t="s">
        <v>73</v>
      </c>
      <c r="D26" s="47" t="s">
        <v>74</v>
      </c>
      <c r="E26" s="47" t="s">
        <v>68</v>
      </c>
      <c r="F26" s="48">
        <v>44136</v>
      </c>
      <c r="G26" s="49">
        <v>44165</v>
      </c>
      <c r="H26" s="47" t="s">
        <v>75</v>
      </c>
      <c r="I26" s="47">
        <f t="shared" si="0"/>
        <v>1</v>
      </c>
      <c r="J26" s="47">
        <f t="shared" ref="J26:J32" si="1">SUM(M26+T26+AA26+AH26)</f>
        <v>0</v>
      </c>
      <c r="K26" s="51">
        <f>J26/I26</f>
        <v>0</v>
      </c>
      <c r="L26" s="28"/>
      <c r="M26" s="43"/>
      <c r="N26" s="42" t="e">
        <f>M26/L26</f>
        <v>#DIV/0!</v>
      </c>
      <c r="O26" s="27"/>
      <c r="P26" s="25"/>
      <c r="Q26" s="28"/>
      <c r="R26" s="26"/>
      <c r="S26" s="28"/>
      <c r="T26" s="44"/>
      <c r="U26" s="42" t="e">
        <f t="shared" ref="U26:U59" si="2">T26/S26</f>
        <v>#DIV/0!</v>
      </c>
      <c r="V26" s="28"/>
      <c r="W26" s="26"/>
      <c r="X26" s="25"/>
      <c r="Y26" s="26"/>
      <c r="Z26" s="28"/>
      <c r="AA26" s="28"/>
      <c r="AB26" s="42" t="e">
        <f t="shared" ref="AB26:AB59" si="3">AA26/Z26</f>
        <v>#DIV/0!</v>
      </c>
      <c r="AC26" s="25"/>
      <c r="AD26" s="27"/>
      <c r="AE26" s="25"/>
      <c r="AF26" s="26"/>
      <c r="AG26" s="28">
        <v>1</v>
      </c>
      <c r="AH26" s="43"/>
      <c r="AI26" s="42">
        <f t="shared" ref="AI26:AI59" si="4">AH26/AG26</f>
        <v>0</v>
      </c>
      <c r="AJ26" s="25"/>
      <c r="AK26" s="25"/>
      <c r="AL26" s="25"/>
      <c r="AM26" s="107"/>
      <c r="AN26" s="97" t="s">
        <v>270</v>
      </c>
      <c r="AO26" s="114"/>
    </row>
    <row r="27" spans="1:41" ht="72" customHeight="1" x14ac:dyDescent="0.2">
      <c r="A27" s="47" t="s">
        <v>76</v>
      </c>
      <c r="B27" s="55" t="s">
        <v>80</v>
      </c>
      <c r="C27" s="52" t="s">
        <v>77</v>
      </c>
      <c r="D27" s="52" t="s">
        <v>78</v>
      </c>
      <c r="E27" s="53" t="s">
        <v>68</v>
      </c>
      <c r="F27" s="54">
        <v>44136</v>
      </c>
      <c r="G27" s="54">
        <v>44165</v>
      </c>
      <c r="H27" s="52" t="s">
        <v>79</v>
      </c>
      <c r="I27" s="47">
        <f t="shared" si="0"/>
        <v>1</v>
      </c>
      <c r="J27" s="47">
        <f t="shared" si="1"/>
        <v>0</v>
      </c>
      <c r="K27" s="17">
        <f t="shared" ref="K27:K54" si="5">J27/I27</f>
        <v>0</v>
      </c>
      <c r="L27" s="28"/>
      <c r="M27" s="43"/>
      <c r="N27" s="42" t="e">
        <f t="shared" ref="N27:N59" si="6">M27/L27</f>
        <v>#DIV/0!</v>
      </c>
      <c r="O27" s="27"/>
      <c r="P27" s="25"/>
      <c r="Q27" s="28"/>
      <c r="R27" s="26"/>
      <c r="S27" s="28"/>
      <c r="T27" s="44"/>
      <c r="U27" s="42" t="e">
        <f t="shared" si="2"/>
        <v>#DIV/0!</v>
      </c>
      <c r="V27" s="28"/>
      <c r="W27" s="26"/>
      <c r="X27" s="25"/>
      <c r="Y27" s="26"/>
      <c r="Z27" s="28"/>
      <c r="AA27" s="28"/>
      <c r="AB27" s="42" t="e">
        <f t="shared" si="3"/>
        <v>#DIV/0!</v>
      </c>
      <c r="AC27" s="25"/>
      <c r="AD27" s="27"/>
      <c r="AE27" s="25"/>
      <c r="AF27" s="26"/>
      <c r="AG27" s="28">
        <v>1</v>
      </c>
      <c r="AH27" s="43"/>
      <c r="AI27" s="42">
        <f t="shared" si="4"/>
        <v>0</v>
      </c>
      <c r="AJ27" s="25"/>
      <c r="AK27" s="25"/>
      <c r="AL27" s="25"/>
      <c r="AM27" s="107"/>
      <c r="AN27" s="97" t="s">
        <v>270</v>
      </c>
      <c r="AO27" s="97"/>
    </row>
    <row r="28" spans="1:41" ht="57.75" x14ac:dyDescent="0.2">
      <c r="A28" s="47" t="s">
        <v>81</v>
      </c>
      <c r="B28" s="52" t="s">
        <v>82</v>
      </c>
      <c r="C28" s="52" t="s">
        <v>83</v>
      </c>
      <c r="D28" s="52" t="s">
        <v>84</v>
      </c>
      <c r="E28" s="53" t="s">
        <v>68</v>
      </c>
      <c r="F28" s="54">
        <v>44136</v>
      </c>
      <c r="G28" s="54">
        <v>44196</v>
      </c>
      <c r="H28" s="52" t="s">
        <v>85</v>
      </c>
      <c r="I28" s="47">
        <f t="shared" si="0"/>
        <v>1</v>
      </c>
      <c r="J28" s="47">
        <f t="shared" si="1"/>
        <v>0</v>
      </c>
      <c r="K28" s="17">
        <f t="shared" si="5"/>
        <v>0</v>
      </c>
      <c r="L28" s="28"/>
      <c r="M28" s="43"/>
      <c r="N28" s="42" t="e">
        <f t="shared" si="6"/>
        <v>#DIV/0!</v>
      </c>
      <c r="O28" s="27"/>
      <c r="P28" s="25"/>
      <c r="Q28" s="28"/>
      <c r="R28" s="26"/>
      <c r="S28" s="28"/>
      <c r="T28" s="44"/>
      <c r="U28" s="42" t="e">
        <f t="shared" si="2"/>
        <v>#DIV/0!</v>
      </c>
      <c r="V28" s="28"/>
      <c r="W28" s="26"/>
      <c r="X28" s="25"/>
      <c r="Y28" s="26"/>
      <c r="Z28" s="28"/>
      <c r="AA28" s="28"/>
      <c r="AB28" s="42" t="e">
        <f t="shared" si="3"/>
        <v>#DIV/0!</v>
      </c>
      <c r="AC28" s="25"/>
      <c r="AD28" s="27"/>
      <c r="AE28" s="25"/>
      <c r="AF28" s="26"/>
      <c r="AG28" s="28">
        <v>1</v>
      </c>
      <c r="AH28" s="43"/>
      <c r="AI28" s="42">
        <f t="shared" si="4"/>
        <v>0</v>
      </c>
      <c r="AJ28" s="25"/>
      <c r="AK28" s="25"/>
      <c r="AL28" s="25"/>
      <c r="AM28" s="107"/>
      <c r="AN28" s="97" t="s">
        <v>270</v>
      </c>
      <c r="AO28" s="109"/>
    </row>
    <row r="29" spans="1:41" ht="99.75" x14ac:dyDescent="0.2">
      <c r="A29" s="47" t="s">
        <v>86</v>
      </c>
      <c r="B29" s="52" t="s">
        <v>87</v>
      </c>
      <c r="C29" s="53" t="s">
        <v>88</v>
      </c>
      <c r="D29" s="52" t="s">
        <v>89</v>
      </c>
      <c r="E29" s="53" t="s">
        <v>68</v>
      </c>
      <c r="F29" s="54">
        <v>44044</v>
      </c>
      <c r="G29" s="54">
        <v>44104</v>
      </c>
      <c r="H29" s="52" t="s">
        <v>79</v>
      </c>
      <c r="I29" s="47">
        <f t="shared" si="0"/>
        <v>1</v>
      </c>
      <c r="J29" s="47">
        <f t="shared" si="1"/>
        <v>0</v>
      </c>
      <c r="K29" s="17">
        <f t="shared" si="5"/>
        <v>0</v>
      </c>
      <c r="L29" s="28"/>
      <c r="M29" s="43"/>
      <c r="N29" s="42" t="e">
        <f t="shared" si="6"/>
        <v>#DIV/0!</v>
      </c>
      <c r="O29" s="27"/>
      <c r="P29" s="25"/>
      <c r="Q29" s="28"/>
      <c r="R29" s="26"/>
      <c r="S29" s="28"/>
      <c r="T29" s="44"/>
      <c r="U29" s="42" t="e">
        <f t="shared" si="2"/>
        <v>#DIV/0!</v>
      </c>
      <c r="V29" s="28"/>
      <c r="W29" s="26"/>
      <c r="X29" s="25"/>
      <c r="Y29" s="26"/>
      <c r="Z29" s="28">
        <v>1</v>
      </c>
      <c r="AA29" s="28">
        <v>0</v>
      </c>
      <c r="AB29" s="42">
        <f t="shared" si="3"/>
        <v>0</v>
      </c>
      <c r="AC29" s="99" t="s">
        <v>259</v>
      </c>
      <c r="AD29" s="85" t="s">
        <v>260</v>
      </c>
      <c r="AE29" s="25"/>
      <c r="AF29" s="26"/>
      <c r="AG29" s="28"/>
      <c r="AH29" s="43"/>
      <c r="AI29" s="42" t="e">
        <f t="shared" si="4"/>
        <v>#DIV/0!</v>
      </c>
      <c r="AJ29" s="25"/>
      <c r="AK29" s="25"/>
      <c r="AL29" s="25"/>
      <c r="AM29" s="107"/>
      <c r="AN29" s="97" t="s">
        <v>293</v>
      </c>
      <c r="AO29" s="97" t="s">
        <v>297</v>
      </c>
    </row>
    <row r="30" spans="1:41" ht="210.75" customHeight="1" x14ac:dyDescent="0.2">
      <c r="A30" s="56" t="s">
        <v>90</v>
      </c>
      <c r="B30" s="52" t="s">
        <v>199</v>
      </c>
      <c r="C30" s="52" t="s">
        <v>198</v>
      </c>
      <c r="D30" s="52" t="s">
        <v>91</v>
      </c>
      <c r="E30" s="53" t="s">
        <v>68</v>
      </c>
      <c r="F30" s="54">
        <v>43952</v>
      </c>
      <c r="G30" s="54">
        <v>44196</v>
      </c>
      <c r="H30" s="52" t="s">
        <v>92</v>
      </c>
      <c r="I30" s="47">
        <f t="shared" si="0"/>
        <v>1</v>
      </c>
      <c r="J30" s="47">
        <f t="shared" si="1"/>
        <v>1</v>
      </c>
      <c r="K30" s="17">
        <f t="shared" si="5"/>
        <v>1</v>
      </c>
      <c r="L30" s="28"/>
      <c r="M30" s="43"/>
      <c r="N30" s="42" t="e">
        <f t="shared" si="6"/>
        <v>#DIV/0!</v>
      </c>
      <c r="O30" s="27"/>
      <c r="P30" s="25"/>
      <c r="Q30" s="28"/>
      <c r="R30" s="26"/>
      <c r="S30" s="28">
        <v>1</v>
      </c>
      <c r="T30" s="44">
        <v>1</v>
      </c>
      <c r="U30" s="42">
        <f t="shared" si="2"/>
        <v>1</v>
      </c>
      <c r="V30" s="77" t="s">
        <v>221</v>
      </c>
      <c r="W30" s="78" t="s">
        <v>222</v>
      </c>
      <c r="X30" s="25"/>
      <c r="Y30" s="26"/>
      <c r="Z30" s="28"/>
      <c r="AA30" s="28"/>
      <c r="AB30" s="42" t="e">
        <f t="shared" si="3"/>
        <v>#DIV/0!</v>
      </c>
      <c r="AC30" s="25"/>
      <c r="AD30" s="27"/>
      <c r="AE30" s="25"/>
      <c r="AF30" s="26"/>
      <c r="AG30" s="28"/>
      <c r="AH30" s="43"/>
      <c r="AI30" s="42" t="e">
        <f t="shared" si="4"/>
        <v>#DIV/0!</v>
      </c>
      <c r="AJ30" s="25"/>
      <c r="AK30" s="25"/>
      <c r="AL30" s="25"/>
      <c r="AM30" s="107"/>
      <c r="AN30" s="97" t="s">
        <v>296</v>
      </c>
      <c r="AO30" s="97"/>
    </row>
    <row r="31" spans="1:41" ht="73.5" x14ac:dyDescent="0.2">
      <c r="A31" s="47" t="s">
        <v>93</v>
      </c>
      <c r="B31" s="52" t="s">
        <v>94</v>
      </c>
      <c r="C31" s="52" t="s">
        <v>95</v>
      </c>
      <c r="D31" s="52" t="s">
        <v>96</v>
      </c>
      <c r="E31" s="53" t="s">
        <v>68</v>
      </c>
      <c r="F31" s="54">
        <v>44075</v>
      </c>
      <c r="G31" s="54">
        <v>44195</v>
      </c>
      <c r="H31" s="52" t="s">
        <v>85</v>
      </c>
      <c r="I31" s="47">
        <f t="shared" si="0"/>
        <v>1</v>
      </c>
      <c r="J31" s="47">
        <f t="shared" si="1"/>
        <v>0</v>
      </c>
      <c r="K31" s="17">
        <f t="shared" si="5"/>
        <v>0</v>
      </c>
      <c r="L31" s="28"/>
      <c r="M31" s="43"/>
      <c r="N31" s="42" t="e">
        <f t="shared" si="6"/>
        <v>#DIV/0!</v>
      </c>
      <c r="O31" s="27"/>
      <c r="P31" s="25"/>
      <c r="Q31" s="28"/>
      <c r="R31" s="26"/>
      <c r="S31" s="28">
        <v>1</v>
      </c>
      <c r="T31" s="44"/>
      <c r="U31" s="42">
        <f t="shared" si="2"/>
        <v>0</v>
      </c>
      <c r="V31" s="28"/>
      <c r="W31" s="26"/>
      <c r="X31" s="25"/>
      <c r="Y31" s="26"/>
      <c r="Z31" s="28"/>
      <c r="AA31" s="28"/>
      <c r="AB31" s="42" t="e">
        <f t="shared" si="3"/>
        <v>#DIV/0!</v>
      </c>
      <c r="AC31" s="25"/>
      <c r="AD31" s="27"/>
      <c r="AE31" s="25"/>
      <c r="AF31" s="26"/>
      <c r="AG31" s="28"/>
      <c r="AH31" s="43"/>
      <c r="AI31" s="42" t="e">
        <f t="shared" si="4"/>
        <v>#DIV/0!</v>
      </c>
      <c r="AJ31" s="25"/>
      <c r="AK31" s="25"/>
      <c r="AL31" s="25"/>
      <c r="AM31" s="107"/>
      <c r="AN31" s="97" t="s">
        <v>271</v>
      </c>
      <c r="AO31" s="109"/>
    </row>
    <row r="32" spans="1:41" ht="69" customHeight="1" x14ac:dyDescent="0.2">
      <c r="A32" s="47" t="s">
        <v>97</v>
      </c>
      <c r="B32" s="52" t="s">
        <v>98</v>
      </c>
      <c r="C32" s="52" t="s">
        <v>99</v>
      </c>
      <c r="D32" s="47" t="s">
        <v>100</v>
      </c>
      <c r="E32" s="53" t="s">
        <v>68</v>
      </c>
      <c r="F32" s="54">
        <v>43922</v>
      </c>
      <c r="G32" s="54">
        <v>43951</v>
      </c>
      <c r="H32" s="52" t="s">
        <v>101</v>
      </c>
      <c r="I32" s="47">
        <f t="shared" si="0"/>
        <v>7</v>
      </c>
      <c r="J32" s="47">
        <f t="shared" si="1"/>
        <v>7</v>
      </c>
      <c r="K32" s="17">
        <f t="shared" si="5"/>
        <v>1</v>
      </c>
      <c r="L32" s="28">
        <v>7</v>
      </c>
      <c r="M32" s="43">
        <v>7</v>
      </c>
      <c r="N32" s="42">
        <f t="shared" si="6"/>
        <v>1</v>
      </c>
      <c r="O32" s="27" t="s">
        <v>223</v>
      </c>
      <c r="P32" s="75" t="s">
        <v>224</v>
      </c>
      <c r="Q32" s="28"/>
      <c r="R32" s="26"/>
      <c r="S32" s="28"/>
      <c r="T32" s="44"/>
      <c r="U32" s="42" t="e">
        <f t="shared" si="2"/>
        <v>#DIV/0!</v>
      </c>
      <c r="V32" s="28"/>
      <c r="W32" s="26"/>
      <c r="X32" s="25"/>
      <c r="Y32" s="26"/>
      <c r="Z32" s="28"/>
      <c r="AA32" s="28"/>
      <c r="AB32" s="42" t="e">
        <f t="shared" si="3"/>
        <v>#DIV/0!</v>
      </c>
      <c r="AC32" s="25"/>
      <c r="AD32" s="27"/>
      <c r="AE32" s="25"/>
      <c r="AF32" s="26"/>
      <c r="AG32" s="28"/>
      <c r="AH32" s="43"/>
      <c r="AI32" s="42" t="e">
        <f t="shared" si="4"/>
        <v>#DIV/0!</v>
      </c>
      <c r="AJ32" s="25"/>
      <c r="AK32" s="25"/>
      <c r="AL32" s="25"/>
      <c r="AM32" s="107"/>
      <c r="AN32" s="113" t="s">
        <v>292</v>
      </c>
      <c r="AO32" s="97"/>
    </row>
    <row r="33" spans="1:41" ht="32.25" customHeight="1" x14ac:dyDescent="0.2">
      <c r="A33" s="117" t="s">
        <v>102</v>
      </c>
      <c r="B33" s="118"/>
      <c r="C33" s="118"/>
      <c r="D33" s="118"/>
      <c r="E33" s="118"/>
      <c r="F33" s="118"/>
      <c r="G33" s="118"/>
      <c r="H33" s="118"/>
      <c r="I33" s="118"/>
      <c r="J33" s="119"/>
      <c r="K33" s="17"/>
      <c r="L33" s="28"/>
      <c r="M33" s="43"/>
      <c r="N33" s="42"/>
      <c r="O33" s="27"/>
      <c r="P33" s="25"/>
      <c r="Q33" s="28"/>
      <c r="R33" s="26"/>
      <c r="S33" s="28"/>
      <c r="T33" s="44"/>
      <c r="U33" s="42"/>
      <c r="V33" s="28"/>
      <c r="W33" s="26"/>
      <c r="X33" s="25"/>
      <c r="Y33" s="26"/>
      <c r="Z33" s="28"/>
      <c r="AA33" s="28"/>
      <c r="AB33" s="42"/>
      <c r="AC33" s="25"/>
      <c r="AD33" s="27"/>
      <c r="AE33" s="25"/>
      <c r="AF33" s="26"/>
      <c r="AG33" s="28"/>
      <c r="AH33" s="43"/>
      <c r="AI33" s="42"/>
      <c r="AJ33" s="25"/>
      <c r="AK33" s="25"/>
      <c r="AL33" s="25"/>
      <c r="AM33" s="107"/>
      <c r="AN33" s="108"/>
      <c r="AO33" s="109"/>
    </row>
    <row r="34" spans="1:41" ht="90.75" customHeight="1" x14ac:dyDescent="0.2">
      <c r="A34" s="47" t="s">
        <v>103</v>
      </c>
      <c r="B34" s="47" t="s">
        <v>104</v>
      </c>
      <c r="C34" s="47" t="s">
        <v>105</v>
      </c>
      <c r="D34" s="47" t="s">
        <v>106</v>
      </c>
      <c r="E34" s="47" t="s">
        <v>107</v>
      </c>
      <c r="F34" s="48">
        <v>43922</v>
      </c>
      <c r="G34" s="49">
        <v>43951</v>
      </c>
      <c r="H34" s="47" t="s">
        <v>108</v>
      </c>
      <c r="I34" s="47">
        <f t="shared" ref="I34:I50" si="7">L34+S34+Z34+AG34</f>
        <v>1</v>
      </c>
      <c r="J34" s="79">
        <f>M34+T34+AA34+AH34</f>
        <v>1</v>
      </c>
      <c r="K34" s="80">
        <f>J34/I34</f>
        <v>1</v>
      </c>
      <c r="L34" s="28"/>
      <c r="M34" s="43"/>
      <c r="N34" s="42" t="e">
        <f t="shared" si="6"/>
        <v>#DIV/0!</v>
      </c>
      <c r="O34" s="27"/>
      <c r="P34" s="25"/>
      <c r="Q34" s="28"/>
      <c r="R34" s="26"/>
      <c r="S34" s="28">
        <v>1</v>
      </c>
      <c r="T34" s="44">
        <v>1</v>
      </c>
      <c r="U34" s="42">
        <f t="shared" si="2"/>
        <v>1</v>
      </c>
      <c r="V34" s="28" t="s">
        <v>226</v>
      </c>
      <c r="W34" s="75" t="s">
        <v>225</v>
      </c>
      <c r="X34" s="25"/>
      <c r="Y34" s="26"/>
      <c r="Z34" s="28"/>
      <c r="AA34" s="28"/>
      <c r="AB34" s="42" t="e">
        <f t="shared" si="3"/>
        <v>#DIV/0!</v>
      </c>
      <c r="AC34" s="25"/>
      <c r="AD34" s="27"/>
      <c r="AE34" s="25"/>
      <c r="AF34" s="26"/>
      <c r="AG34" s="28"/>
      <c r="AH34" s="43"/>
      <c r="AI34" s="42" t="e">
        <f t="shared" si="4"/>
        <v>#DIV/0!</v>
      </c>
      <c r="AJ34" s="25"/>
      <c r="AK34" s="25"/>
      <c r="AL34" s="25"/>
      <c r="AM34" s="107"/>
      <c r="AN34" s="97" t="s">
        <v>272</v>
      </c>
      <c r="AO34" s="97"/>
    </row>
    <row r="35" spans="1:41" ht="118.5" customHeight="1" x14ac:dyDescent="0.2">
      <c r="A35" s="47" t="s">
        <v>109</v>
      </c>
      <c r="B35" s="52" t="s">
        <v>110</v>
      </c>
      <c r="C35" s="52" t="s">
        <v>111</v>
      </c>
      <c r="D35" s="52" t="s">
        <v>112</v>
      </c>
      <c r="E35" s="53" t="s">
        <v>113</v>
      </c>
      <c r="F35" s="54">
        <v>43831</v>
      </c>
      <c r="G35" s="54">
        <v>44196</v>
      </c>
      <c r="H35" s="52" t="s">
        <v>114</v>
      </c>
      <c r="I35" s="47">
        <f t="shared" si="7"/>
        <v>11</v>
      </c>
      <c r="J35" s="79">
        <f>M35+T35+AA35+AH35</f>
        <v>8</v>
      </c>
      <c r="K35" s="80">
        <f t="shared" si="5"/>
        <v>0.72727272727272729</v>
      </c>
      <c r="L35" s="28">
        <v>3</v>
      </c>
      <c r="M35" s="43">
        <v>3</v>
      </c>
      <c r="N35" s="42">
        <f t="shared" si="6"/>
        <v>1</v>
      </c>
      <c r="O35" s="27" t="s">
        <v>228</v>
      </c>
      <c r="P35" s="25" t="s">
        <v>227</v>
      </c>
      <c r="Q35" s="28"/>
      <c r="R35" s="26"/>
      <c r="S35" s="28">
        <v>2</v>
      </c>
      <c r="T35" s="44">
        <v>2</v>
      </c>
      <c r="U35" s="42">
        <f t="shared" si="2"/>
        <v>1</v>
      </c>
      <c r="V35" s="27" t="s">
        <v>228</v>
      </c>
      <c r="W35" s="81" t="s">
        <v>229</v>
      </c>
      <c r="X35" s="25"/>
      <c r="Y35" s="26"/>
      <c r="Z35" s="28">
        <v>3</v>
      </c>
      <c r="AA35" s="28">
        <v>3</v>
      </c>
      <c r="AB35" s="42">
        <f t="shared" si="3"/>
        <v>1</v>
      </c>
      <c r="AC35" s="27" t="s">
        <v>228</v>
      </c>
      <c r="AD35" s="82" t="s">
        <v>258</v>
      </c>
      <c r="AE35" s="25"/>
      <c r="AF35" s="26"/>
      <c r="AG35" s="28">
        <v>3</v>
      </c>
      <c r="AH35" s="43"/>
      <c r="AI35" s="42">
        <f t="shared" si="4"/>
        <v>0</v>
      </c>
      <c r="AJ35" s="25"/>
      <c r="AK35" s="25"/>
      <c r="AL35" s="25"/>
      <c r="AM35" s="107"/>
      <c r="AN35" s="97" t="s">
        <v>273</v>
      </c>
      <c r="AO35" s="97"/>
    </row>
    <row r="36" spans="1:41" ht="171" x14ac:dyDescent="0.2">
      <c r="A36" s="47" t="s">
        <v>115</v>
      </c>
      <c r="B36" s="47" t="s">
        <v>116</v>
      </c>
      <c r="C36" s="53" t="s">
        <v>117</v>
      </c>
      <c r="D36" s="52" t="s">
        <v>112</v>
      </c>
      <c r="E36" s="53" t="s">
        <v>118</v>
      </c>
      <c r="F36" s="54">
        <v>43922</v>
      </c>
      <c r="G36" s="54">
        <v>44196</v>
      </c>
      <c r="H36" s="52" t="s">
        <v>119</v>
      </c>
      <c r="I36" s="47">
        <f t="shared" si="7"/>
        <v>4</v>
      </c>
      <c r="J36" s="79">
        <f>M36+T36+AA36+AH36</f>
        <v>3</v>
      </c>
      <c r="K36" s="80">
        <f t="shared" si="5"/>
        <v>0.75</v>
      </c>
      <c r="L36" s="28">
        <v>1</v>
      </c>
      <c r="M36" s="43">
        <v>1</v>
      </c>
      <c r="N36" s="42">
        <f t="shared" si="6"/>
        <v>1</v>
      </c>
      <c r="O36" s="27" t="s">
        <v>230</v>
      </c>
      <c r="P36" s="83" t="s">
        <v>231</v>
      </c>
      <c r="Q36" s="28"/>
      <c r="R36" s="26"/>
      <c r="S36" s="28">
        <v>1</v>
      </c>
      <c r="T36" s="44">
        <v>1</v>
      </c>
      <c r="U36" s="42">
        <f t="shared" si="2"/>
        <v>1</v>
      </c>
      <c r="V36" s="27" t="s">
        <v>230</v>
      </c>
      <c r="W36" s="26" t="s">
        <v>232</v>
      </c>
      <c r="X36" s="25"/>
      <c r="Y36" s="26"/>
      <c r="Z36" s="28">
        <v>1</v>
      </c>
      <c r="AA36" s="28">
        <v>1</v>
      </c>
      <c r="AB36" s="42">
        <f t="shared" si="3"/>
        <v>1</v>
      </c>
      <c r="AC36" s="27" t="s">
        <v>230</v>
      </c>
      <c r="AD36" s="27" t="s">
        <v>233</v>
      </c>
      <c r="AE36" s="25"/>
      <c r="AF36" s="26"/>
      <c r="AG36" s="28">
        <v>1</v>
      </c>
      <c r="AH36" s="43"/>
      <c r="AI36" s="42">
        <f t="shared" si="4"/>
        <v>0</v>
      </c>
      <c r="AJ36" s="25"/>
      <c r="AK36" s="25"/>
      <c r="AL36" s="25"/>
      <c r="AM36" s="107"/>
      <c r="AN36" s="97" t="s">
        <v>274</v>
      </c>
      <c r="AO36" s="97" t="s">
        <v>275</v>
      </c>
    </row>
    <row r="37" spans="1:41" ht="59.25" x14ac:dyDescent="0.2">
      <c r="A37" s="47" t="s">
        <v>120</v>
      </c>
      <c r="B37" s="52" t="s">
        <v>121</v>
      </c>
      <c r="C37" s="53" t="s">
        <v>122</v>
      </c>
      <c r="D37" s="52" t="s">
        <v>123</v>
      </c>
      <c r="E37" s="53" t="s">
        <v>124</v>
      </c>
      <c r="F37" s="54">
        <v>43952</v>
      </c>
      <c r="G37" s="54">
        <v>44136</v>
      </c>
      <c r="H37" s="52" t="s">
        <v>125</v>
      </c>
      <c r="I37" s="47">
        <f t="shared" si="7"/>
        <v>2</v>
      </c>
      <c r="J37" s="79">
        <f t="shared" ref="J37:J54" si="8">M37+T37+AA37+AH37</f>
        <v>0</v>
      </c>
      <c r="K37" s="80">
        <f t="shared" si="5"/>
        <v>0</v>
      </c>
      <c r="L37" s="28"/>
      <c r="M37" s="43"/>
      <c r="N37" s="42" t="e">
        <f t="shared" si="6"/>
        <v>#DIV/0!</v>
      </c>
      <c r="O37" s="27"/>
      <c r="P37" s="25"/>
      <c r="Q37" s="28"/>
      <c r="R37" s="26"/>
      <c r="S37" s="28">
        <v>1</v>
      </c>
      <c r="T37" s="44"/>
      <c r="U37" s="42">
        <f t="shared" si="2"/>
        <v>0</v>
      </c>
      <c r="V37" s="28"/>
      <c r="W37" s="26"/>
      <c r="X37" s="25"/>
      <c r="Y37" s="26"/>
      <c r="Z37" s="28">
        <v>1</v>
      </c>
      <c r="AA37" s="28"/>
      <c r="AB37" s="42">
        <f t="shared" si="3"/>
        <v>0</v>
      </c>
      <c r="AC37" s="25"/>
      <c r="AD37" s="27"/>
      <c r="AE37" s="25"/>
      <c r="AF37" s="26"/>
      <c r="AG37" s="28"/>
      <c r="AH37" s="43"/>
      <c r="AI37" s="42" t="e">
        <f t="shared" si="4"/>
        <v>#DIV/0!</v>
      </c>
      <c r="AJ37" s="25"/>
      <c r="AK37" s="25"/>
      <c r="AL37" s="25"/>
      <c r="AM37" s="107"/>
      <c r="AN37" s="97" t="s">
        <v>276</v>
      </c>
      <c r="AO37" s="97"/>
    </row>
    <row r="38" spans="1:41" ht="117.75" customHeight="1" x14ac:dyDescent="0.2">
      <c r="A38" s="47" t="s">
        <v>126</v>
      </c>
      <c r="B38" s="55" t="s">
        <v>130</v>
      </c>
      <c r="C38" s="53" t="s">
        <v>127</v>
      </c>
      <c r="D38" s="52" t="s">
        <v>128</v>
      </c>
      <c r="E38" s="53" t="s">
        <v>68</v>
      </c>
      <c r="F38" s="54">
        <v>43952</v>
      </c>
      <c r="G38" s="54">
        <v>44165</v>
      </c>
      <c r="H38" s="57" t="s">
        <v>129</v>
      </c>
      <c r="I38" s="58">
        <f t="shared" si="7"/>
        <v>1</v>
      </c>
      <c r="J38" s="79">
        <f t="shared" si="8"/>
        <v>1</v>
      </c>
      <c r="K38" s="80">
        <f t="shared" si="5"/>
        <v>1</v>
      </c>
      <c r="L38" s="28"/>
      <c r="M38" s="43"/>
      <c r="N38" s="42" t="e">
        <f t="shared" si="6"/>
        <v>#DIV/0!</v>
      </c>
      <c r="O38" s="27"/>
      <c r="P38" s="25"/>
      <c r="Q38" s="28"/>
      <c r="R38" s="26"/>
      <c r="S38" s="28"/>
      <c r="T38" s="44"/>
      <c r="U38" s="42" t="e">
        <f t="shared" si="2"/>
        <v>#DIV/0!</v>
      </c>
      <c r="V38" s="28"/>
      <c r="W38" s="26"/>
      <c r="X38" s="25"/>
      <c r="Y38" s="26"/>
      <c r="Z38" s="28">
        <v>1</v>
      </c>
      <c r="AA38" s="28">
        <v>1</v>
      </c>
      <c r="AB38" s="42">
        <f t="shared" si="3"/>
        <v>1</v>
      </c>
      <c r="AC38" s="25" t="s">
        <v>235</v>
      </c>
      <c r="AD38" s="27" t="s">
        <v>234</v>
      </c>
      <c r="AE38" s="25"/>
      <c r="AF38" s="26"/>
      <c r="AG38" s="28"/>
      <c r="AH38" s="43"/>
      <c r="AI38" s="42" t="e">
        <f t="shared" si="4"/>
        <v>#DIV/0!</v>
      </c>
      <c r="AJ38" s="25"/>
      <c r="AK38" s="25"/>
      <c r="AL38" s="25"/>
      <c r="AM38" s="107"/>
      <c r="AN38" s="97" t="s">
        <v>277</v>
      </c>
      <c r="AO38" s="97"/>
    </row>
    <row r="39" spans="1:41" ht="108" customHeight="1" x14ac:dyDescent="0.2">
      <c r="A39" s="47" t="s">
        <v>131</v>
      </c>
      <c r="B39" s="55" t="s">
        <v>135</v>
      </c>
      <c r="C39" s="53" t="s">
        <v>132</v>
      </c>
      <c r="D39" s="52" t="s">
        <v>133</v>
      </c>
      <c r="E39" s="53" t="s">
        <v>68</v>
      </c>
      <c r="F39" s="54">
        <v>43952</v>
      </c>
      <c r="G39" s="54">
        <v>44165</v>
      </c>
      <c r="H39" s="52" t="s">
        <v>134</v>
      </c>
      <c r="I39" s="58">
        <f t="shared" si="7"/>
        <v>1</v>
      </c>
      <c r="J39" s="79">
        <f t="shared" si="8"/>
        <v>1</v>
      </c>
      <c r="K39" s="80">
        <f t="shared" si="5"/>
        <v>1</v>
      </c>
      <c r="L39" s="28"/>
      <c r="M39" s="43"/>
      <c r="N39" s="42" t="e">
        <f t="shared" si="6"/>
        <v>#DIV/0!</v>
      </c>
      <c r="O39" s="27"/>
      <c r="P39" s="25"/>
      <c r="Q39" s="28"/>
      <c r="R39" s="26"/>
      <c r="S39" s="28">
        <v>1</v>
      </c>
      <c r="T39" s="44">
        <v>1</v>
      </c>
      <c r="U39" s="42">
        <f t="shared" si="2"/>
        <v>1</v>
      </c>
      <c r="V39" s="28" t="s">
        <v>236</v>
      </c>
      <c r="W39" s="26" t="s">
        <v>237</v>
      </c>
      <c r="X39" s="25"/>
      <c r="Y39" s="26"/>
      <c r="Z39" s="28"/>
      <c r="AA39" s="28"/>
      <c r="AB39" s="42" t="e">
        <f t="shared" si="3"/>
        <v>#DIV/0!</v>
      </c>
      <c r="AC39" s="25"/>
      <c r="AD39" s="27"/>
      <c r="AE39" s="25"/>
      <c r="AF39" s="26"/>
      <c r="AG39" s="28"/>
      <c r="AH39" s="43"/>
      <c r="AI39" s="42" t="e">
        <f t="shared" si="4"/>
        <v>#DIV/0!</v>
      </c>
      <c r="AJ39" s="25"/>
      <c r="AK39" s="25"/>
      <c r="AL39" s="25"/>
      <c r="AM39" s="107"/>
      <c r="AN39" s="97" t="s">
        <v>278</v>
      </c>
      <c r="AO39" s="97"/>
    </row>
    <row r="40" spans="1:41" ht="78.75" customHeight="1" x14ac:dyDescent="0.2">
      <c r="A40" s="47" t="s">
        <v>136</v>
      </c>
      <c r="B40" s="55" t="s">
        <v>214</v>
      </c>
      <c r="C40" s="53" t="s">
        <v>132</v>
      </c>
      <c r="D40" s="52" t="s">
        <v>133</v>
      </c>
      <c r="E40" s="53" t="s">
        <v>68</v>
      </c>
      <c r="F40" s="54">
        <v>43983</v>
      </c>
      <c r="G40" s="54" t="s">
        <v>216</v>
      </c>
      <c r="H40" s="52" t="s">
        <v>134</v>
      </c>
      <c r="I40" s="58">
        <f t="shared" si="7"/>
        <v>1</v>
      </c>
      <c r="J40" s="79">
        <f t="shared" si="8"/>
        <v>0</v>
      </c>
      <c r="K40" s="80">
        <f t="shared" si="5"/>
        <v>0</v>
      </c>
      <c r="L40" s="28"/>
      <c r="M40" s="43"/>
      <c r="N40" s="42" t="e">
        <f t="shared" si="6"/>
        <v>#DIV/0!</v>
      </c>
      <c r="O40" s="27"/>
      <c r="P40" s="25"/>
      <c r="Q40" s="28"/>
      <c r="R40" s="26"/>
      <c r="S40" s="28">
        <v>1</v>
      </c>
      <c r="T40" s="98"/>
      <c r="U40" s="42">
        <f t="shared" si="2"/>
        <v>0</v>
      </c>
      <c r="V40" s="28"/>
      <c r="W40" s="87" t="s">
        <v>238</v>
      </c>
      <c r="X40" s="25"/>
      <c r="Y40" s="26"/>
      <c r="Z40" s="28"/>
      <c r="AA40" s="28"/>
      <c r="AB40" s="42" t="e">
        <f t="shared" si="3"/>
        <v>#DIV/0!</v>
      </c>
      <c r="AC40" s="25"/>
      <c r="AD40" s="27"/>
      <c r="AE40" s="25"/>
      <c r="AF40" s="26"/>
      <c r="AG40" s="28"/>
      <c r="AH40" s="43"/>
      <c r="AI40" s="42" t="e">
        <f t="shared" si="4"/>
        <v>#DIV/0!</v>
      </c>
      <c r="AJ40" s="25"/>
      <c r="AK40" s="25"/>
      <c r="AL40" s="25"/>
      <c r="AM40" s="107"/>
      <c r="AN40" s="97" t="s">
        <v>279</v>
      </c>
      <c r="AO40" s="97"/>
    </row>
    <row r="41" spans="1:41" ht="129" customHeight="1" x14ac:dyDescent="0.2">
      <c r="A41" s="47" t="s">
        <v>137</v>
      </c>
      <c r="B41" s="59" t="s">
        <v>138</v>
      </c>
      <c r="C41" s="52" t="s">
        <v>139</v>
      </c>
      <c r="D41" s="52" t="s">
        <v>140</v>
      </c>
      <c r="E41" s="53" t="s">
        <v>68</v>
      </c>
      <c r="F41" s="54">
        <v>44044</v>
      </c>
      <c r="G41" s="54">
        <v>44134</v>
      </c>
      <c r="H41" s="52" t="s">
        <v>141</v>
      </c>
      <c r="I41" s="58">
        <f t="shared" si="7"/>
        <v>31</v>
      </c>
      <c r="J41" s="79">
        <f t="shared" si="8"/>
        <v>0</v>
      </c>
      <c r="K41" s="80">
        <f t="shared" si="5"/>
        <v>0</v>
      </c>
      <c r="L41" s="29"/>
      <c r="M41" s="43"/>
      <c r="N41" s="42" t="e">
        <f t="shared" si="6"/>
        <v>#DIV/0!</v>
      </c>
      <c r="O41" s="27"/>
      <c r="P41" s="25"/>
      <c r="Q41" s="29"/>
      <c r="R41" s="26"/>
      <c r="S41" s="29"/>
      <c r="T41" s="44"/>
      <c r="U41" s="42" t="e">
        <f t="shared" si="2"/>
        <v>#DIV/0!</v>
      </c>
      <c r="V41" s="29"/>
      <c r="W41" s="84"/>
      <c r="X41" s="30"/>
      <c r="Y41" s="26"/>
      <c r="Z41" s="28">
        <v>31</v>
      </c>
      <c r="AA41" s="86">
        <v>0</v>
      </c>
      <c r="AB41" s="42">
        <f t="shared" si="3"/>
        <v>0</v>
      </c>
      <c r="AC41" s="99" t="s">
        <v>259</v>
      </c>
      <c r="AD41" s="85" t="s">
        <v>260</v>
      </c>
      <c r="AE41" s="25"/>
      <c r="AF41" s="26"/>
      <c r="AG41" s="28"/>
      <c r="AH41" s="43"/>
      <c r="AI41" s="42" t="e">
        <f t="shared" si="4"/>
        <v>#DIV/0!</v>
      </c>
      <c r="AJ41" s="25"/>
      <c r="AK41" s="25"/>
      <c r="AL41" s="25"/>
      <c r="AM41" s="107"/>
      <c r="AN41" s="97" t="s">
        <v>280</v>
      </c>
      <c r="AO41" s="97" t="s">
        <v>298</v>
      </c>
    </row>
    <row r="42" spans="1:41" ht="107.25" customHeight="1" x14ac:dyDescent="0.2">
      <c r="A42" s="47" t="s">
        <v>142</v>
      </c>
      <c r="B42" s="52" t="s">
        <v>143</v>
      </c>
      <c r="C42" s="53" t="s">
        <v>144</v>
      </c>
      <c r="D42" s="52" t="s">
        <v>145</v>
      </c>
      <c r="E42" s="53" t="s">
        <v>68</v>
      </c>
      <c r="F42" s="54">
        <v>44044</v>
      </c>
      <c r="G42" s="54">
        <v>44105</v>
      </c>
      <c r="H42" s="52" t="s">
        <v>141</v>
      </c>
      <c r="I42" s="58">
        <f t="shared" si="7"/>
        <v>31</v>
      </c>
      <c r="J42" s="79">
        <f t="shared" si="8"/>
        <v>0</v>
      </c>
      <c r="K42" s="80">
        <f t="shared" si="5"/>
        <v>0</v>
      </c>
      <c r="L42" s="29"/>
      <c r="M42" s="43"/>
      <c r="N42" s="42" t="e">
        <f t="shared" si="6"/>
        <v>#DIV/0!</v>
      </c>
      <c r="O42" s="27"/>
      <c r="P42" s="25"/>
      <c r="Q42" s="29"/>
      <c r="R42" s="26"/>
      <c r="S42" s="29"/>
      <c r="T42" s="44"/>
      <c r="U42" s="42" t="e">
        <f t="shared" si="2"/>
        <v>#DIV/0!</v>
      </c>
      <c r="V42" s="29"/>
      <c r="W42" s="26"/>
      <c r="X42" s="30"/>
      <c r="Y42" s="26"/>
      <c r="Z42" s="28">
        <v>31</v>
      </c>
      <c r="AA42" s="86">
        <v>0</v>
      </c>
      <c r="AB42" s="42">
        <f t="shared" si="3"/>
        <v>0</v>
      </c>
      <c r="AC42" s="99" t="s">
        <v>261</v>
      </c>
      <c r="AD42" s="85" t="s">
        <v>262</v>
      </c>
      <c r="AE42" s="25"/>
      <c r="AF42" s="26"/>
      <c r="AG42" s="28"/>
      <c r="AH42" s="43"/>
      <c r="AI42" s="42" t="e">
        <f t="shared" si="4"/>
        <v>#DIV/0!</v>
      </c>
      <c r="AJ42" s="25"/>
      <c r="AK42" s="25"/>
      <c r="AL42" s="25"/>
      <c r="AM42" s="107"/>
      <c r="AN42" s="97" t="s">
        <v>281</v>
      </c>
      <c r="AO42" s="97" t="s">
        <v>299</v>
      </c>
    </row>
    <row r="43" spans="1:41" ht="138.75" customHeight="1" x14ac:dyDescent="0.2">
      <c r="A43" s="47" t="s">
        <v>201</v>
      </c>
      <c r="B43" s="52" t="s">
        <v>200</v>
      </c>
      <c r="C43" s="53" t="s">
        <v>209</v>
      </c>
      <c r="D43" s="52" t="s">
        <v>145</v>
      </c>
      <c r="E43" s="53" t="s">
        <v>68</v>
      </c>
      <c r="F43" s="54">
        <v>44044</v>
      </c>
      <c r="G43" s="54">
        <v>44165</v>
      </c>
      <c r="H43" s="52" t="s">
        <v>141</v>
      </c>
      <c r="I43" s="58">
        <f t="shared" si="7"/>
        <v>31</v>
      </c>
      <c r="J43" s="79">
        <f t="shared" si="8"/>
        <v>0</v>
      </c>
      <c r="K43" s="80">
        <f t="shared" si="5"/>
        <v>0</v>
      </c>
      <c r="L43" s="29"/>
      <c r="M43" s="43"/>
      <c r="N43" s="42" t="e">
        <f t="shared" si="6"/>
        <v>#DIV/0!</v>
      </c>
      <c r="O43" s="27"/>
      <c r="P43" s="25"/>
      <c r="Q43" s="29"/>
      <c r="R43" s="26"/>
      <c r="S43" s="29"/>
      <c r="T43" s="44"/>
      <c r="U43" s="42" t="e">
        <f t="shared" si="2"/>
        <v>#DIV/0!</v>
      </c>
      <c r="V43" s="29"/>
      <c r="W43" s="26"/>
      <c r="X43" s="30"/>
      <c r="Y43" s="26"/>
      <c r="Z43" s="28"/>
      <c r="AA43" s="29"/>
      <c r="AB43" s="42" t="e">
        <f t="shared" si="3"/>
        <v>#DIV/0!</v>
      </c>
      <c r="AC43" s="30"/>
      <c r="AD43" s="27"/>
      <c r="AE43" s="25"/>
      <c r="AF43" s="26"/>
      <c r="AG43" s="28">
        <v>31</v>
      </c>
      <c r="AH43" s="43"/>
      <c r="AI43" s="42">
        <f t="shared" si="4"/>
        <v>0</v>
      </c>
      <c r="AJ43" s="25"/>
      <c r="AK43" s="25"/>
      <c r="AL43" s="25"/>
      <c r="AM43" s="107"/>
      <c r="AN43" s="97" t="s">
        <v>282</v>
      </c>
      <c r="AO43" s="97" t="s">
        <v>299</v>
      </c>
    </row>
    <row r="44" spans="1:41" ht="110.25" customHeight="1" x14ac:dyDescent="0.2">
      <c r="A44" s="47" t="s">
        <v>207</v>
      </c>
      <c r="B44" s="52" t="s">
        <v>208</v>
      </c>
      <c r="C44" s="52" t="s">
        <v>210</v>
      </c>
      <c r="D44" s="52" t="s">
        <v>145</v>
      </c>
      <c r="E44" s="53" t="s">
        <v>68</v>
      </c>
      <c r="F44" s="54" t="s">
        <v>211</v>
      </c>
      <c r="G44" s="54">
        <v>44165</v>
      </c>
      <c r="H44" s="52" t="s">
        <v>212</v>
      </c>
      <c r="I44" s="58">
        <f t="shared" si="7"/>
        <v>3</v>
      </c>
      <c r="J44" s="79">
        <f t="shared" si="8"/>
        <v>0</v>
      </c>
      <c r="K44" s="80">
        <f t="shared" si="5"/>
        <v>0</v>
      </c>
      <c r="L44" s="29"/>
      <c r="M44" s="43"/>
      <c r="N44" s="42" t="e">
        <f t="shared" si="6"/>
        <v>#DIV/0!</v>
      </c>
      <c r="O44" s="27"/>
      <c r="P44" s="25"/>
      <c r="Q44" s="29"/>
      <c r="R44" s="26"/>
      <c r="S44" s="29"/>
      <c r="T44" s="44"/>
      <c r="U44" s="42" t="e">
        <f t="shared" si="2"/>
        <v>#DIV/0!</v>
      </c>
      <c r="V44" s="29"/>
      <c r="W44" s="26"/>
      <c r="X44" s="30"/>
      <c r="Y44" s="26"/>
      <c r="Z44" s="28"/>
      <c r="AA44" s="29"/>
      <c r="AB44" s="42" t="e">
        <f t="shared" si="3"/>
        <v>#DIV/0!</v>
      </c>
      <c r="AC44" s="30"/>
      <c r="AD44" s="27"/>
      <c r="AE44" s="25"/>
      <c r="AF44" s="26"/>
      <c r="AG44" s="28">
        <v>3</v>
      </c>
      <c r="AH44" s="43"/>
      <c r="AI44" s="42">
        <f t="shared" si="4"/>
        <v>0</v>
      </c>
      <c r="AJ44" s="25"/>
      <c r="AK44" s="25"/>
      <c r="AL44" s="25"/>
      <c r="AM44" s="107"/>
      <c r="AN44" s="97" t="s">
        <v>283</v>
      </c>
      <c r="AO44" s="112"/>
    </row>
    <row r="45" spans="1:41" ht="110.25" customHeight="1" x14ac:dyDescent="0.2">
      <c r="A45" s="47" t="s">
        <v>202</v>
      </c>
      <c r="B45" s="52" t="s">
        <v>204</v>
      </c>
      <c r="C45" s="53" t="s">
        <v>203</v>
      </c>
      <c r="D45" s="52" t="s">
        <v>205</v>
      </c>
      <c r="E45" s="53" t="s">
        <v>68</v>
      </c>
      <c r="F45" s="54">
        <v>44044</v>
      </c>
      <c r="G45" s="54">
        <v>44165</v>
      </c>
      <c r="H45" s="52" t="s">
        <v>206</v>
      </c>
      <c r="I45" s="58">
        <f t="shared" si="7"/>
        <v>31</v>
      </c>
      <c r="J45" s="79">
        <f t="shared" si="8"/>
        <v>0</v>
      </c>
      <c r="K45" s="80">
        <f t="shared" si="5"/>
        <v>0</v>
      </c>
      <c r="L45" s="29"/>
      <c r="M45" s="43"/>
      <c r="N45" s="42" t="e">
        <f t="shared" si="6"/>
        <v>#DIV/0!</v>
      </c>
      <c r="O45" s="27"/>
      <c r="P45" s="25"/>
      <c r="Q45" s="29"/>
      <c r="R45" s="26"/>
      <c r="S45" s="29"/>
      <c r="T45" s="44"/>
      <c r="U45" s="42" t="e">
        <f t="shared" si="2"/>
        <v>#DIV/0!</v>
      </c>
      <c r="V45" s="29"/>
      <c r="W45" s="26"/>
      <c r="X45" s="30"/>
      <c r="Y45" s="26"/>
      <c r="Z45" s="28"/>
      <c r="AA45" s="29"/>
      <c r="AB45" s="42" t="e">
        <f t="shared" si="3"/>
        <v>#DIV/0!</v>
      </c>
      <c r="AC45" s="30"/>
      <c r="AD45" s="27"/>
      <c r="AE45" s="25"/>
      <c r="AF45" s="26"/>
      <c r="AG45" s="28">
        <v>31</v>
      </c>
      <c r="AH45" s="43"/>
      <c r="AI45" s="42">
        <f t="shared" si="4"/>
        <v>0</v>
      </c>
      <c r="AJ45" s="25"/>
      <c r="AK45" s="25"/>
      <c r="AL45" s="25"/>
      <c r="AM45" s="107"/>
      <c r="AN45" s="97" t="s">
        <v>283</v>
      </c>
      <c r="AO45" s="97" t="s">
        <v>300</v>
      </c>
    </row>
    <row r="46" spans="1:41" ht="150" x14ac:dyDescent="0.2">
      <c r="A46" s="47" t="s">
        <v>150</v>
      </c>
      <c r="B46" s="52" t="s">
        <v>146</v>
      </c>
      <c r="C46" s="52" t="s">
        <v>147</v>
      </c>
      <c r="D46" s="52" t="s">
        <v>148</v>
      </c>
      <c r="E46" s="53" t="s">
        <v>68</v>
      </c>
      <c r="F46" s="60">
        <v>43862</v>
      </c>
      <c r="G46" s="54">
        <v>44165</v>
      </c>
      <c r="H46" s="52" t="s">
        <v>149</v>
      </c>
      <c r="I46" s="62">
        <f t="shared" si="7"/>
        <v>2</v>
      </c>
      <c r="J46" s="79">
        <f t="shared" si="8"/>
        <v>2</v>
      </c>
      <c r="K46" s="80">
        <f t="shared" si="5"/>
        <v>1</v>
      </c>
      <c r="L46" s="29"/>
      <c r="M46" s="43"/>
      <c r="N46" s="42" t="e">
        <f t="shared" si="6"/>
        <v>#DIV/0!</v>
      </c>
      <c r="O46" s="27"/>
      <c r="P46" s="25"/>
      <c r="Q46" s="29"/>
      <c r="R46" s="26"/>
      <c r="S46" s="61">
        <v>1</v>
      </c>
      <c r="T46" s="44">
        <v>1</v>
      </c>
      <c r="U46" s="42">
        <f t="shared" si="2"/>
        <v>1</v>
      </c>
      <c r="V46" s="89" t="s">
        <v>240</v>
      </c>
      <c r="W46" s="78" t="s">
        <v>239</v>
      </c>
      <c r="X46" s="30"/>
      <c r="Y46" s="26"/>
      <c r="Z46" s="90">
        <v>1</v>
      </c>
      <c r="AA46" s="61">
        <v>1</v>
      </c>
      <c r="AB46" s="42">
        <f t="shared" si="3"/>
        <v>1</v>
      </c>
      <c r="AC46" s="93" t="s">
        <v>242</v>
      </c>
      <c r="AD46" s="78" t="s">
        <v>241</v>
      </c>
      <c r="AE46" s="25"/>
      <c r="AF46" s="26"/>
      <c r="AG46" s="28"/>
      <c r="AH46" s="43"/>
      <c r="AI46" s="42" t="e">
        <f t="shared" si="4"/>
        <v>#DIV/0!</v>
      </c>
      <c r="AJ46" s="25"/>
      <c r="AK46" s="25"/>
      <c r="AL46" s="25"/>
      <c r="AM46" s="107"/>
      <c r="AN46" s="111" t="s">
        <v>284</v>
      </c>
      <c r="AO46" s="111" t="s">
        <v>303</v>
      </c>
    </row>
    <row r="47" spans="1:41" ht="135" x14ac:dyDescent="0.2">
      <c r="A47" s="47" t="s">
        <v>151</v>
      </c>
      <c r="B47" s="52" t="s">
        <v>152</v>
      </c>
      <c r="C47" s="53" t="s">
        <v>153</v>
      </c>
      <c r="D47" s="52" t="s">
        <v>154</v>
      </c>
      <c r="E47" s="63" t="s">
        <v>68</v>
      </c>
      <c r="F47" s="64">
        <v>43952</v>
      </c>
      <c r="G47" s="60">
        <v>43982</v>
      </c>
      <c r="H47" s="52" t="s">
        <v>155</v>
      </c>
      <c r="I47" s="62">
        <f t="shared" si="7"/>
        <v>1</v>
      </c>
      <c r="J47" s="79">
        <f t="shared" si="8"/>
        <v>1</v>
      </c>
      <c r="K47" s="80">
        <f t="shared" si="5"/>
        <v>1</v>
      </c>
      <c r="L47" s="29"/>
      <c r="M47" s="43"/>
      <c r="N47" s="42" t="e">
        <f t="shared" si="6"/>
        <v>#DIV/0!</v>
      </c>
      <c r="O47" s="27"/>
      <c r="P47" s="25"/>
      <c r="Q47" s="29"/>
      <c r="R47" s="26"/>
      <c r="S47" s="61">
        <v>1</v>
      </c>
      <c r="T47" s="91">
        <v>1</v>
      </c>
      <c r="U47" s="42">
        <f t="shared" si="2"/>
        <v>1</v>
      </c>
      <c r="V47" s="89" t="s">
        <v>257</v>
      </c>
      <c r="W47" s="78" t="s">
        <v>243</v>
      </c>
      <c r="X47" s="30"/>
      <c r="Y47" s="26"/>
      <c r="Z47" s="28"/>
      <c r="AA47" s="29"/>
      <c r="AB47" s="42" t="e">
        <f t="shared" si="3"/>
        <v>#DIV/0!</v>
      </c>
      <c r="AC47" s="30"/>
      <c r="AD47" s="27"/>
      <c r="AE47" s="25"/>
      <c r="AF47" s="26"/>
      <c r="AG47" s="28"/>
      <c r="AH47" s="43"/>
      <c r="AI47" s="42" t="e">
        <f t="shared" si="4"/>
        <v>#DIV/0!</v>
      </c>
      <c r="AJ47" s="25"/>
      <c r="AK47" s="25"/>
      <c r="AL47" s="25"/>
      <c r="AM47" s="107"/>
      <c r="AN47" s="111" t="s">
        <v>284</v>
      </c>
      <c r="AO47" s="111"/>
    </row>
    <row r="48" spans="1:41" ht="100.5" x14ac:dyDescent="0.2">
      <c r="A48" s="56" t="s">
        <v>156</v>
      </c>
      <c r="B48" s="52" t="s">
        <v>157</v>
      </c>
      <c r="C48" s="53" t="s">
        <v>158</v>
      </c>
      <c r="D48" s="52" t="s">
        <v>154</v>
      </c>
      <c r="E48" s="53" t="s">
        <v>68</v>
      </c>
      <c r="F48" s="54">
        <v>43997</v>
      </c>
      <c r="G48" s="54">
        <v>44042</v>
      </c>
      <c r="H48" s="52" t="s">
        <v>155</v>
      </c>
      <c r="I48" s="62">
        <f t="shared" si="7"/>
        <v>1</v>
      </c>
      <c r="J48" s="79">
        <f t="shared" si="8"/>
        <v>1</v>
      </c>
      <c r="K48" s="80">
        <f t="shared" si="5"/>
        <v>1</v>
      </c>
      <c r="L48" s="29"/>
      <c r="M48" s="43"/>
      <c r="N48" s="42" t="e">
        <f t="shared" si="6"/>
        <v>#DIV/0!</v>
      </c>
      <c r="O48" s="27"/>
      <c r="P48" s="25"/>
      <c r="Q48" s="29"/>
      <c r="R48" s="26"/>
      <c r="S48" s="61">
        <v>1</v>
      </c>
      <c r="T48" s="44">
        <v>1</v>
      </c>
      <c r="U48" s="42">
        <f t="shared" si="2"/>
        <v>1</v>
      </c>
      <c r="V48" s="89" t="s">
        <v>245</v>
      </c>
      <c r="W48" s="78" t="s">
        <v>244</v>
      </c>
      <c r="X48" s="30"/>
      <c r="Y48" s="26"/>
      <c r="Z48" s="28"/>
      <c r="AA48" s="29"/>
      <c r="AB48" s="42" t="e">
        <f t="shared" si="3"/>
        <v>#DIV/0!</v>
      </c>
      <c r="AC48" s="30"/>
      <c r="AD48" s="27"/>
      <c r="AE48" s="25"/>
      <c r="AF48" s="26"/>
      <c r="AG48" s="28"/>
      <c r="AH48" s="43"/>
      <c r="AI48" s="42" t="e">
        <f t="shared" si="4"/>
        <v>#DIV/0!</v>
      </c>
      <c r="AJ48" s="25"/>
      <c r="AK48" s="25"/>
      <c r="AL48" s="25"/>
      <c r="AM48" s="107"/>
      <c r="AN48" s="111" t="s">
        <v>285</v>
      </c>
      <c r="AO48" s="110" t="s">
        <v>301</v>
      </c>
    </row>
    <row r="49" spans="1:41" ht="114" x14ac:dyDescent="0.2">
      <c r="A49" s="56" t="s">
        <v>217</v>
      </c>
      <c r="B49" s="52" t="s">
        <v>218</v>
      </c>
      <c r="C49" s="53" t="s">
        <v>159</v>
      </c>
      <c r="D49" s="52" t="s">
        <v>154</v>
      </c>
      <c r="E49" s="53" t="s">
        <v>68</v>
      </c>
      <c r="F49" s="54">
        <v>43983</v>
      </c>
      <c r="G49" s="54">
        <v>44165</v>
      </c>
      <c r="H49" s="52" t="s">
        <v>155</v>
      </c>
      <c r="I49" s="72">
        <v>1</v>
      </c>
      <c r="J49" s="79">
        <f t="shared" si="8"/>
        <v>0</v>
      </c>
      <c r="K49" s="80">
        <f t="shared" si="5"/>
        <v>0</v>
      </c>
      <c r="L49" s="30"/>
      <c r="M49" s="43"/>
      <c r="N49" s="42" t="e">
        <f t="shared" si="6"/>
        <v>#DIV/0!</v>
      </c>
      <c r="O49" s="27"/>
      <c r="P49" s="73"/>
      <c r="Q49" s="30"/>
      <c r="R49" s="26"/>
      <c r="S49" s="30"/>
      <c r="T49" s="44"/>
      <c r="U49" s="42" t="e">
        <f t="shared" si="2"/>
        <v>#DIV/0!</v>
      </c>
      <c r="X49" s="30"/>
      <c r="Y49" s="26"/>
      <c r="Z49" s="73">
        <v>1</v>
      </c>
      <c r="AA49" s="100">
        <v>0</v>
      </c>
      <c r="AB49" s="42">
        <f t="shared" si="3"/>
        <v>0</v>
      </c>
      <c r="AC49" s="101" t="s">
        <v>263</v>
      </c>
      <c r="AD49" s="27"/>
      <c r="AE49" s="73"/>
      <c r="AF49" s="26"/>
      <c r="AG49" s="73"/>
      <c r="AH49" s="43"/>
      <c r="AI49" s="42" t="e">
        <f t="shared" si="4"/>
        <v>#DIV/0!</v>
      </c>
      <c r="AJ49" s="73"/>
      <c r="AK49" s="73"/>
      <c r="AL49" s="73"/>
      <c r="AM49" s="107"/>
      <c r="AN49" s="111" t="s">
        <v>294</v>
      </c>
      <c r="AO49" s="110" t="s">
        <v>304</v>
      </c>
    </row>
    <row r="50" spans="1:41" ht="105" x14ac:dyDescent="0.2">
      <c r="A50" s="56" t="s">
        <v>160</v>
      </c>
      <c r="B50" s="52" t="s">
        <v>161</v>
      </c>
      <c r="C50" s="53" t="s">
        <v>159</v>
      </c>
      <c r="D50" s="52" t="s">
        <v>154</v>
      </c>
      <c r="E50" s="53" t="s">
        <v>68</v>
      </c>
      <c r="F50" s="60">
        <v>43952</v>
      </c>
      <c r="G50" s="60">
        <v>43981</v>
      </c>
      <c r="H50" s="52" t="s">
        <v>155</v>
      </c>
      <c r="I50" s="62">
        <f t="shared" si="7"/>
        <v>1</v>
      </c>
      <c r="J50" s="79">
        <f t="shared" si="8"/>
        <v>1</v>
      </c>
      <c r="K50" s="80">
        <f t="shared" si="5"/>
        <v>1</v>
      </c>
      <c r="L50" s="29"/>
      <c r="M50" s="43"/>
      <c r="N50" s="42" t="e">
        <f t="shared" si="6"/>
        <v>#DIV/0!</v>
      </c>
      <c r="O50" s="27"/>
      <c r="P50" s="25"/>
      <c r="Q50" s="29"/>
      <c r="R50" s="26"/>
      <c r="S50" s="61">
        <v>1</v>
      </c>
      <c r="T50" s="91">
        <v>1</v>
      </c>
      <c r="U50" s="42">
        <f t="shared" si="2"/>
        <v>1</v>
      </c>
      <c r="V50" s="94" t="s">
        <v>246</v>
      </c>
      <c r="W50" s="78" t="s">
        <v>247</v>
      </c>
      <c r="X50" s="30"/>
      <c r="Y50" s="26"/>
      <c r="Z50" s="28"/>
      <c r="AA50" s="29"/>
      <c r="AB50" s="42" t="e">
        <f t="shared" si="3"/>
        <v>#DIV/0!</v>
      </c>
      <c r="AC50" s="30"/>
      <c r="AD50" s="27"/>
      <c r="AE50" s="25"/>
      <c r="AF50" s="26"/>
      <c r="AG50" s="28"/>
      <c r="AH50" s="43"/>
      <c r="AI50" s="42" t="e">
        <f t="shared" si="4"/>
        <v>#DIV/0!</v>
      </c>
      <c r="AJ50" s="25"/>
      <c r="AK50" s="25"/>
      <c r="AL50" s="25"/>
      <c r="AM50" s="107"/>
      <c r="AN50" s="111" t="s">
        <v>295</v>
      </c>
      <c r="AO50" s="104"/>
    </row>
    <row r="51" spans="1:41" ht="120" x14ac:dyDescent="0.2">
      <c r="A51" s="47" t="s">
        <v>162</v>
      </c>
      <c r="B51" s="52" t="s">
        <v>163</v>
      </c>
      <c r="C51" s="53" t="s">
        <v>164</v>
      </c>
      <c r="D51" s="52" t="s">
        <v>154</v>
      </c>
      <c r="E51" s="53" t="s">
        <v>68</v>
      </c>
      <c r="F51" s="54">
        <v>44044</v>
      </c>
      <c r="G51" s="54">
        <v>44104</v>
      </c>
      <c r="H51" s="52" t="s">
        <v>155</v>
      </c>
      <c r="I51" s="62">
        <f t="shared" ref="I51:I54" si="9">L51+S51+Z51+AG51</f>
        <v>1</v>
      </c>
      <c r="J51" s="79">
        <f t="shared" si="8"/>
        <v>1</v>
      </c>
      <c r="K51" s="80">
        <f t="shared" si="5"/>
        <v>1</v>
      </c>
      <c r="L51" s="29"/>
      <c r="M51" s="43"/>
      <c r="N51" s="42" t="e">
        <f t="shared" si="6"/>
        <v>#DIV/0!</v>
      </c>
      <c r="O51" s="27"/>
      <c r="P51" s="25"/>
      <c r="Q51" s="29"/>
      <c r="R51" s="26"/>
      <c r="S51" s="29"/>
      <c r="T51" s="91"/>
      <c r="U51" s="42" t="e">
        <f t="shared" si="2"/>
        <v>#DIV/0!</v>
      </c>
      <c r="V51" s="29"/>
      <c r="W51" s="26"/>
      <c r="X51" s="30"/>
      <c r="Y51" s="26"/>
      <c r="Z51" s="28">
        <v>1</v>
      </c>
      <c r="AA51" s="103">
        <v>1</v>
      </c>
      <c r="AB51" s="42">
        <f t="shared" si="3"/>
        <v>1</v>
      </c>
      <c r="AC51" s="102" t="s">
        <v>265</v>
      </c>
      <c r="AD51" s="95" t="s">
        <v>264</v>
      </c>
      <c r="AE51" s="25"/>
      <c r="AF51" s="26"/>
      <c r="AG51" s="28"/>
      <c r="AH51" s="43"/>
      <c r="AI51" s="42" t="e">
        <f t="shared" si="4"/>
        <v>#DIV/0!</v>
      </c>
      <c r="AJ51" s="25"/>
      <c r="AK51" s="25"/>
      <c r="AL51" s="25"/>
      <c r="AM51" s="107"/>
      <c r="AN51" s="111" t="s">
        <v>286</v>
      </c>
      <c r="AO51" s="111" t="s">
        <v>300</v>
      </c>
    </row>
    <row r="52" spans="1:41" ht="120" x14ac:dyDescent="0.2">
      <c r="A52" s="47" t="s">
        <v>165</v>
      </c>
      <c r="B52" s="52" t="s">
        <v>166</v>
      </c>
      <c r="C52" s="53" t="s">
        <v>159</v>
      </c>
      <c r="D52" s="52" t="s">
        <v>154</v>
      </c>
      <c r="E52" s="53" t="s">
        <v>68</v>
      </c>
      <c r="F52" s="54">
        <v>43922</v>
      </c>
      <c r="G52" s="54">
        <v>44165</v>
      </c>
      <c r="H52" s="52" t="s">
        <v>155</v>
      </c>
      <c r="I52" s="62">
        <f t="shared" si="9"/>
        <v>1</v>
      </c>
      <c r="J52" s="79">
        <f t="shared" si="8"/>
        <v>1</v>
      </c>
      <c r="K52" s="80">
        <f t="shared" si="5"/>
        <v>1</v>
      </c>
      <c r="L52" s="29"/>
      <c r="M52" s="43"/>
      <c r="N52" s="42" t="e">
        <f t="shared" si="6"/>
        <v>#DIV/0!</v>
      </c>
      <c r="O52" s="27"/>
      <c r="P52" s="25"/>
      <c r="Q52" s="29"/>
      <c r="R52" s="26"/>
      <c r="S52" s="61">
        <v>1</v>
      </c>
      <c r="T52" s="91">
        <v>1</v>
      </c>
      <c r="U52" s="42">
        <f t="shared" si="2"/>
        <v>1</v>
      </c>
      <c r="V52" s="94" t="s">
        <v>246</v>
      </c>
      <c r="W52" s="78" t="s">
        <v>248</v>
      </c>
      <c r="X52" s="30"/>
      <c r="Y52" s="26"/>
      <c r="Z52" s="28"/>
      <c r="AA52" s="29"/>
      <c r="AB52" s="42" t="e">
        <f t="shared" si="3"/>
        <v>#DIV/0!</v>
      </c>
      <c r="AC52" s="30"/>
      <c r="AD52" s="27"/>
      <c r="AE52" s="25"/>
      <c r="AF52" s="26"/>
      <c r="AG52" s="28"/>
      <c r="AH52" s="43"/>
      <c r="AI52" s="42" t="e">
        <f t="shared" si="4"/>
        <v>#DIV/0!</v>
      </c>
      <c r="AJ52" s="25"/>
      <c r="AK52" s="25"/>
      <c r="AL52" s="25"/>
      <c r="AM52" s="107"/>
      <c r="AN52" s="111" t="s">
        <v>288</v>
      </c>
      <c r="AO52" s="111"/>
    </row>
    <row r="53" spans="1:41" ht="199.5" x14ac:dyDescent="0.2">
      <c r="A53" s="56" t="s">
        <v>167</v>
      </c>
      <c r="B53" s="52" t="s">
        <v>168</v>
      </c>
      <c r="C53" s="53" t="s">
        <v>159</v>
      </c>
      <c r="D53" s="52" t="s">
        <v>154</v>
      </c>
      <c r="E53" s="53" t="s">
        <v>68</v>
      </c>
      <c r="F53" s="54">
        <v>43985</v>
      </c>
      <c r="G53" s="54">
        <v>44195</v>
      </c>
      <c r="H53" s="52" t="s">
        <v>155</v>
      </c>
      <c r="I53" s="62">
        <f t="shared" si="9"/>
        <v>1</v>
      </c>
      <c r="J53" s="79">
        <f t="shared" si="8"/>
        <v>1</v>
      </c>
      <c r="K53" s="80">
        <f t="shared" si="5"/>
        <v>1</v>
      </c>
      <c r="L53" s="29"/>
      <c r="M53" s="43"/>
      <c r="N53" s="42" t="e">
        <f t="shared" si="6"/>
        <v>#DIV/0!</v>
      </c>
      <c r="O53" s="27"/>
      <c r="P53" s="25"/>
      <c r="Q53" s="29"/>
      <c r="R53" s="26"/>
      <c r="S53" s="61">
        <v>1</v>
      </c>
      <c r="T53" s="91">
        <v>1</v>
      </c>
      <c r="U53" s="42">
        <f t="shared" si="2"/>
        <v>1</v>
      </c>
      <c r="V53" s="88" t="s">
        <v>250</v>
      </c>
      <c r="W53" s="78" t="s">
        <v>249</v>
      </c>
      <c r="X53" s="30"/>
      <c r="Y53" s="26"/>
      <c r="Z53" s="28"/>
      <c r="AA53" s="29"/>
      <c r="AB53" s="42" t="e">
        <f t="shared" si="3"/>
        <v>#DIV/0!</v>
      </c>
      <c r="AC53" s="30"/>
      <c r="AD53" s="27"/>
      <c r="AE53" s="25"/>
      <c r="AF53" s="26"/>
      <c r="AG53" s="28"/>
      <c r="AH53" s="43"/>
      <c r="AI53" s="42" t="e">
        <f t="shared" si="4"/>
        <v>#DIV/0!</v>
      </c>
      <c r="AJ53" s="25"/>
      <c r="AK53" s="25"/>
      <c r="AL53" s="25"/>
      <c r="AM53" s="26"/>
      <c r="AN53" s="111" t="s">
        <v>288</v>
      </c>
      <c r="AO53" s="111"/>
    </row>
    <row r="54" spans="1:41" ht="150" x14ac:dyDescent="0.2">
      <c r="A54" s="47" t="s">
        <v>169</v>
      </c>
      <c r="B54" s="52" t="s">
        <v>170</v>
      </c>
      <c r="C54" s="53" t="s">
        <v>171</v>
      </c>
      <c r="D54" s="52" t="s">
        <v>154</v>
      </c>
      <c r="E54" s="53" t="s">
        <v>68</v>
      </c>
      <c r="F54" s="54">
        <v>43983</v>
      </c>
      <c r="G54" s="54">
        <v>44165</v>
      </c>
      <c r="H54" s="52" t="s">
        <v>155</v>
      </c>
      <c r="I54" s="62">
        <f t="shared" si="9"/>
        <v>1</v>
      </c>
      <c r="J54" s="79">
        <f t="shared" si="8"/>
        <v>1</v>
      </c>
      <c r="K54" s="80">
        <f t="shared" si="5"/>
        <v>1</v>
      </c>
      <c r="L54" s="29"/>
      <c r="M54" s="43"/>
      <c r="N54" s="42" t="e">
        <f t="shared" si="6"/>
        <v>#DIV/0!</v>
      </c>
      <c r="O54" s="27"/>
      <c r="P54" s="25"/>
      <c r="Q54" s="29"/>
      <c r="R54" s="26"/>
      <c r="S54" s="29"/>
      <c r="T54" s="44"/>
      <c r="U54" s="42" t="e">
        <f t="shared" si="2"/>
        <v>#DIV/0!</v>
      </c>
      <c r="V54" s="29"/>
      <c r="W54" s="26"/>
      <c r="X54" s="30"/>
      <c r="Y54" s="26"/>
      <c r="Z54" s="71">
        <v>1</v>
      </c>
      <c r="AA54" s="61">
        <v>1</v>
      </c>
      <c r="AB54" s="42">
        <f t="shared" si="3"/>
        <v>1</v>
      </c>
      <c r="AC54" s="94" t="s">
        <v>251</v>
      </c>
      <c r="AD54" s="95" t="s">
        <v>252</v>
      </c>
      <c r="AE54" s="25"/>
      <c r="AF54" s="26"/>
      <c r="AG54" s="28"/>
      <c r="AH54" s="43"/>
      <c r="AI54" s="42" t="e">
        <f t="shared" si="4"/>
        <v>#DIV/0!</v>
      </c>
      <c r="AJ54" s="25"/>
      <c r="AK54" s="25"/>
      <c r="AL54" s="25"/>
      <c r="AM54" s="107"/>
      <c r="AN54" s="111" t="s">
        <v>287</v>
      </c>
      <c r="AO54" s="111" t="s">
        <v>302</v>
      </c>
    </row>
    <row r="55" spans="1:41" ht="30.75" customHeight="1" x14ac:dyDescent="0.2">
      <c r="A55" s="120" t="s">
        <v>172</v>
      </c>
      <c r="B55" s="121"/>
      <c r="C55" s="121"/>
      <c r="D55" s="121"/>
      <c r="E55" s="121"/>
      <c r="F55" s="121"/>
      <c r="G55" s="121"/>
      <c r="H55" s="121"/>
      <c r="I55" s="121"/>
      <c r="J55" s="121"/>
      <c r="K55" s="122"/>
      <c r="L55" s="29"/>
      <c r="M55" s="43"/>
      <c r="N55" s="42" t="e">
        <f t="shared" si="6"/>
        <v>#DIV/0!</v>
      </c>
      <c r="O55" s="27"/>
      <c r="P55" s="25"/>
      <c r="Q55" s="29"/>
      <c r="R55" s="26"/>
      <c r="S55" s="29"/>
      <c r="T55" s="44"/>
      <c r="U55" s="42" t="e">
        <f t="shared" si="2"/>
        <v>#DIV/0!</v>
      </c>
      <c r="V55" s="29"/>
      <c r="W55" s="26"/>
      <c r="X55" s="30"/>
      <c r="Y55" s="26"/>
      <c r="Z55" s="28"/>
      <c r="AA55" s="29"/>
      <c r="AB55" s="42" t="e">
        <f t="shared" si="3"/>
        <v>#DIV/0!</v>
      </c>
      <c r="AC55" s="30"/>
      <c r="AD55" s="27"/>
      <c r="AE55" s="25"/>
      <c r="AF55" s="26"/>
      <c r="AG55" s="28"/>
      <c r="AH55" s="43"/>
      <c r="AI55" s="42" t="e">
        <f t="shared" si="4"/>
        <v>#DIV/0!</v>
      </c>
      <c r="AJ55" s="25"/>
      <c r="AK55" s="25"/>
      <c r="AL55" s="25"/>
      <c r="AM55" s="107"/>
      <c r="AN55" s="108"/>
      <c r="AO55" s="108"/>
    </row>
    <row r="56" spans="1:41" ht="64.5" customHeight="1" x14ac:dyDescent="0.2">
      <c r="A56" s="47" t="s">
        <v>173</v>
      </c>
      <c r="B56" s="52" t="s">
        <v>174</v>
      </c>
      <c r="C56" s="52" t="s">
        <v>175</v>
      </c>
      <c r="D56" s="52" t="s">
        <v>176</v>
      </c>
      <c r="E56" s="53" t="s">
        <v>68</v>
      </c>
      <c r="F56" s="67">
        <v>44166</v>
      </c>
      <c r="G56" s="67">
        <v>44196</v>
      </c>
      <c r="H56" s="52" t="s">
        <v>177</v>
      </c>
      <c r="I56" s="62" t="e">
        <f>#REF!+#REF!+#REF!+#REF!</f>
        <v>#REF!</v>
      </c>
      <c r="J56" s="41">
        <f>M54+AA54+AH54</f>
        <v>1</v>
      </c>
      <c r="K56" s="17" t="e">
        <f>#REF!/#REF!</f>
        <v>#REF!</v>
      </c>
      <c r="L56" s="29"/>
      <c r="M56" s="43"/>
      <c r="N56" s="42" t="e">
        <f t="shared" si="6"/>
        <v>#DIV/0!</v>
      </c>
      <c r="O56" s="27"/>
      <c r="P56" s="25"/>
      <c r="Q56" s="29"/>
      <c r="R56" s="26"/>
      <c r="S56" s="29"/>
      <c r="T56" s="44"/>
      <c r="U56" s="42" t="e">
        <f t="shared" si="2"/>
        <v>#DIV/0!</v>
      </c>
      <c r="V56" s="29"/>
      <c r="W56" s="26"/>
      <c r="X56" s="30"/>
      <c r="Y56" s="26"/>
      <c r="Z56" s="28"/>
      <c r="AA56" s="29"/>
      <c r="AB56" s="42" t="e">
        <f t="shared" si="3"/>
        <v>#DIV/0!</v>
      </c>
      <c r="AC56" s="30"/>
      <c r="AD56" s="27"/>
      <c r="AE56" s="25"/>
      <c r="AF56" s="26"/>
      <c r="AG56" s="28"/>
      <c r="AH56" s="43"/>
      <c r="AI56" s="42" t="e">
        <f t="shared" si="4"/>
        <v>#DIV/0!</v>
      </c>
      <c r="AJ56" s="25"/>
      <c r="AK56" s="25"/>
      <c r="AL56" s="25"/>
      <c r="AM56" s="107"/>
      <c r="AN56" s="111" t="s">
        <v>289</v>
      </c>
      <c r="AO56" s="108"/>
    </row>
    <row r="57" spans="1:41" ht="252" customHeight="1" x14ac:dyDescent="0.25">
      <c r="A57" s="47" t="s">
        <v>178</v>
      </c>
      <c r="B57" s="68" t="s">
        <v>179</v>
      </c>
      <c r="C57" s="68" t="s">
        <v>180</v>
      </c>
      <c r="D57" s="68" t="s">
        <v>181</v>
      </c>
      <c r="E57" s="69" t="s">
        <v>124</v>
      </c>
      <c r="F57" s="70">
        <v>43983</v>
      </c>
      <c r="G57" s="70">
        <v>44196</v>
      </c>
      <c r="H57" s="68" t="s">
        <v>182</v>
      </c>
      <c r="I57" s="62">
        <f t="shared" ref="I57" si="10">L55+S55+Z55+AG55</f>
        <v>0</v>
      </c>
      <c r="J57" s="41" t="e">
        <f>#REF!+#REF!+#REF!</f>
        <v>#REF!</v>
      </c>
      <c r="K57" s="17" t="e">
        <f>J55/I55</f>
        <v>#DIV/0!</v>
      </c>
      <c r="L57" s="29"/>
      <c r="M57" s="43"/>
      <c r="N57" s="42" t="e">
        <f t="shared" si="6"/>
        <v>#DIV/0!</v>
      </c>
      <c r="O57" s="27"/>
      <c r="P57" s="25"/>
      <c r="Q57" s="29"/>
      <c r="R57" s="26"/>
      <c r="S57" s="61">
        <v>1</v>
      </c>
      <c r="T57" s="91">
        <v>1</v>
      </c>
      <c r="U57" s="42">
        <f t="shared" si="2"/>
        <v>1</v>
      </c>
      <c r="V57" s="92" t="s">
        <v>255</v>
      </c>
      <c r="W57" s="96" t="s">
        <v>253</v>
      </c>
      <c r="X57" s="30"/>
      <c r="Y57" s="26"/>
      <c r="Z57" s="28"/>
      <c r="AA57" s="29"/>
      <c r="AB57" s="42" t="e">
        <f t="shared" si="3"/>
        <v>#DIV/0!</v>
      </c>
      <c r="AC57" s="30"/>
      <c r="AD57" s="27"/>
      <c r="AE57" s="25"/>
      <c r="AF57" s="26"/>
      <c r="AG57" s="71">
        <v>1</v>
      </c>
      <c r="AH57" s="43"/>
      <c r="AI57" s="42">
        <f t="shared" si="4"/>
        <v>0</v>
      </c>
      <c r="AJ57" s="25"/>
      <c r="AK57" s="25"/>
      <c r="AL57" s="25"/>
      <c r="AM57" s="107"/>
      <c r="AN57" s="111" t="s">
        <v>288</v>
      </c>
      <c r="AO57" s="111" t="s">
        <v>305</v>
      </c>
    </row>
    <row r="58" spans="1:41" ht="30" customHeight="1" x14ac:dyDescent="0.2">
      <c r="A58" s="123" t="s">
        <v>186</v>
      </c>
      <c r="B58" s="124"/>
      <c r="C58" s="124"/>
      <c r="D58" s="124"/>
      <c r="E58" s="124"/>
      <c r="F58" s="124"/>
      <c r="G58" s="124"/>
      <c r="H58" s="124"/>
      <c r="I58" s="124"/>
      <c r="J58" s="124"/>
      <c r="K58" s="125"/>
      <c r="L58" s="29"/>
      <c r="M58" s="43"/>
      <c r="N58" s="42" t="e">
        <f t="shared" si="6"/>
        <v>#DIV/0!</v>
      </c>
      <c r="O58" s="27"/>
      <c r="P58" s="25"/>
      <c r="Q58" s="29"/>
      <c r="R58" s="26"/>
      <c r="S58" s="29"/>
      <c r="T58" s="44"/>
      <c r="U58" s="42" t="e">
        <f t="shared" si="2"/>
        <v>#DIV/0!</v>
      </c>
      <c r="W58" s="29"/>
      <c r="X58" s="30"/>
      <c r="Y58" s="26"/>
      <c r="Z58" s="28"/>
      <c r="AA58" s="29"/>
      <c r="AB58" s="42" t="e">
        <f t="shared" si="3"/>
        <v>#DIV/0!</v>
      </c>
      <c r="AC58" s="30"/>
      <c r="AD58" s="27"/>
      <c r="AE58" s="25"/>
      <c r="AF58" s="26"/>
      <c r="AG58" s="28"/>
      <c r="AH58" s="43"/>
      <c r="AI58" s="42" t="e">
        <f t="shared" si="4"/>
        <v>#DIV/0!</v>
      </c>
      <c r="AJ58" s="25"/>
      <c r="AK58" s="25"/>
      <c r="AL58" s="25"/>
      <c r="AM58" s="107"/>
      <c r="AN58" s="108"/>
      <c r="AO58" s="108"/>
    </row>
    <row r="59" spans="1:41" ht="120" x14ac:dyDescent="0.25">
      <c r="A59" s="47" t="s">
        <v>187</v>
      </c>
      <c r="B59" s="52" t="s">
        <v>183</v>
      </c>
      <c r="C59" s="52" t="s">
        <v>180</v>
      </c>
      <c r="D59" s="52" t="s">
        <v>184</v>
      </c>
      <c r="E59" s="53" t="s">
        <v>124</v>
      </c>
      <c r="F59" s="54">
        <v>43891</v>
      </c>
      <c r="G59" s="54">
        <v>44196</v>
      </c>
      <c r="H59" s="52" t="s">
        <v>185</v>
      </c>
      <c r="I59" s="62">
        <v>1</v>
      </c>
      <c r="J59" s="41" t="e">
        <f>#REF!+#REF!+#REF!</f>
        <v>#REF!</v>
      </c>
      <c r="K59" s="17" t="e">
        <f>J55/I55</f>
        <v>#DIV/0!</v>
      </c>
      <c r="L59" s="29"/>
      <c r="M59" s="43"/>
      <c r="N59" s="42" t="e">
        <f t="shared" si="6"/>
        <v>#DIV/0!</v>
      </c>
      <c r="O59" s="27"/>
      <c r="P59" s="25"/>
      <c r="Q59" s="29"/>
      <c r="R59" s="26"/>
      <c r="S59" s="61">
        <v>1</v>
      </c>
      <c r="T59" s="91">
        <v>1</v>
      </c>
      <c r="U59" s="42">
        <f t="shared" si="2"/>
        <v>1</v>
      </c>
      <c r="V59" s="92" t="s">
        <v>256</v>
      </c>
      <c r="W59" s="96" t="s">
        <v>254</v>
      </c>
      <c r="X59" s="30"/>
      <c r="Y59" s="26"/>
      <c r="Z59" s="28"/>
      <c r="AA59" s="29"/>
      <c r="AB59" s="42" t="e">
        <f t="shared" si="3"/>
        <v>#DIV/0!</v>
      </c>
      <c r="AC59" s="30"/>
      <c r="AD59" s="27"/>
      <c r="AE59" s="25"/>
      <c r="AF59" s="26"/>
      <c r="AG59" s="28">
        <v>1</v>
      </c>
      <c r="AH59" s="43"/>
      <c r="AI59" s="42">
        <f t="shared" si="4"/>
        <v>0</v>
      </c>
      <c r="AJ59" s="25"/>
      <c r="AK59" s="25"/>
      <c r="AL59" s="25"/>
      <c r="AM59" s="107"/>
      <c r="AN59" s="111" t="s">
        <v>291</v>
      </c>
      <c r="AO59" s="111" t="s">
        <v>290</v>
      </c>
    </row>
    <row r="60" spans="1:41" x14ac:dyDescent="0.2">
      <c r="L60" s="65"/>
      <c r="M60" s="66"/>
    </row>
    <row r="61" spans="1:41" x14ac:dyDescent="0.2">
      <c r="L61" s="65"/>
      <c r="M61" s="66"/>
    </row>
    <row r="62" spans="1:41" x14ac:dyDescent="0.2">
      <c r="A62" s="161" t="s">
        <v>46</v>
      </c>
      <c r="B62" s="161"/>
      <c r="C62" s="161"/>
      <c r="D62" s="161"/>
      <c r="E62" s="161"/>
      <c r="F62" s="161"/>
      <c r="G62" s="161"/>
      <c r="H62" s="161"/>
      <c r="I62" s="161"/>
      <c r="J62" s="161"/>
      <c r="L62" s="65"/>
      <c r="M62" s="66"/>
    </row>
    <row r="63" spans="1:41" x14ac:dyDescent="0.2">
      <c r="A63" s="162" t="s">
        <v>47</v>
      </c>
      <c r="B63" s="162"/>
      <c r="C63" s="162" t="s">
        <v>48</v>
      </c>
      <c r="D63" s="162"/>
      <c r="E63" s="163" t="s">
        <v>49</v>
      </c>
      <c r="F63" s="163"/>
      <c r="G63" s="163"/>
      <c r="H63" s="163"/>
      <c r="I63" s="163" t="s">
        <v>50</v>
      </c>
      <c r="J63" s="163"/>
      <c r="L63" s="65"/>
      <c r="M63" s="66"/>
    </row>
    <row r="64" spans="1:41" ht="14.25" customHeight="1" x14ac:dyDescent="0.2">
      <c r="A64" s="164" t="s">
        <v>188</v>
      </c>
      <c r="B64" s="165"/>
      <c r="C64" s="166">
        <v>1</v>
      </c>
      <c r="D64" s="166"/>
      <c r="E64" s="167" t="s">
        <v>189</v>
      </c>
      <c r="F64" s="168"/>
      <c r="G64" s="168"/>
      <c r="H64" s="169"/>
      <c r="I64" s="170"/>
      <c r="J64" s="171"/>
      <c r="L64" s="66"/>
      <c r="M64" s="66"/>
    </row>
    <row r="65" spans="1:10" ht="70.5" customHeight="1" x14ac:dyDescent="0.2">
      <c r="A65" s="164" t="s">
        <v>190</v>
      </c>
      <c r="B65" s="165"/>
      <c r="C65" s="166">
        <v>2</v>
      </c>
      <c r="D65" s="166"/>
      <c r="E65" s="172" t="s">
        <v>197</v>
      </c>
      <c r="F65" s="173"/>
      <c r="G65" s="173"/>
      <c r="H65" s="174"/>
      <c r="I65" s="170"/>
      <c r="J65" s="171"/>
    </row>
    <row r="66" spans="1:10" ht="105.75" customHeight="1" x14ac:dyDescent="0.2">
      <c r="A66" s="175">
        <v>44044</v>
      </c>
      <c r="B66" s="176"/>
      <c r="C66" s="177">
        <v>3</v>
      </c>
      <c r="D66" s="177"/>
      <c r="E66" s="178" t="s">
        <v>215</v>
      </c>
      <c r="F66" s="178"/>
      <c r="G66" s="178"/>
      <c r="H66" s="178"/>
      <c r="I66" s="178"/>
      <c r="J66" s="178"/>
    </row>
    <row r="67" spans="1:10" x14ac:dyDescent="0.2">
      <c r="A67" s="33"/>
      <c r="B67" s="34"/>
      <c r="C67" s="33"/>
      <c r="D67" s="34"/>
      <c r="E67" s="35"/>
      <c r="F67" s="35"/>
      <c r="G67" s="35"/>
      <c r="H67" s="35"/>
      <c r="I67" s="35"/>
      <c r="J67" s="35"/>
    </row>
    <row r="68" spans="1:10" x14ac:dyDescent="0.2">
      <c r="A68" s="179" t="s">
        <v>51</v>
      </c>
      <c r="B68" s="179"/>
      <c r="C68" s="179"/>
      <c r="D68" s="179"/>
      <c r="E68" s="179" t="s">
        <v>52</v>
      </c>
      <c r="F68" s="179"/>
      <c r="G68" s="179"/>
      <c r="H68" s="179" t="s">
        <v>53</v>
      </c>
      <c r="I68" s="179"/>
      <c r="J68" s="179"/>
    </row>
    <row r="69" spans="1:10" ht="15" x14ac:dyDescent="0.25">
      <c r="A69" s="180" t="s">
        <v>54</v>
      </c>
      <c r="B69" s="180"/>
      <c r="C69" s="181" t="s">
        <v>191</v>
      </c>
      <c r="D69" s="181"/>
      <c r="E69" s="32" t="s">
        <v>54</v>
      </c>
      <c r="F69" s="181" t="s">
        <v>193</v>
      </c>
      <c r="G69" s="181"/>
      <c r="H69" s="32" t="s">
        <v>54</v>
      </c>
      <c r="I69" s="182" t="s">
        <v>195</v>
      </c>
      <c r="J69" s="183"/>
    </row>
    <row r="70" spans="1:10" ht="15" customHeight="1" x14ac:dyDescent="0.25">
      <c r="A70" s="180" t="s">
        <v>55</v>
      </c>
      <c r="B70" s="180"/>
      <c r="C70" s="184" t="s">
        <v>192</v>
      </c>
      <c r="D70" s="184"/>
      <c r="E70" s="32" t="s">
        <v>55</v>
      </c>
      <c r="F70" s="184" t="s">
        <v>194</v>
      </c>
      <c r="G70" s="184"/>
      <c r="H70" s="32" t="s">
        <v>55</v>
      </c>
      <c r="I70" s="185" t="s">
        <v>196</v>
      </c>
      <c r="J70" s="185"/>
    </row>
    <row r="71" spans="1:10" x14ac:dyDescent="0.2">
      <c r="A71" s="46" t="s">
        <v>61</v>
      </c>
    </row>
  </sheetData>
  <mergeCells count="87">
    <mergeCell ref="AN21:AO22"/>
    <mergeCell ref="G5:K5"/>
    <mergeCell ref="G6:K6"/>
    <mergeCell ref="G7:K7"/>
    <mergeCell ref="G9:K9"/>
    <mergeCell ref="G10:K10"/>
    <mergeCell ref="AG21:AM21"/>
    <mergeCell ref="AG22:AK22"/>
    <mergeCell ref="AL22:AM22"/>
    <mergeCell ref="S22:W22"/>
    <mergeCell ref="S21:Y21"/>
    <mergeCell ref="Z21:AF21"/>
    <mergeCell ref="Z22:AD22"/>
    <mergeCell ref="AE22:AF22"/>
    <mergeCell ref="L21:R21"/>
    <mergeCell ref="L22:P22"/>
    <mergeCell ref="I1:J1"/>
    <mergeCell ref="I2:J2"/>
    <mergeCell ref="I3:J3"/>
    <mergeCell ref="D1:H1"/>
    <mergeCell ref="D2:H2"/>
    <mergeCell ref="D3:H3"/>
    <mergeCell ref="A69:B69"/>
    <mergeCell ref="C69:D69"/>
    <mergeCell ref="F69:G69"/>
    <mergeCell ref="I69:J69"/>
    <mergeCell ref="A70:B70"/>
    <mergeCell ref="C70:D70"/>
    <mergeCell ref="F70:G70"/>
    <mergeCell ref="I70:J70"/>
    <mergeCell ref="A66:B66"/>
    <mergeCell ref="C66:D66"/>
    <mergeCell ref="E66:H66"/>
    <mergeCell ref="I66:J66"/>
    <mergeCell ref="A68:D68"/>
    <mergeCell ref="E68:G68"/>
    <mergeCell ref="H68:J68"/>
    <mergeCell ref="A64:B64"/>
    <mergeCell ref="C64:D64"/>
    <mergeCell ref="E64:H64"/>
    <mergeCell ref="I64:J64"/>
    <mergeCell ref="A65:B65"/>
    <mergeCell ref="C65:D65"/>
    <mergeCell ref="E65:H65"/>
    <mergeCell ref="I65:J65"/>
    <mergeCell ref="A62:J62"/>
    <mergeCell ref="A63:B63"/>
    <mergeCell ref="C63:D63"/>
    <mergeCell ref="E63:H63"/>
    <mergeCell ref="I63:J63"/>
    <mergeCell ref="Q22:R22"/>
    <mergeCell ref="X22:Y22"/>
    <mergeCell ref="D21:D23"/>
    <mergeCell ref="E21:E23"/>
    <mergeCell ref="F21:G21"/>
    <mergeCell ref="F22:F23"/>
    <mergeCell ref="H21:H23"/>
    <mergeCell ref="J22:J23"/>
    <mergeCell ref="K22:K23"/>
    <mergeCell ref="G22:G23"/>
    <mergeCell ref="I21:K21"/>
    <mergeCell ref="A10:E10"/>
    <mergeCell ref="B11:E11"/>
    <mergeCell ref="B12:E12"/>
    <mergeCell ref="B14:E14"/>
    <mergeCell ref="B15:E15"/>
    <mergeCell ref="H15:K15"/>
    <mergeCell ref="G14:K14"/>
    <mergeCell ref="H16:K16"/>
    <mergeCell ref="H17:K17"/>
    <mergeCell ref="G11:K11"/>
    <mergeCell ref="A24:K24"/>
    <mergeCell ref="A33:J33"/>
    <mergeCell ref="A55:K55"/>
    <mergeCell ref="A58:K58"/>
    <mergeCell ref="A1:B3"/>
    <mergeCell ref="B6:E6"/>
    <mergeCell ref="B7:E7"/>
    <mergeCell ref="B21:B23"/>
    <mergeCell ref="B17:E17"/>
    <mergeCell ref="C21:C23"/>
    <mergeCell ref="B16:E16"/>
    <mergeCell ref="A21:A23"/>
    <mergeCell ref="B13:E13"/>
    <mergeCell ref="B19:K19"/>
    <mergeCell ref="G12:K12"/>
    <mergeCell ref="I22:I23"/>
  </mergeCells>
  <phoneticPr fontId="24" type="noConversion"/>
  <conditionalFormatting sqref="O26:O31 T25:T48 AD50:AD59 T50:T59 O50:O59 O33:O48 AD25:AD28 AD30:AD48">
    <cfRule type="containsText" dxfId="35" priority="55" operator="containsText" text="Cumplimiento total">
      <formula>NOT(ISERROR(SEARCH("Cumplimiento total",O25)))</formula>
    </cfRule>
    <cfRule type="containsText" dxfId="34" priority="56" operator="containsText" text="Sin gestión">
      <formula>NOT(ISERROR(SEARCH("Sin gestión",O25)))</formula>
    </cfRule>
    <cfRule type="containsText" dxfId="33" priority="59" operator="containsText" text="Avances en la gestión">
      <formula>NOT(ISERROR(SEARCH("Avances en la gestión",O25)))</formula>
    </cfRule>
  </conditionalFormatting>
  <conditionalFormatting sqref="O49">
    <cfRule type="containsText" dxfId="32" priority="28" operator="containsText" text="Cumplimiento total">
      <formula>NOT(ISERROR(SEARCH("Cumplimiento total",O49)))</formula>
    </cfRule>
    <cfRule type="containsText" dxfId="31" priority="29" operator="containsText" text="Sin gestión">
      <formula>NOT(ISERROR(SEARCH("Sin gestión",O49)))</formula>
    </cfRule>
    <cfRule type="containsText" dxfId="30" priority="30" operator="containsText" text="Avances en la gestión">
      <formula>NOT(ISERROR(SEARCH("Avances en la gestión",O49)))</formula>
    </cfRule>
  </conditionalFormatting>
  <conditionalFormatting sqref="T49">
    <cfRule type="containsText" dxfId="29" priority="25" operator="containsText" text="Cumplimiento total">
      <formula>NOT(ISERROR(SEARCH("Cumplimiento total",T49)))</formula>
    </cfRule>
    <cfRule type="containsText" dxfId="28" priority="26" operator="containsText" text="Sin gestión">
      <formula>NOT(ISERROR(SEARCH("Sin gestión",T49)))</formula>
    </cfRule>
    <cfRule type="containsText" dxfId="27" priority="27" operator="containsText" text="Avances en la gestión">
      <formula>NOT(ISERROR(SEARCH("Avances en la gestión",T49)))</formula>
    </cfRule>
  </conditionalFormatting>
  <conditionalFormatting sqref="AD49">
    <cfRule type="containsText" dxfId="26" priority="22" operator="containsText" text="Cumplimiento total">
      <formula>NOT(ISERROR(SEARCH("Cumplimiento total",AD49)))</formula>
    </cfRule>
    <cfRule type="containsText" dxfId="25" priority="23" operator="containsText" text="Sin gestión">
      <formula>NOT(ISERROR(SEARCH("Sin gestión",AD49)))</formula>
    </cfRule>
    <cfRule type="containsText" dxfId="24" priority="24" operator="containsText" text="Avances en la gestión">
      <formula>NOT(ISERROR(SEARCH("Avances en la gestión",AD49)))</formula>
    </cfRule>
  </conditionalFormatting>
  <conditionalFormatting sqref="O25">
    <cfRule type="containsText" dxfId="23" priority="19" operator="containsText" text="Cumplimiento total">
      <formula>NOT(ISERROR(SEARCH("Cumplimiento total",O25)))</formula>
    </cfRule>
    <cfRule type="containsText" dxfId="22" priority="20" operator="containsText" text="Sin gestión">
      <formula>NOT(ISERROR(SEARCH("Sin gestión",O25)))</formula>
    </cfRule>
    <cfRule type="containsText" dxfId="21" priority="21" operator="containsText" text="Avances en la gestión">
      <formula>NOT(ISERROR(SEARCH("Avances en la gestión",O25)))</formula>
    </cfRule>
  </conditionalFormatting>
  <conditionalFormatting sqref="O32">
    <cfRule type="containsText" dxfId="20" priority="16" operator="containsText" text="Cumplimiento total">
      <formula>NOT(ISERROR(SEARCH("Cumplimiento total",O32)))</formula>
    </cfRule>
    <cfRule type="containsText" dxfId="19" priority="17" operator="containsText" text="Sin gestión">
      <formula>NOT(ISERROR(SEARCH("Sin gestión",O32)))</formula>
    </cfRule>
    <cfRule type="containsText" dxfId="18" priority="18" operator="containsText" text="Avances en la gestión">
      <formula>NOT(ISERROR(SEARCH("Avances en la gestión",O32)))</formula>
    </cfRule>
  </conditionalFormatting>
  <conditionalFormatting sqref="V35">
    <cfRule type="containsText" dxfId="17" priority="13" operator="containsText" text="Cumplimiento total">
      <formula>NOT(ISERROR(SEARCH("Cumplimiento total",V35)))</formula>
    </cfRule>
    <cfRule type="containsText" dxfId="16" priority="14" operator="containsText" text="Sin gestión">
      <formula>NOT(ISERROR(SEARCH("Sin gestión",V35)))</formula>
    </cfRule>
    <cfRule type="containsText" dxfId="15" priority="15" operator="containsText" text="Avances en la gestión">
      <formula>NOT(ISERROR(SEARCH("Avances en la gestión",V35)))</formula>
    </cfRule>
  </conditionalFormatting>
  <conditionalFormatting sqref="AC35">
    <cfRule type="containsText" dxfId="14" priority="10" operator="containsText" text="Cumplimiento total">
      <formula>NOT(ISERROR(SEARCH("Cumplimiento total",AC35)))</formula>
    </cfRule>
    <cfRule type="containsText" dxfId="13" priority="11" operator="containsText" text="Sin gestión">
      <formula>NOT(ISERROR(SEARCH("Sin gestión",AC35)))</formula>
    </cfRule>
    <cfRule type="containsText" dxfId="12" priority="12" operator="containsText" text="Avances en la gestión">
      <formula>NOT(ISERROR(SEARCH("Avances en la gestión",AC35)))</formula>
    </cfRule>
  </conditionalFormatting>
  <conditionalFormatting sqref="V36">
    <cfRule type="containsText" dxfId="11" priority="7" operator="containsText" text="Cumplimiento total">
      <formula>NOT(ISERROR(SEARCH("Cumplimiento total",V36)))</formula>
    </cfRule>
    <cfRule type="containsText" dxfId="10" priority="8" operator="containsText" text="Sin gestión">
      <formula>NOT(ISERROR(SEARCH("Sin gestión",V36)))</formula>
    </cfRule>
    <cfRule type="containsText" dxfId="9" priority="9" operator="containsText" text="Avances en la gestión">
      <formula>NOT(ISERROR(SEARCH("Avances en la gestión",V36)))</formula>
    </cfRule>
  </conditionalFormatting>
  <conditionalFormatting sqref="AC36">
    <cfRule type="containsText" dxfId="8" priority="4" operator="containsText" text="Cumplimiento total">
      <formula>NOT(ISERROR(SEARCH("Cumplimiento total",AC36)))</formula>
    </cfRule>
    <cfRule type="containsText" dxfId="7" priority="5" operator="containsText" text="Sin gestión">
      <formula>NOT(ISERROR(SEARCH("Sin gestión",AC36)))</formula>
    </cfRule>
    <cfRule type="containsText" dxfId="6" priority="6" operator="containsText" text="Avances en la gestión">
      <formula>NOT(ISERROR(SEARCH("Avances en la gestión",AC36)))</formula>
    </cfRule>
  </conditionalFormatting>
  <conditionalFormatting sqref="AD29">
    <cfRule type="containsText" dxfId="5" priority="1" operator="containsText" text="Cumplimiento total">
      <formula>NOT(ISERROR(SEARCH("Cumplimiento total",AD29)))</formula>
    </cfRule>
    <cfRule type="containsText" dxfId="4" priority="2" operator="containsText" text="Sin gestión">
      <formula>NOT(ISERROR(SEARCH("Sin gestión",AD29)))</formula>
    </cfRule>
    <cfRule type="containsText" dxfId="3" priority="3" operator="containsText" text="Avances en la gestión">
      <formula>NOT(ISERROR(SEARCH("Avances en la gestión",AD29)))</formula>
    </cfRule>
  </conditionalFormatting>
  <dataValidations count="1">
    <dataValidation type="list" allowBlank="1" showInputMessage="1" showErrorMessage="1" sqref="Y50:Y59 AF50:AF59 R50:R59 AF25:AF48 Y25:Y48 R25:R48 AM25:AM48 AM50:AM59 G6:K7 H15:H17 G10:G12 B14:B15" xr:uid="{00000000-0002-0000-0000-000000000000}">
      <formula1>#REF!</formula1>
    </dataValidation>
  </dataValidations>
  <hyperlinks>
    <hyperlink ref="P25" r:id="rId1" xr:uid="{00000000-0004-0000-0000-000000000000}"/>
    <hyperlink ref="W30" r:id="rId2" xr:uid="{00000000-0004-0000-0000-000001000000}"/>
    <hyperlink ref="P32" r:id="rId3" xr:uid="{00000000-0004-0000-0000-000002000000}"/>
    <hyperlink ref="W46" r:id="rId4" xr:uid="{00000000-0004-0000-0000-000003000000}"/>
    <hyperlink ref="W53" r:id="rId5" xr:uid="{00000000-0004-0000-0000-000004000000}"/>
    <hyperlink ref="AD54" r:id="rId6" xr:uid="{00000000-0004-0000-0000-000005000000}"/>
    <hyperlink ref="W57" r:id="rId7" xr:uid="{00000000-0004-0000-0000-000006000000}"/>
    <hyperlink ref="W59" r:id="rId8" xr:uid="{00000000-0004-0000-0000-000007000000}"/>
    <hyperlink ref="AD51" r:id="rId9" xr:uid="{00000000-0004-0000-0000-000008000000}"/>
    <hyperlink ref="W34" r:id="rId10" xr:uid="{00000000-0004-0000-0000-000009000000}"/>
    <hyperlink ref="W47" r:id="rId11" xr:uid="{00000000-0004-0000-0000-00000A000000}"/>
  </hyperlinks>
  <pageMargins left="0.25" right="0.25" top="0.75" bottom="0.75" header="0.3" footer="0.3"/>
  <pageSetup paperSize="9" scale="10" orientation="landscape" r:id="rId12"/>
  <headerFooter>
    <oddFooter>&amp;LDE-F-2 V1 xx/09/2017</oddFooter>
  </headerFooter>
  <drawing r:id="rId13"/>
  <extLst>
    <ext xmlns:x14="http://schemas.microsoft.com/office/spreadsheetml/2009/9/main" uri="{78C0D931-6437-407d-A8EE-F0AAD7539E65}">
      <x14:conditionalFormattings>
        <x14:conditionalFormatting xmlns:xm="http://schemas.microsoft.com/office/excel/2006/main">
          <x14:cfRule type="containsText" priority="40" operator="containsText" id="{F9DBFC24-20A7-44B1-A16F-B079BB328BF1}">
            <xm:f>NOT(ISERROR(SEARCH(#REF!,R25)))</xm:f>
            <xm:f>#REF!</xm:f>
            <x14:dxf>
              <fill>
                <patternFill>
                  <bgColor rgb="FFFF0000"/>
                </patternFill>
              </fill>
            </x14:dxf>
          </x14:cfRule>
          <x14:cfRule type="containsText" priority="41" operator="containsText" id="{19876322-3151-4060-9955-F9AB5BDFDB89}">
            <xm:f>NOT(ISERROR(SEARCH(#REF!,R25)))</xm:f>
            <xm:f>#REF!</xm:f>
            <x14:dxf>
              <fill>
                <patternFill>
                  <bgColor rgb="FFFFFF00"/>
                </patternFill>
              </fill>
            </x14:dxf>
          </x14:cfRule>
          <x14:cfRule type="containsText" priority="42" operator="containsText" id="{6CEB494F-C4F0-4E1A-B1C6-69CA72D6157A}">
            <xm:f>NOT(ISERROR(SEARCH(#REF!,R25)))</xm:f>
            <xm:f>#REF!</xm:f>
            <x14:dxf>
              <fill>
                <patternFill>
                  <bgColor rgb="FF92D050"/>
                </patternFill>
              </fill>
            </x14:dxf>
          </x14:cfRule>
          <xm:sqref>R25:R48 Y25:Y48 AF25:AF48 AF50:AF59 Y50:Y59 R50:R59 AM50:AM59 AM25:AM48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Planes Institucionales </vt:lpstr>
      <vt:lpstr>'Matriz Planes Institucionales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Raúl E. López Jaramillo</cp:lastModifiedBy>
  <cp:lastPrinted>2019-08-20T15:55:46Z</cp:lastPrinted>
  <dcterms:created xsi:type="dcterms:W3CDTF">2017-08-25T21:31:59Z</dcterms:created>
  <dcterms:modified xsi:type="dcterms:W3CDTF">2021-01-04T19:29:12Z</dcterms:modified>
</cp:coreProperties>
</file>