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cely\Desktop\Yina Paola Cely\Empalme\02-GESTIÓN Y DESARROLLO INSTITUCIONAL\ARCHIVOS FINALES\Actualizado a septiembre\"/>
    </mc:Choice>
  </mc:AlternateContent>
  <bookViews>
    <workbookView xWindow="0" yWindow="0" windowWidth="24000" windowHeight="9435" activeTab="1"/>
  </bookViews>
  <sheets>
    <sheet name="Instructivo-contacto" sheetId="4" r:id="rId1"/>
    <sheet name="Indicadores (AnimoLucro)" sheetId="8" r:id="rId2"/>
    <sheet name="Informe de Empalme (ÁnimoLucro)" sheetId="7" r:id="rId3"/>
  </sheets>
  <calcPr calcId="152511"/>
</workbook>
</file>

<file path=xl/calcChain.xml><?xml version="1.0" encoding="utf-8"?>
<calcChain xmlns="http://schemas.openxmlformats.org/spreadsheetml/2006/main">
  <c r="F123" i="7" l="1"/>
  <c r="D123" i="7"/>
  <c r="D120" i="7"/>
  <c r="F124" i="7"/>
  <c r="F120" i="7"/>
  <c r="D124" i="7"/>
  <c r="P5" i="8"/>
  <c r="O5" i="8"/>
  <c r="N5" i="8"/>
  <c r="M5" i="8"/>
  <c r="L5" i="8"/>
  <c r="G60" i="7"/>
  <c r="F93" i="7"/>
  <c r="F110" i="7"/>
  <c r="F109" i="7"/>
  <c r="J85" i="7"/>
  <c r="J101" i="7"/>
  <c r="I101" i="7"/>
  <c r="H101" i="7"/>
  <c r="I85" i="7"/>
  <c r="F97" i="7"/>
  <c r="H85" i="7"/>
  <c r="C135" i="7"/>
  <c r="H135" i="7"/>
  <c r="G135" i="7"/>
  <c r="F135" i="7"/>
  <c r="E135" i="7"/>
  <c r="D135" i="7"/>
  <c r="B135" i="7"/>
  <c r="B65" i="7"/>
  <c r="B60" i="7"/>
  <c r="B59" i="7"/>
  <c r="B57" i="7"/>
  <c r="B55" i="7"/>
  <c r="B54" i="7"/>
  <c r="I73" i="7"/>
  <c r="H73" i="7"/>
  <c r="G73" i="7"/>
  <c r="F73" i="7"/>
  <c r="E73" i="7"/>
  <c r="D73" i="7"/>
  <c r="C73" i="7"/>
  <c r="B73" i="7"/>
  <c r="I60" i="7"/>
  <c r="H60" i="7"/>
  <c r="F60" i="7"/>
  <c r="E60" i="7"/>
  <c r="D60" i="7"/>
  <c r="C60" i="7"/>
  <c r="I55" i="7"/>
  <c r="H55" i="7"/>
  <c r="H54" i="7"/>
  <c r="G54" i="7"/>
  <c r="F55" i="7"/>
  <c r="F54" i="7"/>
  <c r="E55" i="7"/>
  <c r="E54" i="7"/>
  <c r="D55" i="7"/>
  <c r="D54" i="7"/>
  <c r="C55" i="7"/>
  <c r="C54" i="7"/>
  <c r="I54" i="7"/>
</calcChain>
</file>

<file path=xl/comments1.xml><?xml version="1.0" encoding="utf-8"?>
<comments xmlns="http://schemas.openxmlformats.org/spreadsheetml/2006/main">
  <authors>
    <author>Javier Esteban Martinez Cañon</author>
  </authors>
  <commentList>
    <comment ref="Q4" authorId="0" shapeId="0">
      <text>
        <r>
          <rPr>
            <b/>
            <sz val="9"/>
            <color indexed="81"/>
            <rFont val="Tahoma"/>
            <family val="2"/>
          </rPr>
          <t>Javier Esteban Martinez Cañon:</t>
        </r>
        <r>
          <rPr>
            <sz val="9"/>
            <color indexed="81"/>
            <rFont val="Tahoma"/>
            <family val="2"/>
          </rPr>
          <t xml:space="preserve">
Proyectado</t>
        </r>
      </text>
    </comment>
  </commentList>
</comments>
</file>

<file path=xl/comments2.xml><?xml version="1.0" encoding="utf-8"?>
<comments xmlns="http://schemas.openxmlformats.org/spreadsheetml/2006/main">
  <authors>
    <author>Carol Dahiana Torres Ospina</author>
  </authors>
  <commentList>
    <comment ref="A5" authorId="0" shapeId="0">
      <text>
        <r>
          <rPr>
            <sz val="11"/>
            <color indexed="81"/>
            <rFont val="Tahoma"/>
            <family val="2"/>
          </rPr>
          <t>La finalidad es informar a la nueva administración si la entidad territorial se encuentra en el marco de un Programa de Saneamiento Fiscal y Financiero o en un Acuerdo de Reestructuración de Pasivos, conforme a la Ley 550 de 1999. Para el efecto puede consultar como fuente de información el Marco Fiscal de Mediano Plazo y los informes contables de la entidad territorial, la ejecución presupuestal 2015 y las actas del Comité de Seguimiento y Evaluación.</t>
        </r>
        <r>
          <rPr>
            <sz val="10"/>
            <color indexed="81"/>
            <rFont val="Tahoma"/>
            <family val="2"/>
          </rPr>
          <t xml:space="preserve">
</t>
        </r>
        <r>
          <rPr>
            <sz val="9"/>
            <color indexed="81"/>
            <rFont val="Tahoma"/>
            <family val="2"/>
          </rPr>
          <t xml:space="preserve">
</t>
        </r>
      </text>
    </comment>
    <comment ref="A14" authorId="0" shapeId="0">
      <text>
        <r>
          <rPr>
            <sz val="11"/>
            <color indexed="81"/>
            <rFont val="Tahoma"/>
            <family val="2"/>
          </rPr>
          <t xml:space="preserve">
El propósito es presentar  el consolidado de los pasivos exigibles y las contingencias. Así mismo la información sobre la existencia del Fondo de Contingencias y los recursos existentes en dicho fondo.Para el efecto puede consultar como fuente de información el Marco Fiscal de Mediano Plazo y los informes contables de la entidad territorial.</t>
        </r>
        <r>
          <rPr>
            <b/>
            <sz val="11"/>
            <color indexed="81"/>
            <rFont val="Tahoma"/>
            <family val="2"/>
          </rPr>
          <t xml:space="preserve">
</t>
        </r>
      </text>
    </comment>
    <comment ref="A23" authorId="0" shapeId="0">
      <text>
        <r>
          <rPr>
            <sz val="11"/>
            <color indexed="81"/>
            <rFont val="Tahoma"/>
            <family val="2"/>
          </rPr>
          <t xml:space="preserve"> 
Ahorro Fonpet
La finalidad es presentar la información correspondiente al pasivo pensional de la entidad territorial y al monto de los recursos ahorrados en el Fonpet.Para el efecto puede consultar como fuente de información el Marco Fiscal de Mediano Plazo y los informes contables de la entidad territorial.</t>
        </r>
        <r>
          <rPr>
            <b/>
            <sz val="11"/>
            <color indexed="81"/>
            <rFont val="Tahoma"/>
            <family val="2"/>
          </rPr>
          <t xml:space="preserve">
</t>
        </r>
      </text>
    </comment>
    <comment ref="A36" authorId="0" shapeId="0">
      <text>
        <r>
          <rPr>
            <sz val="10"/>
            <color indexed="81"/>
            <rFont val="Tahoma"/>
            <family val="2"/>
          </rPr>
          <t>El objetivo es presentar el monto consolidado a 2019 de los pagos que se deben realizar por sentencias y conciliaciones, la programación y ejecución de los pagos correspondientes para la presente vigencia, y las apropiaciones requeridas para los próximos cuatro años para atender estas obligaciones.Para el efecto puede consultar como fuente de información  los reportes de ejecución presupuestal presentados en el Formulario Único Territorial, la ejecución presupuestal de la presente vigencia y el Marco Fiscal de Mediano Plazo. Es importante registrar los aspectos relevantes sobre las sentencias y conciliaciones y sus fuentes de financiamiento.</t>
        </r>
      </text>
    </comment>
    <comment ref="A50" authorId="0" shapeId="0">
      <text>
        <r>
          <rPr>
            <sz val="11"/>
            <color indexed="81"/>
            <rFont val="Tahoma"/>
            <family val="2"/>
          </rPr>
          <t xml:space="preserve">El propósito es presentar de manera desagregada el comportamiento del recaudo de los ingresos en cada vigencia fiscal desde el 2016 a la fecha.
Para el efecto puede consultar como fuente de información  los reportes de ejecución presupuestal presentados en el Formulario Único Territorial y la ejecución presupuestal de la presente vigencia.
</t>
        </r>
      </text>
    </comment>
    <comment ref="A51" authorId="0" shapeId="0">
      <text>
        <r>
          <rPr>
            <sz val="11"/>
            <color indexed="81"/>
            <rFont val="Tahoma"/>
            <family val="2"/>
          </rPr>
          <t xml:space="preserve">Es importante relacionar en el informe los aspectos relevantes que expliquen el comportamiento de los ingresos, según los conceptos planteados (ingresos corrientes, tributarios, no tributarios, SGP, recursos de capital, cofinanciación y regalías)  durante el periodo, y las políticas y estrategias generales adoptadas para mejorar su recaudo y los resultados obtenidos.
</t>
        </r>
      </text>
    </comment>
    <comment ref="A81" authorId="0" shapeId="0">
      <text>
        <r>
          <rPr>
            <sz val="9"/>
            <color indexed="81"/>
            <rFont val="Tahoma"/>
            <family val="2"/>
          </rPr>
          <t xml:space="preserve">“El Balance general es un estado contable básico que presenta en forma clasificada, resumida y consistente, la situación financiera, económica, social y ambiental de la entidad contable pública, expresada en unidades monetarias, a una fecha determinada y revela la totalidad de sus bienes, derechos, obligaciones y la situación del patrimonio.” </t>
        </r>
        <r>
          <rPr>
            <b/>
            <sz val="9"/>
            <color indexed="81"/>
            <rFont val="Tahoma"/>
            <family val="2"/>
          </rPr>
          <t xml:space="preserve">
</t>
        </r>
      </text>
    </comment>
    <comment ref="A89" authorId="0" shapeId="0">
      <text>
        <r>
          <rPr>
            <sz val="9"/>
            <color indexed="81"/>
            <rFont val="Tahoma"/>
            <family val="2"/>
          </rPr>
          <t>Para efectos de ejercicio del empalme se considera pertinente presentar el balance general de la presente vigencia, con corte al 31 de octubre, para tener una visión clara de la gestión de la actual administración.</t>
        </r>
        <r>
          <rPr>
            <b/>
            <sz val="9"/>
            <color indexed="81"/>
            <rFont val="Tahoma"/>
            <family val="2"/>
          </rPr>
          <t xml:space="preserve">
</t>
        </r>
      </text>
    </comment>
    <comment ref="C97" authorId="0" shapeId="0">
      <text>
        <r>
          <rPr>
            <sz val="9"/>
            <color indexed="81"/>
            <rFont val="Tahoma"/>
            <family val="2"/>
          </rPr>
          <t xml:space="preserve">Estado de la actividad económica, financiera, social y ambiental definido como el “estado contable básico que revela el resultado de la actividad financiera, económica, social y ambiental de la entidad contable pública, con base en el flujo de recursos generados y consumidos en cumplimiento de las funciones de cometido estatal, expresado en términos monetarios, durante un período determinado.
</t>
        </r>
      </text>
    </comment>
    <comment ref="A106" authorId="0" shapeId="0">
      <text>
        <r>
          <rPr>
            <sz val="9"/>
            <color indexed="81"/>
            <rFont val="Tahoma"/>
            <family val="2"/>
          </rPr>
          <t xml:space="preserve">Para efectos de ejercicio del empalme se considera pertinente presentar el Estado de la actividad económica, financiera, social y ambiental de la presente vigencia, para tener una visión clara de la gestión de la actual administración.Para tener una mayor comprensión de este informe es importante presentar las notas a los estados financieros.
</t>
        </r>
      </text>
    </comment>
    <comment ref="A116" authorId="0" shapeId="0">
      <text>
        <r>
          <rPr>
            <sz val="10"/>
            <color indexed="81"/>
            <rFont val="Tahoma"/>
            <family val="2"/>
          </rPr>
          <t>El Estado de cambios en el patrimonio es “el estado contable básico que revela en forma detallada y clasificada las variaciones de las cuentas del Patrimonio de la entidad contable pública, de un período determinado a otro.” Para tener una mayor comprensión de este informe es importante presentar las notas a los estados financieros.</t>
        </r>
        <r>
          <rPr>
            <sz val="9"/>
            <color indexed="81"/>
            <rFont val="Tahoma"/>
            <family val="2"/>
          </rPr>
          <t xml:space="preserve">
</t>
        </r>
      </text>
    </comment>
    <comment ref="A132" authorId="0" shapeId="0">
      <text>
        <r>
          <rPr>
            <sz val="11"/>
            <color indexed="81"/>
            <rFont val="Tahoma"/>
            <family val="2"/>
          </rPr>
          <t xml:space="preserve">La finalidad es presentar los montos consolidados por ejecutar correspondientes a las reservas, cuentas por pagar y vigencias expiradas, a la fecha de corte del informe. Para el efecto puede consultar como fuente de información  los reportes de ejecución presupuestal presentados en el Formulario Único Territorial y la ejecución presupuestal de la presente vigencia.
</t>
        </r>
      </text>
    </comment>
    <comment ref="A142" authorId="0" shapeId="0">
      <text>
        <r>
          <rPr>
            <sz val="11"/>
            <color indexed="81"/>
            <rFont val="Tahoma"/>
            <family val="2"/>
          </rPr>
          <t xml:space="preserve">El objetivo es presentar  el monto total de  la deuda pública de la entidad territorial a la fecha y la estimación de los recursos requeridos para atender su pago. 
Para el efecto puede consultar como fuente de información  los reportes de ejecución presupuestal presentados en el Formulario Único Territorial, la ejecución presupuestal de la presente vigencia y el Marco Fiscal de Mediano Plazo.
</t>
        </r>
        <r>
          <rPr>
            <b/>
            <sz val="9"/>
            <color indexed="81"/>
            <rFont val="Tahoma"/>
            <family val="2"/>
          </rPr>
          <t xml:space="preserve">
</t>
        </r>
      </text>
    </comment>
  </commentList>
</comments>
</file>

<file path=xl/sharedStrings.xml><?xml version="1.0" encoding="utf-8"?>
<sst xmlns="http://schemas.openxmlformats.org/spreadsheetml/2006/main" count="255" uniqueCount="173">
  <si>
    <t>Concepto/Vigencia</t>
  </si>
  <si>
    <t>Fuente: FUT y ejecución presupuestal 2015.</t>
  </si>
  <si>
    <t>1. Ingresos totales</t>
  </si>
  <si>
    <t>Concepto</t>
  </si>
  <si>
    <t>1. Gastos totales</t>
  </si>
  <si>
    <t>1.1. Funcionamiento</t>
  </si>
  <si>
    <t>1.3. Inversión</t>
  </si>
  <si>
    <t>1.2. Inversión</t>
  </si>
  <si>
    <t>1. Total</t>
  </si>
  <si>
    <t>Fuente: FUT y ejecución presupuestal de 2015.</t>
  </si>
  <si>
    <t>Monto total de sentencias y conciliaciones a la fecha</t>
  </si>
  <si>
    <t>1. Sentencias y conciliaciones</t>
  </si>
  <si>
    <t>1.1. Sentencias</t>
  </si>
  <si>
    <t>1.2. Conciliaciones</t>
  </si>
  <si>
    <t>1. Pasivos exigibles y contingencias</t>
  </si>
  <si>
    <t>Recursos disponibles en el Fondo de contingencia</t>
  </si>
  <si>
    <t>1. Pasivos Pensional</t>
  </si>
  <si>
    <t>Término de duración del programa o acuerdo en años</t>
  </si>
  <si>
    <t>¿Se está dando cumplimiento a los compromisos adquiridos?</t>
  </si>
  <si>
    <t>Si</t>
  </si>
  <si>
    <t>No</t>
  </si>
  <si>
    <t>Activo</t>
  </si>
  <si>
    <t>Pasivo</t>
  </si>
  <si>
    <t>Patrimonio</t>
  </si>
  <si>
    <t>Vigencia (Corte a 31 de diciembre)</t>
  </si>
  <si>
    <t>Valor</t>
  </si>
  <si>
    <t>Ingresos</t>
  </si>
  <si>
    <t>Gastos y costos</t>
  </si>
  <si>
    <t>Resultado</t>
  </si>
  <si>
    <t>1.1. Ingresos corrientes</t>
  </si>
  <si>
    <t>1.1.1. Tributarios</t>
  </si>
  <si>
    <t>1.1.2. No tributarios</t>
  </si>
  <si>
    <t>1.1.3. SGP</t>
  </si>
  <si>
    <t>1. ANTECEDENTES</t>
  </si>
  <si>
    <t>2. DIAGNOSTICO FINANCIERO</t>
  </si>
  <si>
    <t>1.1.  Capital</t>
  </si>
  <si>
    <t>1.2.  Pasivos exigibles</t>
  </si>
  <si>
    <t>1.3.  Contingencias</t>
  </si>
  <si>
    <t>Es importante registrar los aspectos relevantes sobre la administración de la deuda pública y sus fuentes de financiamiento. Adicionalmente se debe consignar la información de los desembolsos que se encuentren pendiente y un análisis sobre la capacidad de endeudamiento con corte a la fecha de elaboración del informe.</t>
  </si>
  <si>
    <t>En este campo se deben registrar los aspectos relevantes sobre el pasivo pensional de la entidad territorial y su ahorro en el Fonpet.</t>
  </si>
  <si>
    <t>Relacionar en el informe los aspectos relevantes que expliquen el comportamiento de la ejecución de gastos, según los conceptos planteados (funcionamiento, deuda e inversión)  durante el periodo, y las políticas y estrategias generales adoptadas para mejorar su eficiencia y los resultados obtenidos.</t>
  </si>
  <si>
    <t xml:space="preserve">Para tener una mayor comprensión de este informe es importante presentar las notas a los estados financieros.
</t>
  </si>
  <si>
    <t>Ultimo año Vigencia del Acuerdo o programa</t>
  </si>
  <si>
    <t>1.2. Ingresos de Capital</t>
  </si>
  <si>
    <t>Cofinanciación</t>
  </si>
  <si>
    <t>Rendimientos financieros</t>
  </si>
  <si>
    <t>Superavit fiscal</t>
  </si>
  <si>
    <t>Utiliza recursos del SGP para financiar el acuerdo SI/NO</t>
  </si>
  <si>
    <t xml:space="preserve"> Aplica</t>
  </si>
  <si>
    <t>NO</t>
  </si>
  <si>
    <t>Cumplió con la provisión del 125% de ahorro pensional?</t>
  </si>
  <si>
    <t>SI</t>
  </si>
  <si>
    <t>Es importante registrar los aspectos relevantes sobre las sentencias y conciliaciones y sus fuentes de financiamiento.</t>
  </si>
  <si>
    <t>Fuente de revisión: MFMP, ejecución presupuestal 2015 y actas del Comité de Seguimiento y Evaluación</t>
  </si>
  <si>
    <t>Fuente de revisión: MFMP, informes contables entidad territorial.</t>
  </si>
  <si>
    <t>1.       Programa de Saneamiento Fiscal y Financiero</t>
  </si>
  <si>
    <t>2.       Acuerdo de Reestructuración de Pasivos</t>
  </si>
  <si>
    <t xml:space="preserve"> INSTRUCTIVO PARA SISTEMA FINANCIERO</t>
  </si>
  <si>
    <t>a. Programa de Saneamiento Fiscal y Financiero - Ley 617 de 2000 / Acuerdos de Reestructuración de Pasivos - Ley 550 de 1999</t>
  </si>
  <si>
    <t xml:space="preserve">Monto  Total Inicial obligaciones / acreencias </t>
  </si>
  <si>
    <t>Es importante registrar los aspectos relevantes sobre los detalles y contenidos del Programa de Saneamiento Fiscal y Financiero o del Acuerdo de Reestructuración de Pasivos, según sea el caso, tales como el  monto de las obligaciones / acreencias, el tiempo de ejecución, fecha de inicio y fecha  prevista para la terminación, los acreedores más significativos, el estado de avance del cumplimiento y las actas del Comité de Seguimiento y Evaluación del mismo.</t>
  </si>
  <si>
    <t xml:space="preserve">Otros ingresos </t>
  </si>
  <si>
    <t>Crédito</t>
  </si>
  <si>
    <t>Haga una breve descripción de la situación actual de la entidad, respecto a los principales hechos relevantes durante la vigencia de gobierno saliente, en temas fiscales y financieros,  ley 550, aplicación de medidas preventivas y correctivas en materia del decreto 08, recursos ahorros Fonpet, teniendo en cuenta la siguiente información:</t>
  </si>
  <si>
    <t>1.2. Servicio de la Deuda</t>
  </si>
  <si>
    <t>Fuente: Contabilidad y Contaduría General de la Nación</t>
  </si>
  <si>
    <t>Gastos y Costos</t>
  </si>
  <si>
    <t>Recaudo efectivo (Miles de pesos)</t>
  </si>
  <si>
    <t>Momento presupuestal compromisos (Miles de pesos)</t>
  </si>
  <si>
    <t>Miles de pesos</t>
  </si>
  <si>
    <t xml:space="preserve">Valor </t>
  </si>
  <si>
    <t>Es importante registrar los aspectos relevantes sobre las reservas de 2014 y cuentas por pagar.</t>
  </si>
  <si>
    <t xml:space="preserve">Superavit o Deficit </t>
  </si>
  <si>
    <t>Ingresos Totales - Gastos Totales</t>
  </si>
  <si>
    <t>Capacidad de autofinanciamiento del funcionamiento</t>
  </si>
  <si>
    <t xml:space="preserve">
Respaldo de la deuda
</t>
  </si>
  <si>
    <t>(Saldo de la deuda total/ Ingresos totales)*100</t>
  </si>
  <si>
    <t>Permite medir la capacidad de la entidad territorial para respaldar su endeudamiento con los ingresos que recibe.</t>
  </si>
  <si>
    <t>Formula del Indicador</t>
  </si>
  <si>
    <t>% provisionado a la fecha</t>
  </si>
  <si>
    <t xml:space="preserve">Para efectos de ejercicio del empalme se considera pertinente presentar el Estado de la actividad económica, financiera, social y ambiental comparativo  para tener una visión clara de la gestión de la actual administración.                                                                                                                                                                                                                                                                                                                                                                                                        Con el fin de una mayor comprensión de este balance comparativo es importante presentar las notas a los estados financieros.
</t>
  </si>
  <si>
    <t>1.2.  Intereses y gastos operativos</t>
  </si>
  <si>
    <t>(Gastos de funcionamiento/Ingresos tributarios) *100</t>
  </si>
  <si>
    <t>(SGP / Ingresos Corrientes) *100</t>
  </si>
  <si>
    <t>Dependencia de los recursos del SGP</t>
  </si>
  <si>
    <t>Pasivo pensional</t>
  </si>
  <si>
    <t>(Monto total del pasivo pensional - Recursos ahorrados en el Fonpet) / Ingresos totales ) *100</t>
  </si>
  <si>
    <t>Permite establecer una medición de la magnitud del pasivo pensional respecto a los ingresos totales para conocer la magnitud del pasivo</t>
  </si>
  <si>
    <t xml:space="preserve">La presencia de un superávit indica que la entidad territorial puede financiar efectivamente los niveles de inversión que decidió realizar. Si el superávit es alto, puede, en algunos casos indicar baja capacidad de ejecución y gestión en la vigencia que se está analizando o que se presentó la entrada de considerables ingresos no previstos.
Un déficit significa que la entidad territorial no alcanza a cubrir con sus recursos los pagos de inversión (o) funcionamiento si se presenta un déficit corriente), por lo que tiene que recurrir a recursos del crédito para poder cumplir con los compromisos adquiridos. Un déficit alto puede llevar a un endeudamiento excesivo en perjuicio de la estabilidad y solidez financiera de la entidad territorial. </t>
  </si>
  <si>
    <t>Indicador</t>
  </si>
  <si>
    <t>Explicación</t>
  </si>
  <si>
    <t>Establece la importancia de los recursos del Sistema General de Paticipaciones sobre los ingresos corrientes de la entidad territorial</t>
  </si>
  <si>
    <t>CANAL DE CONTACTO:</t>
  </si>
  <si>
    <t>Javier Esteban Martínez</t>
  </si>
  <si>
    <t>jemartinez@alcaldiabogota.gov.co</t>
  </si>
  <si>
    <t>Monto total  de los pasivos exigibles y contingencias proyectados a 31 de diciembre de 2019</t>
  </si>
  <si>
    <t>Monto total  de los pasivos exigibles y contingencias a 1 de julio de 2019</t>
  </si>
  <si>
    <t>Monto total de los pasivos pensionales a julio 1 de 2019 (Miles de pesos)</t>
  </si>
  <si>
    <t>Recursos ahorrados en el Fonpet (Miles de pesos)</t>
  </si>
  <si>
    <t>2019 Apropiado</t>
  </si>
  <si>
    <t>2020 Estimado</t>
  </si>
  <si>
    <t>Fuente: Ejecución presupuestal 2019 y MFMP</t>
  </si>
  <si>
    <t>2019 
Presupuesto definitivo</t>
  </si>
  <si>
    <t>2019 
(a julio 1)</t>
  </si>
  <si>
    <t>Fuente: FUT y ejecución presupuestal 2019.</t>
  </si>
  <si>
    <t>Obligaciones 2019 
(corte 1 de julio)</t>
  </si>
  <si>
    <t>Compromisos 2019</t>
  </si>
  <si>
    <t>Corte julio 1 de 2019</t>
  </si>
  <si>
    <t>Proyectado a diciembre 31 de 2019</t>
  </si>
  <si>
    <t>1. Saldo del patrimonio</t>
  </si>
  <si>
    <t>2. Variaciones patrimoniales</t>
  </si>
  <si>
    <t>3. Detalle de las variaciones patrimoniales</t>
  </si>
  <si>
    <t>3.1. Incrementos</t>
  </si>
  <si>
    <t>3.2. Disminuciones</t>
  </si>
  <si>
    <t>3.3. Partidas sin variación</t>
  </si>
  <si>
    <t>A diciembre 31 de 2018</t>
  </si>
  <si>
    <t>A julio 1 de 2019</t>
  </si>
  <si>
    <t>Reservas 2018</t>
  </si>
  <si>
    <t>Cuentas x pagar 2018</t>
  </si>
  <si>
    <t>Cuentas x pagar 
a julio 1 de 2019</t>
  </si>
  <si>
    <t>Ejecución de reservas 
a julio 1 de 2019</t>
  </si>
  <si>
    <t>Cuentas x pagar 
proyectado a diciembre 31 de 2019</t>
  </si>
  <si>
    <t>Ejecución de reservas proyectado a diciembre 31 de 2019</t>
  </si>
  <si>
    <t>2018 Apropiado</t>
  </si>
  <si>
    <t>2019 Ejecutado 
a julio 1</t>
  </si>
  <si>
    <t>2020
Pagos estimados para la vigencia</t>
  </si>
  <si>
    <t>2021
Pagos estimados para la vigencia</t>
  </si>
  <si>
    <t>2022
Pagos estimados para la vigencia</t>
  </si>
  <si>
    <t>2023
Pagos estimados para la vigencia</t>
  </si>
  <si>
    <t>Fuente: MFMP y ejecución presupuestal 2019.</t>
  </si>
  <si>
    <t>Asesor Secretaría General</t>
  </si>
  <si>
    <t>Saldo de obligaciones / acreencias a julio 1 de 2019</t>
  </si>
  <si>
    <t>Saldo de obligaciones / acreencias a septiembre 1 de 2019</t>
  </si>
  <si>
    <t>Explicar aspectos relevantes sobre el monto de los pasivos exigibles y contingencias, explicando de manera desagregada su composición y los recursos de que dispone la entidad en el respectivo fondo para atenderlos.</t>
  </si>
  <si>
    <t>2012-2015</t>
  </si>
  <si>
    <t>a.  Ingresos del anterior cuatrienio y las cuatro últimas vigencias.</t>
  </si>
  <si>
    <t>c. Ejecución de gastos del anterior cuatrienio y las cuatro últimas vigencias.</t>
  </si>
  <si>
    <t xml:space="preserve">e. Balance General comparativo </t>
  </si>
  <si>
    <t>f.  Balance General 2019</t>
  </si>
  <si>
    <t xml:space="preserve">g. Estado de la actividad económica, financiera, social y ambiental comparativo </t>
  </si>
  <si>
    <t>h. Estado de la actividad económica, financiera, social y ambiental 2019</t>
  </si>
  <si>
    <t>i. Estado de cambios en el patrimonio 2019</t>
  </si>
  <si>
    <t xml:space="preserve">j. Reservas, cuentas por pagar </t>
  </si>
  <si>
    <t>k. Servicio de la Deuda.</t>
  </si>
  <si>
    <t>2019
(ene-jun)</t>
  </si>
  <si>
    <t>2019
(jul-sept)</t>
  </si>
  <si>
    <t>2019
(oct-dic)</t>
  </si>
  <si>
    <t>Monto total  de los pasivos exigibles y contingencias a 1 de octubre de 2019</t>
  </si>
  <si>
    <r>
      <t xml:space="preserve">Monto total de los pasivos pensionales </t>
    </r>
    <r>
      <rPr>
        <b/>
        <u/>
        <sz val="13"/>
        <color indexed="8"/>
        <rFont val="Calibri"/>
        <family val="2"/>
      </rPr>
      <t>proyectados</t>
    </r>
    <r>
      <rPr>
        <b/>
        <sz val="13"/>
        <color indexed="8"/>
        <rFont val="Calibri"/>
        <family val="2"/>
      </rPr>
      <t xml:space="preserve"> a diciembre 31 de 2019 (Miles de pesos)</t>
    </r>
  </si>
  <si>
    <t>Monto total de los pasivos pensionales a octubre 1 de 2019 (Miles de pesos)</t>
  </si>
  <si>
    <t>2019 
(a octubre 1)</t>
  </si>
  <si>
    <r>
      <t>2019 
(</t>
    </r>
    <r>
      <rPr>
        <b/>
        <u/>
        <sz val="13"/>
        <color indexed="8"/>
        <rFont val="Calibri"/>
        <family val="2"/>
      </rPr>
      <t>proyectado</t>
    </r>
    <r>
      <rPr>
        <b/>
        <sz val="13"/>
        <color indexed="8"/>
        <rFont val="Calibri"/>
        <family val="2"/>
      </rPr>
      <t xml:space="preserve"> a diciembre 31)</t>
    </r>
  </si>
  <si>
    <r>
      <t xml:space="preserve">Obligaciones 2019 
</t>
    </r>
    <r>
      <rPr>
        <sz val="12"/>
        <color indexed="8"/>
        <rFont val="Calibri"/>
        <family val="2"/>
      </rPr>
      <t>(</t>
    </r>
    <r>
      <rPr>
        <u/>
        <sz val="12"/>
        <color indexed="8"/>
        <rFont val="Calibri"/>
        <family val="2"/>
      </rPr>
      <t>proyectado</t>
    </r>
    <r>
      <rPr>
        <sz val="12"/>
        <color indexed="8"/>
        <rFont val="Calibri"/>
        <family val="2"/>
      </rPr>
      <t xml:space="preserve"> a 31 de diciembre)</t>
    </r>
  </si>
  <si>
    <t>Obligaciones 2019 
(corte 1 de octubre)</t>
  </si>
  <si>
    <t>Corte octubre 1 de 2019</t>
  </si>
  <si>
    <r>
      <rPr>
        <b/>
        <u/>
        <sz val="11"/>
        <color indexed="8"/>
        <rFont val="Calibri"/>
        <family val="2"/>
      </rPr>
      <t xml:space="preserve">Proyectado </t>
    </r>
    <r>
      <rPr>
        <b/>
        <sz val="11"/>
        <color indexed="8"/>
        <rFont val="Calibri"/>
        <family val="2"/>
      </rPr>
      <t>a diciembre 31 de 2019</t>
    </r>
  </si>
  <si>
    <r>
      <rPr>
        <b/>
        <u/>
        <sz val="11"/>
        <color indexed="8"/>
        <rFont val="Calibri"/>
        <family val="2"/>
      </rPr>
      <t>Proyectado</t>
    </r>
    <r>
      <rPr>
        <b/>
        <sz val="11"/>
        <color indexed="8"/>
        <rFont val="Calibri"/>
        <family val="2"/>
      </rPr>
      <t xml:space="preserve"> a diciembre 31 de 2019</t>
    </r>
  </si>
  <si>
    <t>A octubre 1 de 2019</t>
  </si>
  <si>
    <t>Cuentas x pagar 
a octubre 1 de 2019</t>
  </si>
  <si>
    <t>2019 Ejecutado 
a octubre 1</t>
  </si>
  <si>
    <r>
      <t xml:space="preserve">2019 </t>
    </r>
    <r>
      <rPr>
        <b/>
        <u/>
        <sz val="13"/>
        <color indexed="8"/>
        <rFont val="Calibri"/>
        <family val="2"/>
      </rPr>
      <t>proyección</t>
    </r>
    <r>
      <rPr>
        <b/>
        <sz val="13"/>
        <color indexed="8"/>
        <rFont val="Calibri"/>
        <family val="2"/>
      </rPr>
      <t xml:space="preserve"> de ejecución
a diciembre 31</t>
    </r>
  </si>
  <si>
    <r>
      <t xml:space="preserve">DILIGENCIA EL SIGUIENTE FORMULARIO, SEGÚN APLIQUE TENIENDO EN CUENTA EL TIPO DE ENTIDAD </t>
    </r>
    <r>
      <rPr>
        <sz val="16"/>
        <color indexed="9"/>
        <rFont val="Calibri"/>
        <family val="2"/>
      </rPr>
      <t>(SECTOR CENTRAL Y DESCENTRALIZADAS)</t>
    </r>
  </si>
  <si>
    <t xml:space="preserve">Mide la capacidad de la entidad territorial para cubrir el gasto de funcionamiento de la administración central con sus ingresos tributarios </t>
  </si>
  <si>
    <t xml:space="preserve">   SI / NO</t>
  </si>
  <si>
    <t>b. Pasivos exigibles y Contingencias – Fondo de contingencia</t>
  </si>
  <si>
    <t>c. Pasivos pensionales</t>
  </si>
  <si>
    <t>d. Saldo de la deuda a la fecha 31 de octubre de 2019:</t>
  </si>
  <si>
    <t xml:space="preserve">e. Pago de sentencias y conciliaciones </t>
  </si>
  <si>
    <t xml:space="preserve">Nota 2. La información que se consigne en estos formatos debe venir acompañada de los Estados Financieros </t>
  </si>
  <si>
    <t>anexos.</t>
  </si>
  <si>
    <t>N/A</t>
  </si>
  <si>
    <t>X</t>
  </si>
  <si>
    <t xml:space="preserve">NOTA: 1. De conformidad con lo establecido por la Contaduria General de la Nación en su reglamentación y directrices se precisa:
i) El estado de Actividad económica y Social se denomina: "Estado de Resultados".
ii) El registro contable se efectuá sobre hechos económicos reales y ciertos que han sucedido, por tanto no es técnico efectuar proyecciones sobre hechos futuros, por cuanto de hacerlo se desvirtua el Estado Financiero de la Entidad, razón por la cual no se presenta las proyecciones solicitadas.  
iii El estado de Cambios en el Patrimonio se presenta con una frecuencia anual por ello no se presenta los datos solictados en otros peridos distintos a Diciembre de cada vigencia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</si>
</sst>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 #,##0.00_);_(&quot;$&quot;\ * \(#,##0.00\);_(&quot;$&quot;\ * &quot;-&quot;??_);_(@_)"/>
    <numFmt numFmtId="43" formatCode="_(* #,##0.00_);_(* \(#,##0.00\);_(* &quot;-&quot;??_);_(@_)"/>
    <numFmt numFmtId="184" formatCode="0.000%"/>
    <numFmt numFmtId="185" formatCode="0.0%"/>
    <numFmt numFmtId="189" formatCode="_(* #,##0_);_(* \(#,##0\);_(* &quot;-&quot;??_);_(@_)"/>
  </numFmts>
  <fonts count="32" x14ac:knownFonts="1">
    <font>
      <sz val="11"/>
      <color theme="1"/>
      <name val="Calibri"/>
      <family val="2"/>
      <scheme val="minor"/>
    </font>
    <font>
      <sz val="9"/>
      <color indexed="81"/>
      <name val="Tahoma"/>
      <family val="2"/>
    </font>
    <font>
      <b/>
      <sz val="9"/>
      <color indexed="81"/>
      <name val="Tahoma"/>
      <family val="2"/>
    </font>
    <font>
      <sz val="11"/>
      <color indexed="81"/>
      <name val="Tahoma"/>
      <family val="2"/>
    </font>
    <font>
      <b/>
      <sz val="11"/>
      <color indexed="81"/>
      <name val="Tahoma"/>
      <family val="2"/>
    </font>
    <font>
      <sz val="10"/>
      <color indexed="81"/>
      <name val="Tahoma"/>
      <family val="2"/>
    </font>
    <font>
      <b/>
      <sz val="12"/>
      <name val="Arial Narrow"/>
      <family val="2"/>
    </font>
    <font>
      <sz val="12"/>
      <color indexed="8"/>
      <name val="Calibri"/>
      <family val="2"/>
    </font>
    <font>
      <b/>
      <sz val="11"/>
      <color indexed="8"/>
      <name val="Calibri"/>
      <family val="2"/>
    </font>
    <font>
      <b/>
      <sz val="13"/>
      <color indexed="8"/>
      <name val="Calibri"/>
      <family val="2"/>
    </font>
    <font>
      <b/>
      <u/>
      <sz val="13"/>
      <color indexed="8"/>
      <name val="Calibri"/>
      <family val="2"/>
    </font>
    <font>
      <u/>
      <sz val="12"/>
      <color indexed="8"/>
      <name val="Calibri"/>
      <family val="2"/>
    </font>
    <font>
      <b/>
      <u/>
      <sz val="11"/>
      <color indexed="8"/>
      <name val="Calibri"/>
      <family val="2"/>
    </font>
    <font>
      <sz val="16"/>
      <color indexed="9"/>
      <name val="Calibri"/>
      <family val="2"/>
    </font>
    <font>
      <sz val="11"/>
      <color theme="1"/>
      <name val="Calibri"/>
      <family val="2"/>
      <scheme val="minor"/>
    </font>
    <font>
      <u/>
      <sz val="11"/>
      <color theme="10"/>
      <name val="Calibri"/>
      <family val="2"/>
      <scheme val="minor"/>
    </font>
    <font>
      <b/>
      <sz val="11"/>
      <color theme="1"/>
      <name val="Calibri"/>
      <family val="2"/>
      <scheme val="minor"/>
    </font>
    <font>
      <sz val="14"/>
      <color rgb="FF222222"/>
      <name val="Arial"/>
      <family val="2"/>
    </font>
    <font>
      <b/>
      <sz val="12"/>
      <color theme="1"/>
      <name val="Calibri"/>
      <family val="2"/>
      <scheme val="minor"/>
    </font>
    <font>
      <sz val="12"/>
      <color theme="1"/>
      <name val="Calibri"/>
      <family val="2"/>
      <scheme val="minor"/>
    </font>
    <font>
      <sz val="13"/>
      <name val="Calibri"/>
      <family val="2"/>
      <scheme val="minor"/>
    </font>
    <font>
      <sz val="13"/>
      <color theme="1"/>
      <name val="Calibri"/>
      <family val="2"/>
      <scheme val="minor"/>
    </font>
    <font>
      <b/>
      <sz val="13"/>
      <color theme="1"/>
      <name val="Calibri"/>
      <family val="2"/>
      <scheme val="minor"/>
    </font>
    <font>
      <b/>
      <sz val="12"/>
      <color theme="1"/>
      <name val="Arial"/>
      <family val="2"/>
    </font>
    <font>
      <sz val="12"/>
      <color theme="1"/>
      <name val="Arial"/>
      <family val="2"/>
    </font>
    <font>
      <u/>
      <sz val="11"/>
      <color theme="1"/>
      <name val="Calibri"/>
      <family val="2"/>
      <scheme val="minor"/>
    </font>
    <font>
      <b/>
      <sz val="13"/>
      <color theme="0"/>
      <name val="Calibri"/>
      <family val="2"/>
      <scheme val="minor"/>
    </font>
    <font>
      <b/>
      <sz val="14"/>
      <color theme="1"/>
      <name val="Calibri"/>
      <family val="2"/>
      <scheme val="minor"/>
    </font>
    <font>
      <sz val="13"/>
      <color theme="0"/>
      <name val="Calibri"/>
      <family val="2"/>
      <scheme val="minor"/>
    </font>
    <font>
      <b/>
      <sz val="16"/>
      <color theme="0"/>
      <name val="Calibri"/>
      <family val="2"/>
      <scheme val="minor"/>
    </font>
    <font>
      <sz val="11"/>
      <color theme="1"/>
      <name val="Arial"/>
      <family val="2"/>
    </font>
    <font>
      <b/>
      <sz val="12"/>
      <color rgb="FF000000"/>
      <name val="Arial"/>
      <family val="2"/>
    </font>
  </fonts>
  <fills count="7">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4"/>
        <bgColor indexed="64"/>
      </patternFill>
    </fill>
    <fill>
      <patternFill patternType="solid">
        <fgColor theme="3"/>
        <bgColor indexed="64"/>
      </patternFill>
    </fill>
    <fill>
      <patternFill patternType="solid">
        <fgColor rgb="FFFFFF00"/>
        <bgColor indexed="64"/>
      </patternFill>
    </fill>
  </fills>
  <borders count="24">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5"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cellStyleXfs>
  <cellXfs count="232">
    <xf numFmtId="0" fontId="0" fillId="0" borderId="0" xfId="0"/>
    <xf numFmtId="0" fontId="0" fillId="2" borderId="0" xfId="0" applyFill="1"/>
    <xf numFmtId="0" fontId="17" fillId="0" borderId="0" xfId="0" applyFont="1"/>
    <xf numFmtId="0" fontId="18" fillId="0" borderId="0" xfId="0" applyFont="1" applyAlignment="1">
      <alignment vertical="center"/>
    </xf>
    <xf numFmtId="0" fontId="19" fillId="0" borderId="0" xfId="0" applyFont="1" applyAlignment="1">
      <alignment horizontal="justify" vertical="center" wrapText="1"/>
    </xf>
    <xf numFmtId="0" fontId="19" fillId="0" borderId="0" xfId="0" applyFont="1"/>
    <xf numFmtId="0" fontId="18" fillId="0" borderId="1" xfId="0" applyFont="1" applyBorder="1" applyAlignment="1">
      <alignment horizontal="left" vertical="center"/>
    </xf>
    <xf numFmtId="0" fontId="19" fillId="0" borderId="2" xfId="0" applyFont="1" applyBorder="1" applyAlignment="1">
      <alignment vertical="center" wrapText="1"/>
    </xf>
    <xf numFmtId="0" fontId="18" fillId="0" borderId="3" xfId="0" applyFont="1" applyBorder="1" applyAlignment="1">
      <alignment horizontal="justify" vertical="center" wrapText="1"/>
    </xf>
    <xf numFmtId="0" fontId="19" fillId="0" borderId="3" xfId="0" applyFont="1" applyBorder="1"/>
    <xf numFmtId="184" fontId="19" fillId="0" borderId="0" xfId="5" applyNumberFormat="1" applyFont="1"/>
    <xf numFmtId="0" fontId="19" fillId="0" borderId="0" xfId="0" applyFont="1" applyAlignment="1">
      <alignment vertical="center" wrapText="1"/>
    </xf>
    <xf numFmtId="0" fontId="18" fillId="0" borderId="1" xfId="0" applyFont="1" applyBorder="1" applyAlignment="1">
      <alignment horizontal="left" vertical="center" wrapText="1"/>
    </xf>
    <xf numFmtId="0" fontId="19" fillId="0" borderId="0" xfId="0" applyFont="1" applyAlignment="1">
      <alignment horizontal="left" vertical="top" wrapText="1"/>
    </xf>
    <xf numFmtId="0" fontId="18" fillId="0" borderId="3" xfId="0" applyFont="1" applyBorder="1" applyAlignment="1">
      <alignment vertical="center"/>
    </xf>
    <xf numFmtId="0" fontId="19" fillId="0" borderId="1" xfId="0" applyFont="1" applyBorder="1" applyAlignment="1">
      <alignment vertical="top"/>
    </xf>
    <xf numFmtId="0" fontId="16" fillId="0" borderId="3" xfId="0" applyFont="1" applyBorder="1" applyAlignment="1">
      <alignment horizontal="justify" vertical="center" wrapText="1"/>
    </xf>
    <xf numFmtId="0" fontId="19" fillId="0" borderId="1" xfId="0" applyFont="1" applyBorder="1"/>
    <xf numFmtId="0" fontId="19" fillId="0" borderId="4" xfId="0" applyFont="1" applyBorder="1"/>
    <xf numFmtId="9" fontId="19" fillId="0" borderId="0" xfId="0" applyNumberFormat="1" applyFont="1"/>
    <xf numFmtId="9" fontId="19" fillId="0" borderId="0" xfId="5" applyFont="1"/>
    <xf numFmtId="3" fontId="19" fillId="0" borderId="0" xfId="0" applyNumberFormat="1" applyFont="1"/>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19" fillId="0" borderId="1" xfId="0" applyFont="1" applyBorder="1" applyAlignment="1">
      <alignment vertical="center"/>
    </xf>
    <xf numFmtId="0" fontId="0" fillId="0" borderId="3" xfId="0" applyBorder="1" applyAlignment="1">
      <alignment vertical="center" wrapText="1"/>
    </xf>
    <xf numFmtId="0" fontId="19" fillId="0" borderId="0" xfId="0" applyFont="1" applyAlignment="1">
      <alignment vertical="top" wrapText="1"/>
    </xf>
    <xf numFmtId="0" fontId="0" fillId="0" borderId="2" xfId="0" applyBorder="1" applyAlignment="1">
      <alignment horizontal="left"/>
    </xf>
    <xf numFmtId="0" fontId="19" fillId="0" borderId="0" xfId="0" applyFont="1" applyAlignment="1">
      <alignment vertical="top"/>
    </xf>
    <xf numFmtId="0" fontId="19" fillId="0" borderId="0" xfId="0" applyFont="1" applyAlignment="1">
      <alignment horizontal="left" vertical="top"/>
    </xf>
    <xf numFmtId="0" fontId="19" fillId="0" borderId="4" xfId="0" applyFont="1" applyBorder="1" applyAlignment="1">
      <alignment horizontal="left" vertical="top"/>
    </xf>
    <xf numFmtId="0" fontId="0" fillId="0" borderId="1" xfId="0" applyBorder="1"/>
    <xf numFmtId="0" fontId="19" fillId="0" borderId="1" xfId="0" applyFont="1" applyBorder="1" applyAlignment="1">
      <alignment vertical="top" wrapText="1"/>
    </xf>
    <xf numFmtId="0" fontId="19" fillId="0" borderId="4" xfId="0" applyFont="1" applyBorder="1" applyAlignment="1">
      <alignment vertical="top" wrapText="1"/>
    </xf>
    <xf numFmtId="0" fontId="19" fillId="0" borderId="0" xfId="0" applyFont="1" applyAlignment="1">
      <alignment horizontal="center"/>
    </xf>
    <xf numFmtId="0" fontId="20" fillId="0" borderId="0" xfId="0" applyFont="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vertical="top"/>
    </xf>
    <xf numFmtId="0" fontId="22" fillId="3" borderId="1" xfId="0" applyFont="1" applyFill="1" applyBorder="1"/>
    <xf numFmtId="0" fontId="22" fillId="0" borderId="1" xfId="0" applyFont="1" applyBorder="1" applyAlignment="1">
      <alignment horizontal="left" vertical="center"/>
    </xf>
    <xf numFmtId="0" fontId="22" fillId="0" borderId="4" xfId="0" applyFont="1" applyBorder="1" applyAlignment="1">
      <alignment horizontal="center" vertical="center" wrapText="1"/>
    </xf>
    <xf numFmtId="0" fontId="22" fillId="0" borderId="2" xfId="0" applyFont="1" applyBorder="1" applyAlignment="1">
      <alignment horizontal="justify" vertical="center" wrapText="1"/>
    </xf>
    <xf numFmtId="185" fontId="21" fillId="0" borderId="4" xfId="5" applyNumberFormat="1" applyFont="1" applyBorder="1"/>
    <xf numFmtId="0" fontId="21" fillId="0" borderId="1" xfId="0" applyFont="1" applyBorder="1"/>
    <xf numFmtId="0" fontId="21" fillId="0" borderId="0" xfId="0" applyFont="1"/>
    <xf numFmtId="0" fontId="22" fillId="0" borderId="2" xfId="0" applyFont="1" applyBorder="1" applyAlignment="1">
      <alignment horizontal="center"/>
    </xf>
    <xf numFmtId="0" fontId="21" fillId="0" borderId="4" xfId="0" applyFont="1" applyBorder="1"/>
    <xf numFmtId="0" fontId="19" fillId="2" borderId="0" xfId="0" applyFont="1" applyFill="1"/>
    <xf numFmtId="189" fontId="22" fillId="0" borderId="3" xfId="2" applyNumberFormat="1" applyFont="1" applyBorder="1" applyAlignment="1">
      <alignment vertical="center" wrapText="1"/>
    </xf>
    <xf numFmtId="0" fontId="18" fillId="0" borderId="3" xfId="0" applyFont="1" applyBorder="1" applyAlignment="1">
      <alignment horizontal="center" vertical="center"/>
    </xf>
    <xf numFmtId="0" fontId="21" fillId="0" borderId="1" xfId="0" applyFont="1" applyBorder="1" applyAlignment="1">
      <alignment horizontal="left" vertical="center"/>
    </xf>
    <xf numFmtId="189" fontId="22" fillId="0" borderId="3" xfId="2" applyNumberFormat="1" applyFont="1" applyBorder="1" applyAlignment="1">
      <alignment horizontal="right" vertical="center" wrapText="1"/>
    </xf>
    <xf numFmtId="0" fontId="16" fillId="2" borderId="0" xfId="0" applyFont="1" applyFill="1"/>
    <xf numFmtId="0" fontId="15" fillId="2" borderId="0" xfId="1" applyFill="1"/>
    <xf numFmtId="0" fontId="23" fillId="0" borderId="3" xfId="0" applyFont="1" applyBorder="1" applyAlignment="1">
      <alignment horizontal="center" vertical="center" wrapText="1"/>
    </xf>
    <xf numFmtId="189" fontId="24" fillId="2" borderId="3" xfId="2" applyNumberFormat="1" applyFont="1" applyFill="1" applyBorder="1" applyAlignment="1">
      <alignment horizontal="center" vertical="center" wrapText="1"/>
    </xf>
    <xf numFmtId="10" fontId="24" fillId="2" borderId="3" xfId="0" applyNumberFormat="1" applyFont="1" applyFill="1" applyBorder="1" applyAlignment="1">
      <alignment horizontal="center" vertical="center" wrapText="1"/>
    </xf>
    <xf numFmtId="0" fontId="16" fillId="0" borderId="2" xfId="0" applyFont="1" applyBorder="1" applyAlignment="1">
      <alignment horizontal="left"/>
    </xf>
    <xf numFmtId="0" fontId="16" fillId="0" borderId="3" xfId="0" applyFont="1" applyBorder="1" applyAlignment="1">
      <alignment horizont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9" fillId="0" borderId="8" xfId="0" applyFont="1" applyBorder="1" applyAlignment="1">
      <alignment vertical="top" wrapText="1"/>
    </xf>
    <xf numFmtId="0" fontId="19" fillId="0" borderId="9" xfId="0" applyFont="1" applyBorder="1" applyAlignment="1">
      <alignment vertical="top" wrapText="1"/>
    </xf>
    <xf numFmtId="0" fontId="25" fillId="2" borderId="0" xfId="0" applyFont="1" applyFill="1"/>
    <xf numFmtId="189" fontId="22" fillId="0" borderId="3" xfId="2" applyNumberFormat="1" applyFont="1" applyBorder="1" applyAlignment="1">
      <alignment horizontal="center" vertical="center" wrapText="1"/>
    </xf>
    <xf numFmtId="0" fontId="26" fillId="4" borderId="1" xfId="0" applyFont="1" applyFill="1" applyBorder="1" applyAlignment="1">
      <alignment vertical="center"/>
    </xf>
    <xf numFmtId="0" fontId="26" fillId="4" borderId="10" xfId="0" applyFont="1" applyFill="1" applyBorder="1" applyAlignment="1">
      <alignment vertical="top"/>
    </xf>
    <xf numFmtId="2" fontId="21" fillId="4" borderId="10" xfId="0" applyNumberFormat="1" applyFont="1" applyFill="1" applyBorder="1"/>
    <xf numFmtId="0" fontId="26" fillId="5" borderId="1" xfId="0" applyFont="1" applyFill="1" applyBorder="1" applyAlignment="1">
      <alignment vertical="center"/>
    </xf>
    <xf numFmtId="0" fontId="19" fillId="0" borderId="4" xfId="0" applyFont="1" applyBorder="1" applyAlignment="1">
      <alignment vertical="center" wrapText="1"/>
    </xf>
    <xf numFmtId="0" fontId="26" fillId="4" borderId="1" xfId="0" applyFont="1" applyFill="1" applyBorder="1"/>
    <xf numFmtId="0" fontId="19" fillId="0" borderId="1" xfId="0" applyFont="1" applyBorder="1" applyAlignment="1">
      <alignment horizontal="justify" vertical="center" wrapText="1"/>
    </xf>
    <xf numFmtId="0" fontId="19" fillId="0" borderId="4" xfId="0" applyFont="1" applyBorder="1" applyAlignment="1">
      <alignment horizontal="justify" vertical="center" wrapText="1"/>
    </xf>
    <xf numFmtId="0" fontId="22" fillId="0" borderId="3" xfId="0" applyFont="1" applyBorder="1" applyAlignment="1">
      <alignment horizontal="center" vertical="center"/>
    </xf>
    <xf numFmtId="0" fontId="21" fillId="0" borderId="4" xfId="0" applyFont="1" applyBorder="1" applyAlignment="1">
      <alignment vertical="center" wrapText="1"/>
    </xf>
    <xf numFmtId="0" fontId="19" fillId="0" borderId="4" xfId="0" applyFont="1" applyBorder="1" applyAlignment="1">
      <alignment vertical="top"/>
    </xf>
    <xf numFmtId="0" fontId="19" fillId="0" borderId="11" xfId="0" applyFont="1" applyBorder="1" applyAlignment="1">
      <alignment vertical="top"/>
    </xf>
    <xf numFmtId="0" fontId="19" fillId="0" borderId="8" xfId="0" applyFont="1" applyBorder="1" applyAlignment="1">
      <alignment vertical="top"/>
    </xf>
    <xf numFmtId="0" fontId="0" fillId="2" borderId="1" xfId="0" applyFill="1" applyBorder="1"/>
    <xf numFmtId="0" fontId="0" fillId="2" borderId="0" xfId="0" applyFill="1" applyBorder="1"/>
    <xf numFmtId="0" fontId="0" fillId="2" borderId="0" xfId="0" applyFill="1" applyBorder="1" applyAlignment="1">
      <alignment horizontal="center"/>
    </xf>
    <xf numFmtId="0" fontId="19" fillId="2" borderId="0" xfId="0" applyFont="1" applyFill="1" applyBorder="1"/>
    <xf numFmtId="0" fontId="19" fillId="2" borderId="4" xfId="0" applyFont="1" applyFill="1" applyBorder="1"/>
    <xf numFmtId="0" fontId="27" fillId="5" borderId="0" xfId="0" applyFont="1" applyFill="1" applyBorder="1" applyAlignment="1">
      <alignment vertical="center"/>
    </xf>
    <xf numFmtId="0" fontId="19" fillId="0" borderId="0" xfId="0" applyFont="1" applyBorder="1" applyAlignment="1">
      <alignment horizontal="justify" vertical="center" wrapText="1"/>
    </xf>
    <xf numFmtId="0" fontId="19"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Border="1"/>
    <xf numFmtId="0" fontId="18" fillId="0" borderId="0" xfId="0" applyFont="1" applyBorder="1" applyAlignment="1">
      <alignment horizontal="left" vertical="center"/>
    </xf>
    <xf numFmtId="0" fontId="19" fillId="0" borderId="0" xfId="0" applyFont="1" applyBorder="1" applyAlignment="1">
      <alignment horizontal="center"/>
    </xf>
    <xf numFmtId="0" fontId="22" fillId="0" borderId="0" xfId="0" applyFont="1" applyBorder="1" applyAlignment="1">
      <alignment vertical="center"/>
    </xf>
    <xf numFmtId="0" fontId="22" fillId="0" borderId="0" xfId="0" applyFont="1" applyBorder="1" applyAlignment="1">
      <alignment horizontal="left" vertical="center"/>
    </xf>
    <xf numFmtId="0" fontId="19" fillId="0" borderId="0" xfId="0" applyFont="1" applyBorder="1" applyAlignment="1">
      <alignment horizontal="center" vertical="top" wrapText="1"/>
    </xf>
    <xf numFmtId="0" fontId="18" fillId="0" borderId="0" xfId="0" applyFont="1" applyBorder="1" applyAlignment="1">
      <alignment vertical="center"/>
    </xf>
    <xf numFmtId="0" fontId="18" fillId="0" borderId="0" xfId="0" applyFont="1" applyBorder="1" applyAlignment="1">
      <alignment horizontal="center" vertical="center" wrapText="1"/>
    </xf>
    <xf numFmtId="0" fontId="21" fillId="0" borderId="0" xfId="0" applyFont="1" applyBorder="1"/>
    <xf numFmtId="0" fontId="21" fillId="0" borderId="0" xfId="0" applyFont="1" applyBorder="1" applyAlignment="1">
      <alignment horizontal="center"/>
    </xf>
    <xf numFmtId="0" fontId="21" fillId="0" borderId="0" xfId="0" applyFont="1" applyBorder="1" applyAlignment="1">
      <alignment wrapText="1"/>
    </xf>
    <xf numFmtId="0" fontId="16" fillId="0" borderId="0" xfId="0" applyFont="1" applyBorder="1" applyAlignment="1">
      <alignment horizontal="center" vertical="center" wrapText="1"/>
    </xf>
    <xf numFmtId="0" fontId="16" fillId="0" borderId="0" xfId="0" applyFont="1" applyBorder="1" applyAlignment="1">
      <alignment horizontal="justify" vertical="center" wrapText="1"/>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19" fillId="0" borderId="0" xfId="0" applyFont="1" applyBorder="1" applyAlignment="1">
      <alignment horizontal="center" vertical="center"/>
    </xf>
    <xf numFmtId="0" fontId="19" fillId="0" borderId="0" xfId="0" applyFont="1" applyBorder="1" applyAlignment="1">
      <alignment vertical="center" wrapText="1"/>
    </xf>
    <xf numFmtId="0" fontId="18" fillId="0" borderId="0" xfId="0" applyFont="1" applyBorder="1" applyAlignment="1">
      <alignment horizontal="justify" vertical="center" wrapText="1"/>
    </xf>
    <xf numFmtId="0" fontId="21" fillId="0" borderId="0" xfId="0" applyFont="1" applyBorder="1" applyAlignment="1">
      <alignment vertical="center" wrapText="1"/>
    </xf>
    <xf numFmtId="0" fontId="21" fillId="0" borderId="0" xfId="0" applyFont="1" applyBorder="1" applyAlignment="1">
      <alignment horizontal="justify" vertical="center" wrapText="1"/>
    </xf>
    <xf numFmtId="0" fontId="21" fillId="0" borderId="0" xfId="0"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xf>
    <xf numFmtId="9" fontId="21" fillId="0" borderId="0" xfId="5" applyFont="1" applyBorder="1"/>
    <xf numFmtId="9" fontId="19" fillId="0" borderId="0" xfId="5" applyFont="1" applyBorder="1"/>
    <xf numFmtId="0" fontId="19" fillId="0" borderId="0" xfId="0" applyFont="1" applyBorder="1" applyAlignment="1">
      <alignment vertical="center"/>
    </xf>
    <xf numFmtId="0" fontId="28" fillId="4" borderId="0" xfId="0" applyFont="1" applyFill="1" applyBorder="1"/>
    <xf numFmtId="0" fontId="22" fillId="0" borderId="0" xfId="0" applyFont="1" applyBorder="1"/>
    <xf numFmtId="0" fontId="0" fillId="0" borderId="0" xfId="0" applyBorder="1" applyAlignment="1">
      <alignment horizontal="center"/>
    </xf>
    <xf numFmtId="0" fontId="19" fillId="0" borderId="0" xfId="0" applyFont="1" applyBorder="1" applyAlignment="1">
      <alignment horizontal="left"/>
    </xf>
    <xf numFmtId="0" fontId="19" fillId="0" borderId="0" xfId="0" applyFont="1" applyBorder="1" applyAlignment="1">
      <alignment horizontal="left" vertical="top"/>
    </xf>
    <xf numFmtId="0" fontId="19" fillId="0" borderId="0" xfId="0" applyFont="1" applyBorder="1" applyAlignment="1">
      <alignment horizontal="center" vertical="top"/>
    </xf>
    <xf numFmtId="0" fontId="0" fillId="0" borderId="0" xfId="0" applyBorder="1" applyAlignment="1">
      <alignment horizontal="left"/>
    </xf>
    <xf numFmtId="0" fontId="0" fillId="0" borderId="0" xfId="0" applyBorder="1"/>
    <xf numFmtId="0" fontId="26" fillId="4" borderId="0" xfId="0" applyFont="1" applyFill="1" applyBorder="1"/>
    <xf numFmtId="0" fontId="21" fillId="0" borderId="0" xfId="0" applyFont="1" applyBorder="1" applyAlignment="1">
      <alignment horizontal="left"/>
    </xf>
    <xf numFmtId="0" fontId="19" fillId="0" borderId="0" xfId="0" applyFont="1" applyBorder="1" applyAlignment="1">
      <alignment vertical="top"/>
    </xf>
    <xf numFmtId="0" fontId="19" fillId="0" borderId="0" xfId="0" applyFont="1" applyBorder="1" applyAlignment="1">
      <alignment vertical="top" wrapText="1"/>
    </xf>
    <xf numFmtId="0" fontId="0" fillId="0" borderId="12" xfId="0" applyBorder="1" applyAlignment="1">
      <alignment horizontal="left" vertical="center" wrapText="1"/>
    </xf>
    <xf numFmtId="0" fontId="23" fillId="0" borderId="3" xfId="0" applyFont="1" applyBorder="1" applyAlignment="1">
      <alignment horizontal="center" vertical="center"/>
    </xf>
    <xf numFmtId="0" fontId="22" fillId="0" borderId="3" xfId="0" applyFont="1" applyBorder="1" applyAlignment="1">
      <alignment horizontal="center" vertical="center"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22" fillId="0" borderId="13"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4" xfId="0" applyFont="1" applyBorder="1" applyAlignment="1">
      <alignment horizontal="left" vertical="top" wrapText="1"/>
    </xf>
    <xf numFmtId="0" fontId="22" fillId="0" borderId="0" xfId="0" applyFont="1" applyBorder="1" applyAlignment="1">
      <alignment horizontal="center" vertical="center"/>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4" xfId="0" applyFont="1" applyBorder="1" applyAlignment="1">
      <alignment horizontal="left" vertical="center" wrapText="1"/>
    </xf>
    <xf numFmtId="0" fontId="22" fillId="0" borderId="2" xfId="0" applyFont="1" applyBorder="1" applyAlignment="1">
      <alignment horizontal="center" vertical="center" wrapText="1"/>
    </xf>
    <xf numFmtId="0" fontId="16" fillId="2" borderId="14" xfId="0" applyFont="1" applyFill="1" applyBorder="1" applyAlignment="1">
      <alignment vertical="center" wrapText="1"/>
    </xf>
    <xf numFmtId="0" fontId="16" fillId="2" borderId="0" xfId="0" applyFont="1" applyFill="1" applyBorder="1" applyAlignment="1">
      <alignment vertical="center" wrapText="1"/>
    </xf>
    <xf numFmtId="0" fontId="29" fillId="5" borderId="0" xfId="0" applyFont="1" applyFill="1" applyAlignment="1"/>
    <xf numFmtId="0" fontId="29" fillId="5" borderId="0" xfId="0" applyFont="1" applyFill="1"/>
    <xf numFmtId="44" fontId="21" fillId="0" borderId="15" xfId="4" applyFont="1" applyBorder="1"/>
    <xf numFmtId="0" fontId="19" fillId="0" borderId="3" xfId="0" applyFont="1" applyBorder="1" applyAlignment="1">
      <alignment horizontal="center" vertical="center" wrapText="1"/>
    </xf>
    <xf numFmtId="41" fontId="21" fillId="0" borderId="0" xfId="0" applyNumberFormat="1" applyFont="1" applyBorder="1"/>
    <xf numFmtId="41" fontId="19" fillId="0" borderId="0" xfId="0" applyNumberFormat="1" applyFont="1" applyBorder="1" applyAlignment="1">
      <alignment horizontal="center"/>
    </xf>
    <xf numFmtId="41" fontId="22" fillId="0" borderId="0" xfId="0" applyNumberFormat="1" applyFont="1" applyBorder="1" applyAlignment="1">
      <alignment horizontal="center"/>
    </xf>
    <xf numFmtId="41" fontId="19" fillId="0" borderId="0" xfId="0" applyNumberFormat="1" applyFont="1" applyBorder="1" applyAlignment="1">
      <alignment horizontal="left" vertical="top" wrapText="1"/>
    </xf>
    <xf numFmtId="0" fontId="18" fillId="0" borderId="1" xfId="0" applyFont="1" applyBorder="1" applyAlignment="1">
      <alignment horizontal="left" vertical="top" wrapText="1"/>
    </xf>
    <xf numFmtId="0" fontId="18" fillId="0" borderId="0" xfId="0" applyFont="1" applyBorder="1" applyAlignment="1">
      <alignment horizontal="left" vertical="top" wrapText="1"/>
    </xf>
    <xf numFmtId="189" fontId="24" fillId="0" borderId="3" xfId="2" applyNumberFormat="1" applyFont="1" applyFill="1" applyBorder="1" applyAlignment="1">
      <alignment horizontal="center" vertical="center" wrapText="1"/>
    </xf>
    <xf numFmtId="41" fontId="14" fillId="0" borderId="3" xfId="3" applyFont="1" applyFill="1" applyBorder="1" applyAlignment="1">
      <alignment horizontal="center"/>
    </xf>
    <xf numFmtId="41" fontId="19" fillId="0" borderId="3" xfId="3" applyFont="1" applyFill="1" applyBorder="1"/>
    <xf numFmtId="41" fontId="19" fillId="0" borderId="3" xfId="3" applyFont="1" applyFill="1" applyBorder="1" applyAlignment="1">
      <alignment horizontal="center"/>
    </xf>
    <xf numFmtId="41" fontId="0" fillId="0" borderId="3" xfId="0" applyNumberFormat="1" applyFill="1" applyBorder="1" applyAlignment="1">
      <alignment horizontal="center"/>
    </xf>
    <xf numFmtId="0" fontId="19" fillId="0" borderId="0" xfId="0" applyFont="1" applyFill="1" applyBorder="1"/>
    <xf numFmtId="0" fontId="19" fillId="0" borderId="4" xfId="0" applyFont="1" applyFill="1" applyBorder="1"/>
    <xf numFmtId="0" fontId="6" fillId="2" borderId="0" xfId="0" applyFont="1" applyFill="1" applyAlignment="1">
      <alignment horizontal="center" vertical="center"/>
    </xf>
    <xf numFmtId="0" fontId="23" fillId="0" borderId="3" xfId="0" applyFont="1" applyBorder="1" applyAlignment="1">
      <alignment horizontal="center" vertical="center"/>
    </xf>
    <xf numFmtId="0" fontId="31" fillId="0" borderId="3" xfId="0" applyFont="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0" borderId="3" xfId="0" applyFont="1" applyBorder="1" applyAlignment="1">
      <alignment horizontal="left" vertical="center" wrapText="1"/>
    </xf>
    <xf numFmtId="0" fontId="24" fillId="2" borderId="3" xfId="0" applyFont="1" applyFill="1" applyBorder="1" applyAlignment="1">
      <alignment horizontal="center" vertical="center" wrapText="1"/>
    </xf>
    <xf numFmtId="0" fontId="30" fillId="2" borderId="16" xfId="0" applyFont="1" applyFill="1" applyBorder="1" applyAlignment="1">
      <alignment horizontal="justify" vertical="center" wrapText="1"/>
    </xf>
    <xf numFmtId="0" fontId="30" fillId="2" borderId="17" xfId="0" applyFont="1" applyFill="1" applyBorder="1" applyAlignment="1">
      <alignment horizontal="justify" vertical="center" wrapText="1"/>
    </xf>
    <xf numFmtId="0" fontId="30" fillId="2" borderId="17" xfId="0" applyFont="1" applyFill="1" applyBorder="1" applyAlignment="1">
      <alignment horizontal="justify" vertical="center"/>
    </xf>
    <xf numFmtId="0" fontId="30" fillId="2" borderId="16" xfId="0" applyFont="1" applyFill="1" applyBorder="1" applyAlignment="1">
      <alignment horizontal="left" vertical="center" wrapText="1"/>
    </xf>
    <xf numFmtId="0" fontId="30" fillId="2" borderId="17" xfId="0" applyFont="1" applyFill="1" applyBorder="1" applyAlignment="1">
      <alignment horizontal="left" vertical="center" wrapText="1"/>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19" fillId="6" borderId="1" xfId="0" applyFont="1" applyFill="1" applyBorder="1" applyAlignment="1">
      <alignment horizontal="left" vertical="center" wrapText="1"/>
    </xf>
    <xf numFmtId="0" fontId="19" fillId="6" borderId="0"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26" fillId="4" borderId="1" xfId="0" applyFont="1" applyFill="1" applyBorder="1" applyAlignment="1">
      <alignment horizontal="left" vertical="center"/>
    </xf>
    <xf numFmtId="0" fontId="26" fillId="4" borderId="0" xfId="0" applyFont="1" applyFill="1" applyBorder="1" applyAlignment="1">
      <alignment horizontal="lef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4" xfId="0" applyFont="1" applyBorder="1" applyAlignment="1">
      <alignment horizontal="left" vertical="top"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9" fillId="0" borderId="1" xfId="0" applyFont="1" applyBorder="1" applyAlignment="1">
      <alignment horizontal="left" vertical="center"/>
    </xf>
    <xf numFmtId="0" fontId="19" fillId="0" borderId="0" xfId="0" applyFont="1" applyBorder="1" applyAlignment="1">
      <alignment horizontal="left"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2" fillId="0" borderId="0" xfId="0" applyFont="1" applyBorder="1" applyAlignment="1">
      <alignment horizontal="center" vertical="center" wrapText="1"/>
    </xf>
    <xf numFmtId="0" fontId="26" fillId="5" borderId="1" xfId="0" applyFont="1" applyFill="1" applyBorder="1" applyAlignment="1">
      <alignment horizontal="left" vertical="center"/>
    </xf>
    <xf numFmtId="0" fontId="26" fillId="5" borderId="0" xfId="0" applyFont="1" applyFill="1" applyBorder="1" applyAlignment="1">
      <alignment horizontal="left" vertical="center"/>
    </xf>
    <xf numFmtId="0" fontId="26" fillId="4" borderId="1" xfId="0" applyFont="1" applyFill="1" applyBorder="1" applyAlignment="1">
      <alignment horizontal="left"/>
    </xf>
    <xf numFmtId="0" fontId="26" fillId="4" borderId="0" xfId="0" applyFont="1" applyFill="1" applyBorder="1" applyAlignment="1">
      <alignment horizontal="left"/>
    </xf>
    <xf numFmtId="0" fontId="22" fillId="0" borderId="16" xfId="0" applyFont="1" applyBorder="1" applyAlignment="1">
      <alignment horizontal="center"/>
    </xf>
    <xf numFmtId="0" fontId="22" fillId="0" borderId="19" xfId="0" applyFont="1" applyBorder="1" applyAlignment="1">
      <alignment horizontal="center"/>
    </xf>
    <xf numFmtId="0" fontId="22" fillId="0" borderId="17" xfId="0" applyFont="1" applyBorder="1" applyAlignment="1">
      <alignment horizontal="center"/>
    </xf>
    <xf numFmtId="0" fontId="22" fillId="0" borderId="14" xfId="0" applyFont="1" applyBorder="1" applyAlignment="1">
      <alignment horizontal="center" vertical="center"/>
    </xf>
    <xf numFmtId="0" fontId="22" fillId="0" borderId="0"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xf>
    <xf numFmtId="3" fontId="0" fillId="0" borderId="3" xfId="0" applyNumberFormat="1" applyFill="1" applyBorder="1" applyAlignment="1">
      <alignment horizontal="center"/>
    </xf>
    <xf numFmtId="3" fontId="0" fillId="0" borderId="3" xfId="0" applyNumberFormat="1" applyBorder="1" applyAlignment="1">
      <alignment horizontal="center"/>
    </xf>
    <xf numFmtId="3" fontId="0" fillId="0" borderId="18" xfId="0" applyNumberFormat="1" applyFill="1" applyBorder="1" applyAlignment="1">
      <alignment horizontal="center"/>
    </xf>
    <xf numFmtId="0" fontId="0" fillId="0" borderId="3" xfId="0" applyBorder="1" applyAlignment="1">
      <alignment horizontal="center"/>
    </xf>
    <xf numFmtId="0" fontId="0" fillId="0" borderId="18" xfId="0" applyFill="1"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0" fillId="0" borderId="13" xfId="0" applyFill="1" applyBorder="1" applyAlignment="1">
      <alignment horizontal="center"/>
    </xf>
    <xf numFmtId="3" fontId="0" fillId="0" borderId="13" xfId="0" applyNumberFormat="1" applyBorder="1" applyAlignment="1">
      <alignment horizontal="center"/>
    </xf>
    <xf numFmtId="0" fontId="0" fillId="0" borderId="13" xfId="0" applyBorder="1" applyAlignment="1">
      <alignment horizontal="center"/>
    </xf>
    <xf numFmtId="0" fontId="0" fillId="0" borderId="3" xfId="0" applyFill="1" applyBorder="1" applyAlignment="1">
      <alignment horizontal="center"/>
    </xf>
    <xf numFmtId="0" fontId="18" fillId="0" borderId="1" xfId="0" applyFont="1" applyBorder="1" applyAlignment="1">
      <alignment horizontal="left" vertical="top" wrapText="1"/>
    </xf>
    <xf numFmtId="0" fontId="18" fillId="0" borderId="0" xfId="0" applyFont="1" applyBorder="1" applyAlignment="1">
      <alignment horizontal="left" vertical="top" wrapText="1"/>
    </xf>
    <xf numFmtId="0" fontId="19" fillId="0" borderId="0" xfId="0" applyFont="1" applyAlignment="1">
      <alignment horizontal="left" vertical="center" wrapText="1"/>
    </xf>
  </cellXfs>
  <cellStyles count="6">
    <cellStyle name="Hipervínculo" xfId="1" builtinId="8"/>
    <cellStyle name="Millares" xfId="2" builtinId="3"/>
    <cellStyle name="Millares [0]" xfId="3" builtinId="6"/>
    <cellStyle name="Moneda" xfId="4" builtinId="4"/>
    <cellStyle name="Normal" xfId="0" builtinId="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5" Type="http://schemas.openxmlformats.org/officeDocument/2006/relationships/image" Target="../media/image4.png"/><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225</xdr:row>
      <xdr:rowOff>0</xdr:rowOff>
    </xdr:from>
    <xdr:to>
      <xdr:col>1</xdr:col>
      <xdr:colOff>304800</xdr:colOff>
      <xdr:row>226</xdr:row>
      <xdr:rowOff>76200</xdr:rowOff>
    </xdr:to>
    <xdr:sp macro="" textlink="">
      <xdr:nvSpPr>
        <xdr:cNvPr id="9389" name="AutoShape 10" descr="Resultado de imagen para agencia de defensa juridica">
          <a:hlinkClick xmlns:r="http://schemas.openxmlformats.org/officeDocument/2006/relationships" r:id="rId1"/>
        </xdr:cNvPr>
        <xdr:cNvSpPr>
          <a:spLocks noChangeAspect="1" noChangeArrowheads="1"/>
        </xdr:cNvSpPr>
      </xdr:nvSpPr>
      <xdr:spPr bwMode="auto">
        <a:xfrm>
          <a:off x="695325" y="4286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27</xdr:row>
      <xdr:rowOff>104775</xdr:rowOff>
    </xdr:from>
    <xdr:to>
      <xdr:col>8</xdr:col>
      <xdr:colOff>342900</xdr:colOff>
      <xdr:row>38</xdr:row>
      <xdr:rowOff>19050</xdr:rowOff>
    </xdr:to>
    <xdr:pic>
      <xdr:nvPicPr>
        <xdr:cNvPr id="9390" name="Pictur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3837"/>
        <a:stretch>
          <a:fillRect/>
        </a:stretch>
      </xdr:blipFill>
      <xdr:spPr bwMode="auto">
        <a:xfrm>
          <a:off x="695325" y="5257800"/>
          <a:ext cx="562927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57150</xdr:rowOff>
    </xdr:from>
    <xdr:to>
      <xdr:col>8</xdr:col>
      <xdr:colOff>342900</xdr:colOff>
      <xdr:row>50</xdr:row>
      <xdr:rowOff>28575</xdr:rowOff>
    </xdr:to>
    <xdr:pic>
      <xdr:nvPicPr>
        <xdr:cNvPr id="9391" name="Picture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38278"/>
        <a:stretch>
          <a:fillRect/>
        </a:stretch>
      </xdr:blipFill>
      <xdr:spPr bwMode="auto">
        <a:xfrm>
          <a:off x="695325" y="7296150"/>
          <a:ext cx="5629275"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123825</xdr:rowOff>
    </xdr:to>
    <xdr:sp macro="" textlink="">
      <xdr:nvSpPr>
        <xdr:cNvPr id="9392" name="AutoShape 132" descr="Logo agencia"/>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939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939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180975</xdr:rowOff>
    </xdr:from>
    <xdr:to>
      <xdr:col>8</xdr:col>
      <xdr:colOff>666750</xdr:colOff>
      <xdr:row>26</xdr:row>
      <xdr:rowOff>9525</xdr:rowOff>
    </xdr:to>
    <xdr:pic>
      <xdr:nvPicPr>
        <xdr:cNvPr id="9395" name="Imagen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57494"/>
        <a:stretch>
          <a:fillRect/>
        </a:stretch>
      </xdr:blipFill>
      <xdr:spPr bwMode="auto">
        <a:xfrm>
          <a:off x="695325" y="1524000"/>
          <a:ext cx="5953125" cy="344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676275</xdr:colOff>
      <xdr:row>1</xdr:row>
      <xdr:rowOff>95250</xdr:rowOff>
    </xdr:from>
    <xdr:to>
      <xdr:col>3</xdr:col>
      <xdr:colOff>276225</xdr:colOff>
      <xdr:row>5</xdr:row>
      <xdr:rowOff>180975</xdr:rowOff>
    </xdr:to>
    <xdr:pic>
      <xdr:nvPicPr>
        <xdr:cNvPr id="9396" name="Picture 1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 y="28575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50</xdr:row>
      <xdr:rowOff>76200</xdr:rowOff>
    </xdr:from>
    <xdr:to>
      <xdr:col>8</xdr:col>
      <xdr:colOff>333375</xdr:colOff>
      <xdr:row>53</xdr:row>
      <xdr:rowOff>123825</xdr:rowOff>
    </xdr:to>
    <xdr:pic>
      <xdr:nvPicPr>
        <xdr:cNvPr id="9397" name="Picture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1288" b="21819"/>
        <a:stretch>
          <a:fillRect/>
        </a:stretch>
      </xdr:blipFill>
      <xdr:spPr bwMode="auto">
        <a:xfrm>
          <a:off x="685800" y="9601200"/>
          <a:ext cx="56292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304800</xdr:colOff>
      <xdr:row>1</xdr:row>
      <xdr:rowOff>38100</xdr:rowOff>
    </xdr:to>
    <xdr:sp macro="" textlink="">
      <xdr:nvSpPr>
        <xdr:cNvPr id="8422" name="AutoShape 132" descr="Logo agencia"/>
        <xdr:cNvSpPr>
          <a:spLocks noChangeAspect="1" noChangeArrowheads="1"/>
        </xdr:cNvSpPr>
      </xdr:nvSpPr>
      <xdr:spPr bwMode="auto">
        <a:xfrm>
          <a:off x="3038475"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304800</xdr:colOff>
      <xdr:row>1</xdr:row>
      <xdr:rowOff>38100</xdr:rowOff>
    </xdr:to>
    <xdr:sp macro="" textlink="">
      <xdr:nvSpPr>
        <xdr:cNvPr id="842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3038475"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304800</xdr:colOff>
      <xdr:row>1</xdr:row>
      <xdr:rowOff>38100</xdr:rowOff>
    </xdr:to>
    <xdr:sp macro="" textlink="">
      <xdr:nvSpPr>
        <xdr:cNvPr id="842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3038475"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304800</xdr:colOff>
      <xdr:row>2</xdr:row>
      <xdr:rowOff>28575</xdr:rowOff>
    </xdr:to>
    <xdr:sp macro="" textlink="">
      <xdr:nvSpPr>
        <xdr:cNvPr id="7440" name="AutoShape 132" descr="Logo agencia"/>
        <xdr:cNvSpPr>
          <a:spLocks noChangeAspect="1" noChangeArrowheads="1"/>
        </xdr:cNvSpPr>
      </xdr:nvSpPr>
      <xdr:spPr bwMode="auto">
        <a:xfrm>
          <a:off x="15106650"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28575</xdr:rowOff>
    </xdr:to>
    <xdr:sp macro="" textlink="">
      <xdr:nvSpPr>
        <xdr:cNvPr id="744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5106650"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28575</xdr:rowOff>
    </xdr:to>
    <xdr:sp macro="" textlink="">
      <xdr:nvSpPr>
        <xdr:cNvPr id="744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15106650"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226"/>
  <sheetViews>
    <sheetView topLeftCell="A34" workbookViewId="0">
      <selection activeCell="B1" sqref="B1"/>
    </sheetView>
  </sheetViews>
  <sheetFormatPr baseColWidth="10" defaultRowHeight="15" x14ac:dyDescent="0.25"/>
  <cols>
    <col min="1" max="1" width="10.42578125" style="1" customWidth="1"/>
    <col min="2" max="2" width="10.7109375" style="1" customWidth="1"/>
    <col min="3" max="16384" width="11.42578125" style="1"/>
  </cols>
  <sheetData>
    <row r="4" spans="2:8" x14ac:dyDescent="0.25">
      <c r="G4"/>
    </row>
    <row r="5" spans="2:8" ht="16.149999999999999" customHeight="1" x14ac:dyDescent="0.25"/>
    <row r="8" spans="2:8" ht="15" customHeight="1" x14ac:dyDescent="0.25">
      <c r="B8" s="162" t="s">
        <v>57</v>
      </c>
      <c r="C8" s="162"/>
      <c r="D8" s="162"/>
      <c r="E8" s="162"/>
      <c r="F8" s="162"/>
      <c r="G8" s="162"/>
      <c r="H8" s="162"/>
    </row>
    <row r="27" spans="2:2" x14ac:dyDescent="0.25">
      <c r="B27" s="1" t="s">
        <v>168</v>
      </c>
    </row>
    <row r="28" spans="2:2" x14ac:dyDescent="0.25">
      <c r="B28" s="1" t="s">
        <v>169</v>
      </c>
    </row>
    <row r="31" spans="2:2" ht="14.45" customHeight="1" x14ac:dyDescent="0.25"/>
    <row r="56" spans="2:6" x14ac:dyDescent="0.25">
      <c r="B56" s="53" t="s">
        <v>92</v>
      </c>
    </row>
    <row r="57" spans="2:6" x14ac:dyDescent="0.25">
      <c r="B57" s="1" t="s">
        <v>93</v>
      </c>
    </row>
    <row r="58" spans="2:6" x14ac:dyDescent="0.25">
      <c r="B58" s="1" t="s">
        <v>130</v>
      </c>
      <c r="F58" s="65"/>
    </row>
    <row r="59" spans="2:6" x14ac:dyDescent="0.25">
      <c r="B59" s="54" t="s">
        <v>94</v>
      </c>
    </row>
    <row r="226" spans="2:2" ht="18" x14ac:dyDescent="0.25">
      <c r="B226" s="2"/>
    </row>
  </sheetData>
  <mergeCells count="1">
    <mergeCell ref="B8:H8"/>
  </mergeCells>
  <hyperlinks>
    <hyperlink ref="B59"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
  <sheetViews>
    <sheetView tabSelected="1" topLeftCell="D1" zoomScale="80" zoomScaleNormal="80" workbookViewId="0">
      <selection activeCell="I9" sqref="I9:J9"/>
    </sheetView>
  </sheetViews>
  <sheetFormatPr baseColWidth="10" defaultRowHeight="15" x14ac:dyDescent="0.25"/>
  <cols>
    <col min="1" max="3" width="11" style="1" customWidth="1"/>
    <col min="4" max="8" width="6.28515625" style="1" customWidth="1"/>
    <col min="9" max="10" width="26.7109375" style="1" customWidth="1"/>
    <col min="11" max="17" width="17" style="1" customWidth="1"/>
    <col min="18" max="16384" width="11.42578125" style="1"/>
  </cols>
  <sheetData>
    <row r="1" spans="1:19" ht="21" x14ac:dyDescent="0.35">
      <c r="A1" s="145" t="s">
        <v>161</v>
      </c>
      <c r="B1" s="146"/>
      <c r="C1" s="146"/>
      <c r="D1" s="146"/>
      <c r="E1" s="146"/>
      <c r="F1" s="146"/>
      <c r="G1" s="146"/>
      <c r="H1" s="146"/>
      <c r="I1" s="146"/>
      <c r="J1" s="146"/>
      <c r="K1" s="146"/>
      <c r="L1" s="146"/>
      <c r="M1" s="146"/>
      <c r="N1" s="146"/>
      <c r="O1" s="146"/>
      <c r="P1" s="146"/>
      <c r="Q1" s="146"/>
    </row>
    <row r="3" spans="1:19" ht="15.75" x14ac:dyDescent="0.25">
      <c r="L3" s="163" t="s">
        <v>28</v>
      </c>
      <c r="M3" s="163"/>
      <c r="N3" s="163"/>
      <c r="O3" s="163"/>
      <c r="P3" s="163"/>
      <c r="Q3" s="163"/>
    </row>
    <row r="4" spans="1:19" ht="31.15" customHeight="1" x14ac:dyDescent="0.25">
      <c r="A4" s="164" t="s">
        <v>89</v>
      </c>
      <c r="B4" s="164"/>
      <c r="C4" s="164"/>
      <c r="D4" s="163" t="s">
        <v>78</v>
      </c>
      <c r="E4" s="163"/>
      <c r="F4" s="163"/>
      <c r="G4" s="163"/>
      <c r="H4" s="163"/>
      <c r="I4" s="165" t="s">
        <v>90</v>
      </c>
      <c r="J4" s="166"/>
      <c r="K4" s="129">
        <v>2015</v>
      </c>
      <c r="L4" s="129">
        <v>2016</v>
      </c>
      <c r="M4" s="129">
        <v>2017</v>
      </c>
      <c r="N4" s="129">
        <v>2018</v>
      </c>
      <c r="O4" s="55" t="s">
        <v>144</v>
      </c>
      <c r="P4" s="55" t="s">
        <v>145</v>
      </c>
      <c r="Q4" s="55" t="s">
        <v>146</v>
      </c>
      <c r="R4" s="143"/>
      <c r="S4" s="144"/>
    </row>
    <row r="5" spans="1:19" ht="219.75" customHeight="1" x14ac:dyDescent="0.25">
      <c r="A5" s="167" t="s">
        <v>72</v>
      </c>
      <c r="B5" s="167"/>
      <c r="C5" s="167"/>
      <c r="D5" s="168" t="s">
        <v>73</v>
      </c>
      <c r="E5" s="168"/>
      <c r="F5" s="168"/>
      <c r="G5" s="168"/>
      <c r="H5" s="168"/>
      <c r="I5" s="169" t="s">
        <v>88</v>
      </c>
      <c r="J5" s="170"/>
      <c r="K5" s="57" t="s">
        <v>170</v>
      </c>
      <c r="L5" s="56">
        <f>+'Informe de Empalme (ÁnimoLucro)'!B101-'Informe de Empalme (ÁnimoLucro)'!E101</f>
        <v>130776</v>
      </c>
      <c r="M5" s="56">
        <f>+'Informe de Empalme (ÁnimoLucro)'!C101-'Informe de Empalme (ÁnimoLucro)'!F101</f>
        <v>-204035</v>
      </c>
      <c r="N5" s="56">
        <f>+'Informe de Empalme (ÁnimoLucro)'!D101-'Informe de Empalme (ÁnimoLucro)'!G101</f>
        <v>-592732</v>
      </c>
      <c r="O5" s="155">
        <f>8011042-3994235</f>
        <v>4016807</v>
      </c>
      <c r="P5" s="56">
        <f>11102784-7064782</f>
        <v>4038002</v>
      </c>
      <c r="Q5" s="56"/>
      <c r="R5" s="143"/>
      <c r="S5" s="144"/>
    </row>
    <row r="6" spans="1:19" ht="44.25" customHeight="1" x14ac:dyDescent="0.25">
      <c r="A6" s="167" t="s">
        <v>75</v>
      </c>
      <c r="B6" s="167"/>
      <c r="C6" s="167"/>
      <c r="D6" s="168" t="s">
        <v>76</v>
      </c>
      <c r="E6" s="168"/>
      <c r="F6" s="168"/>
      <c r="G6" s="168"/>
      <c r="H6" s="168"/>
      <c r="I6" s="169" t="s">
        <v>77</v>
      </c>
      <c r="J6" s="171"/>
      <c r="K6" s="57" t="s">
        <v>170</v>
      </c>
      <c r="L6" s="57" t="s">
        <v>170</v>
      </c>
      <c r="M6" s="57" t="s">
        <v>170</v>
      </c>
      <c r="N6" s="57" t="s">
        <v>170</v>
      </c>
      <c r="O6" s="57" t="s">
        <v>170</v>
      </c>
      <c r="P6" s="57" t="s">
        <v>170</v>
      </c>
      <c r="Q6" s="57" t="s">
        <v>170</v>
      </c>
      <c r="R6" s="143"/>
      <c r="S6" s="144"/>
    </row>
    <row r="7" spans="1:19" ht="54.75" customHeight="1" x14ac:dyDescent="0.25">
      <c r="A7" s="167" t="s">
        <v>74</v>
      </c>
      <c r="B7" s="167"/>
      <c r="C7" s="167"/>
      <c r="D7" s="168" t="s">
        <v>82</v>
      </c>
      <c r="E7" s="168"/>
      <c r="F7" s="168"/>
      <c r="G7" s="168"/>
      <c r="H7" s="168"/>
      <c r="I7" s="172" t="s">
        <v>162</v>
      </c>
      <c r="J7" s="173"/>
      <c r="K7" s="57" t="s">
        <v>170</v>
      </c>
      <c r="L7" s="57" t="s">
        <v>170</v>
      </c>
      <c r="M7" s="57" t="s">
        <v>170</v>
      </c>
      <c r="N7" s="57" t="s">
        <v>170</v>
      </c>
      <c r="O7" s="57" t="s">
        <v>170</v>
      </c>
      <c r="P7" s="57" t="s">
        <v>170</v>
      </c>
      <c r="Q7" s="57" t="s">
        <v>170</v>
      </c>
      <c r="R7" s="143"/>
      <c r="S7" s="144"/>
    </row>
    <row r="8" spans="1:19" ht="46.5" customHeight="1" x14ac:dyDescent="0.25">
      <c r="A8" s="167" t="s">
        <v>84</v>
      </c>
      <c r="B8" s="167"/>
      <c r="C8" s="167"/>
      <c r="D8" s="168" t="s">
        <v>83</v>
      </c>
      <c r="E8" s="168"/>
      <c r="F8" s="168"/>
      <c r="G8" s="168"/>
      <c r="H8" s="168"/>
      <c r="I8" s="172" t="s">
        <v>91</v>
      </c>
      <c r="J8" s="173"/>
      <c r="K8" s="57" t="s">
        <v>170</v>
      </c>
      <c r="L8" s="57" t="s">
        <v>170</v>
      </c>
      <c r="M8" s="57" t="s">
        <v>170</v>
      </c>
      <c r="N8" s="57" t="s">
        <v>170</v>
      </c>
      <c r="O8" s="57" t="s">
        <v>170</v>
      </c>
      <c r="P8" s="57" t="s">
        <v>170</v>
      </c>
      <c r="Q8" s="57" t="s">
        <v>170</v>
      </c>
      <c r="R8" s="143"/>
      <c r="S8" s="144"/>
    </row>
    <row r="9" spans="1:19" ht="57.75" customHeight="1" x14ac:dyDescent="0.25">
      <c r="A9" s="167" t="s">
        <v>85</v>
      </c>
      <c r="B9" s="167"/>
      <c r="C9" s="167"/>
      <c r="D9" s="168" t="s">
        <v>86</v>
      </c>
      <c r="E9" s="168"/>
      <c r="F9" s="168"/>
      <c r="G9" s="168"/>
      <c r="H9" s="168"/>
      <c r="I9" s="169" t="s">
        <v>87</v>
      </c>
      <c r="J9" s="170"/>
      <c r="K9" s="57" t="s">
        <v>170</v>
      </c>
      <c r="L9" s="57" t="s">
        <v>170</v>
      </c>
      <c r="M9" s="57" t="s">
        <v>170</v>
      </c>
      <c r="N9" s="57" t="s">
        <v>170</v>
      </c>
      <c r="O9" s="57" t="s">
        <v>170</v>
      </c>
      <c r="P9" s="57" t="s">
        <v>170</v>
      </c>
      <c r="Q9" s="57" t="s">
        <v>170</v>
      </c>
      <c r="R9" s="143"/>
      <c r="S9" s="144"/>
    </row>
  </sheetData>
  <mergeCells count="19">
    <mergeCell ref="A8:C8"/>
    <mergeCell ref="D8:H8"/>
    <mergeCell ref="I8:J8"/>
    <mergeCell ref="A9:C9"/>
    <mergeCell ref="D9:H9"/>
    <mergeCell ref="I9:J9"/>
    <mergeCell ref="A6:C6"/>
    <mergeCell ref="D6:H6"/>
    <mergeCell ref="I6:J6"/>
    <mergeCell ref="A7:C7"/>
    <mergeCell ref="D7:H7"/>
    <mergeCell ref="I7:J7"/>
    <mergeCell ref="L3:Q3"/>
    <mergeCell ref="A4:C4"/>
    <mergeCell ref="D4:H4"/>
    <mergeCell ref="I4:J4"/>
    <mergeCell ref="A5:C5"/>
    <mergeCell ref="D5:H5"/>
    <mergeCell ref="I5:J5"/>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55"/>
  <sheetViews>
    <sheetView topLeftCell="A79" zoomScale="55" zoomScaleNormal="55" workbookViewId="0">
      <selection activeCell="E114" sqref="E114"/>
    </sheetView>
  </sheetViews>
  <sheetFormatPr baseColWidth="10" defaultRowHeight="15.75" x14ac:dyDescent="0.25"/>
  <cols>
    <col min="1" max="1" width="48.28515625" style="5" customWidth="1"/>
    <col min="2" max="2" width="39.5703125" style="5" customWidth="1"/>
    <col min="3" max="3" width="41.140625" style="5" customWidth="1"/>
    <col min="4" max="4" width="28.7109375" style="5" customWidth="1"/>
    <col min="5" max="6" width="34.42578125" style="34" customWidth="1"/>
    <col min="7" max="8" width="32.42578125" style="5" customWidth="1"/>
    <col min="9" max="9" width="29.140625" style="5" customWidth="1"/>
    <col min="10" max="11" width="32.85546875" style="5" customWidth="1"/>
    <col min="12" max="12" width="12.140625" style="5" customWidth="1"/>
    <col min="13" max="13" width="8.140625" style="5" customWidth="1"/>
    <col min="14" max="14" width="11.7109375" style="5" customWidth="1"/>
    <col min="15" max="16384" width="11.42578125" style="5"/>
  </cols>
  <sheetData>
    <row r="1" spans="1:16" s="48" customFormat="1" x14ac:dyDescent="0.25">
      <c r="A1" s="80"/>
      <c r="B1" s="81"/>
      <c r="C1" s="81"/>
      <c r="D1" s="81"/>
      <c r="E1" s="82"/>
      <c r="F1" s="82"/>
      <c r="G1" s="81"/>
      <c r="H1" s="81"/>
      <c r="I1" s="81"/>
      <c r="J1" s="81"/>
      <c r="K1" s="83"/>
      <c r="L1" s="84"/>
    </row>
    <row r="2" spans="1:16" ht="22.5" customHeight="1" x14ac:dyDescent="0.25">
      <c r="A2" s="70" t="s">
        <v>33</v>
      </c>
      <c r="B2" s="85"/>
      <c r="C2" s="85"/>
      <c r="D2" s="174"/>
      <c r="E2" s="174"/>
      <c r="F2" s="174"/>
      <c r="G2" s="174"/>
      <c r="H2" s="174"/>
      <c r="I2" s="174"/>
      <c r="J2" s="174"/>
      <c r="K2" s="174"/>
      <c r="L2" s="175"/>
      <c r="M2" s="3"/>
      <c r="N2" s="3"/>
    </row>
    <row r="3" spans="1:16" ht="43.5" customHeight="1" x14ac:dyDescent="0.25">
      <c r="A3" s="176" t="s">
        <v>63</v>
      </c>
      <c r="B3" s="177"/>
      <c r="C3" s="177"/>
      <c r="D3" s="177"/>
      <c r="E3" s="177"/>
      <c r="F3" s="177"/>
      <c r="G3" s="177"/>
      <c r="H3" s="177"/>
      <c r="I3" s="177"/>
      <c r="J3" s="177"/>
      <c r="K3" s="177"/>
      <c r="L3" s="178"/>
      <c r="M3" s="11"/>
      <c r="N3" s="11"/>
    </row>
    <row r="4" spans="1:16" ht="19.5" customHeight="1" x14ac:dyDescent="0.25">
      <c r="A4" s="73"/>
      <c r="B4" s="86"/>
      <c r="C4" s="86"/>
      <c r="D4" s="86"/>
      <c r="E4" s="87"/>
      <c r="F4" s="87"/>
      <c r="G4" s="86"/>
      <c r="H4" s="86"/>
      <c r="I4" s="86"/>
      <c r="J4" s="86"/>
      <c r="K4" s="86"/>
      <c r="L4" s="74"/>
      <c r="M4" s="4"/>
      <c r="N4" s="4"/>
    </row>
    <row r="5" spans="1:16" ht="17.25" x14ac:dyDescent="0.25">
      <c r="A5" s="179" t="s">
        <v>58</v>
      </c>
      <c r="B5" s="180"/>
      <c r="C5" s="180"/>
      <c r="D5" s="180"/>
      <c r="E5" s="88"/>
      <c r="F5" s="88"/>
      <c r="G5" s="89"/>
      <c r="H5" s="89"/>
      <c r="I5" s="89"/>
      <c r="J5" s="89"/>
      <c r="K5" s="89"/>
      <c r="L5" s="18"/>
    </row>
    <row r="6" spans="1:16" ht="19.5" customHeight="1" x14ac:dyDescent="0.25">
      <c r="A6" s="6"/>
      <c r="B6" s="90"/>
      <c r="C6" s="90"/>
      <c r="D6" s="90"/>
      <c r="E6" s="88"/>
      <c r="F6" s="88"/>
      <c r="G6" s="89"/>
      <c r="H6" s="89"/>
      <c r="I6" s="89"/>
      <c r="J6" s="89"/>
      <c r="K6" s="89"/>
      <c r="L6" s="18"/>
    </row>
    <row r="7" spans="1:16" s="45" customFormat="1" ht="45.75" customHeight="1" x14ac:dyDescent="0.3">
      <c r="A7" s="181" t="s">
        <v>3</v>
      </c>
      <c r="B7" s="130" t="s">
        <v>48</v>
      </c>
      <c r="C7" s="182" t="s">
        <v>59</v>
      </c>
      <c r="D7" s="182"/>
      <c r="E7" s="183" t="s">
        <v>131</v>
      </c>
      <c r="F7" s="183" t="s">
        <v>132</v>
      </c>
      <c r="G7" s="182" t="s">
        <v>17</v>
      </c>
      <c r="H7" s="182" t="s">
        <v>42</v>
      </c>
      <c r="I7" s="182" t="s">
        <v>18</v>
      </c>
      <c r="J7" s="182"/>
      <c r="K7" s="182" t="s">
        <v>47</v>
      </c>
      <c r="L7" s="187"/>
      <c r="P7" s="35"/>
    </row>
    <row r="8" spans="1:16" s="45" customFormat="1" ht="21" customHeight="1" x14ac:dyDescent="0.3">
      <c r="A8" s="181"/>
      <c r="B8" s="130" t="s">
        <v>163</v>
      </c>
      <c r="C8" s="182"/>
      <c r="D8" s="182"/>
      <c r="E8" s="184"/>
      <c r="F8" s="184"/>
      <c r="G8" s="182"/>
      <c r="H8" s="182"/>
      <c r="I8" s="36" t="s">
        <v>19</v>
      </c>
      <c r="J8" s="36" t="s">
        <v>20</v>
      </c>
      <c r="K8" s="36" t="s">
        <v>19</v>
      </c>
      <c r="L8" s="37" t="s">
        <v>20</v>
      </c>
    </row>
    <row r="9" spans="1:16" ht="36.75" customHeight="1" x14ac:dyDescent="0.25">
      <c r="A9" s="7" t="s">
        <v>55</v>
      </c>
      <c r="B9" s="148" t="s">
        <v>49</v>
      </c>
      <c r="C9" s="188">
        <v>0</v>
      </c>
      <c r="D9" s="188"/>
      <c r="E9" s="136">
        <v>0</v>
      </c>
      <c r="F9" s="136">
        <v>0</v>
      </c>
      <c r="G9" s="8" t="s">
        <v>170</v>
      </c>
      <c r="H9" s="8" t="s">
        <v>170</v>
      </c>
      <c r="I9" s="8" t="s">
        <v>170</v>
      </c>
      <c r="J9" s="8" t="s">
        <v>170</v>
      </c>
      <c r="K9" s="8" t="s">
        <v>170</v>
      </c>
      <c r="L9" s="8" t="s">
        <v>170</v>
      </c>
    </row>
    <row r="10" spans="1:16" ht="30.75" customHeight="1" x14ac:dyDescent="0.25">
      <c r="A10" s="7" t="s">
        <v>56</v>
      </c>
      <c r="B10" s="148" t="s">
        <v>49</v>
      </c>
      <c r="C10" s="188">
        <v>0</v>
      </c>
      <c r="D10" s="188"/>
      <c r="E10" s="136">
        <v>0</v>
      </c>
      <c r="F10" s="136">
        <v>0</v>
      </c>
      <c r="G10" s="8" t="s">
        <v>170</v>
      </c>
      <c r="H10" s="8" t="s">
        <v>170</v>
      </c>
      <c r="I10" s="8" t="s">
        <v>170</v>
      </c>
      <c r="J10" s="8" t="s">
        <v>170</v>
      </c>
      <c r="K10" s="8" t="s">
        <v>170</v>
      </c>
      <c r="L10" s="8" t="s">
        <v>170</v>
      </c>
    </row>
    <row r="11" spans="1:16" x14ac:dyDescent="0.25">
      <c r="A11" s="17" t="s">
        <v>53</v>
      </c>
      <c r="B11" s="89"/>
      <c r="C11" s="89"/>
      <c r="D11" s="89"/>
      <c r="E11" s="91"/>
      <c r="F11" s="91"/>
      <c r="G11" s="89"/>
      <c r="H11" s="89"/>
      <c r="I11" s="89"/>
      <c r="J11" s="89"/>
      <c r="K11" s="89"/>
      <c r="L11" s="18"/>
      <c r="M11" s="20"/>
      <c r="N11" s="10"/>
    </row>
    <row r="12" spans="1:16" ht="53.25" customHeight="1" x14ac:dyDescent="0.25">
      <c r="A12" s="189" t="s">
        <v>60</v>
      </c>
      <c r="B12" s="190"/>
      <c r="C12" s="190"/>
      <c r="D12" s="190"/>
      <c r="E12" s="190"/>
      <c r="F12" s="190"/>
      <c r="G12" s="190"/>
      <c r="H12" s="190"/>
      <c r="I12" s="105"/>
      <c r="J12" s="105"/>
      <c r="K12" s="105"/>
      <c r="L12" s="71"/>
      <c r="M12" s="11"/>
      <c r="N12" s="11"/>
    </row>
    <row r="13" spans="1:16" ht="13.15" customHeight="1" x14ac:dyDescent="0.25">
      <c r="A13" s="12"/>
      <c r="B13" s="140"/>
      <c r="C13" s="140"/>
      <c r="D13" s="140"/>
      <c r="E13" s="87"/>
      <c r="F13" s="87"/>
      <c r="G13" s="140"/>
      <c r="H13" s="140"/>
      <c r="I13" s="140"/>
      <c r="J13" s="140"/>
      <c r="K13" s="140"/>
      <c r="L13" s="141"/>
      <c r="M13" s="11"/>
      <c r="N13" s="11"/>
    </row>
    <row r="14" spans="1:16" ht="17.25" x14ac:dyDescent="0.25">
      <c r="A14" s="179" t="s">
        <v>164</v>
      </c>
      <c r="B14" s="180"/>
      <c r="C14" s="180"/>
      <c r="D14" s="92"/>
      <c r="E14" s="138"/>
      <c r="F14" s="91"/>
      <c r="G14" s="89"/>
      <c r="H14" s="89"/>
      <c r="I14" s="89"/>
      <c r="J14" s="89"/>
      <c r="K14" s="89"/>
      <c r="L14" s="18"/>
      <c r="M14" s="20"/>
      <c r="N14" s="10"/>
    </row>
    <row r="15" spans="1:16" ht="17.25" x14ac:dyDescent="0.25">
      <c r="A15" s="51" t="s">
        <v>69</v>
      </c>
      <c r="B15" s="93"/>
      <c r="C15" s="93"/>
      <c r="D15" s="92"/>
      <c r="E15" s="138"/>
      <c r="F15" s="91"/>
      <c r="G15" s="89"/>
      <c r="H15" s="89"/>
      <c r="I15" s="89"/>
      <c r="J15" s="89"/>
      <c r="K15" s="89"/>
      <c r="L15" s="18"/>
      <c r="M15" s="20"/>
      <c r="N15" s="10"/>
    </row>
    <row r="16" spans="1:16" ht="33" customHeight="1" x14ac:dyDescent="0.25">
      <c r="A16" s="142" t="s">
        <v>3</v>
      </c>
      <c r="B16" s="182" t="s">
        <v>96</v>
      </c>
      <c r="C16" s="182"/>
      <c r="D16" s="182" t="s">
        <v>147</v>
      </c>
      <c r="E16" s="182"/>
      <c r="F16" s="185" t="s">
        <v>95</v>
      </c>
      <c r="G16" s="186"/>
      <c r="H16" s="182" t="s">
        <v>15</v>
      </c>
      <c r="I16" s="182"/>
      <c r="J16" s="89"/>
      <c r="K16" s="89"/>
      <c r="L16" s="18"/>
      <c r="M16" s="20"/>
      <c r="N16" s="10"/>
    </row>
    <row r="17" spans="1:14" ht="39.75" customHeight="1" x14ac:dyDescent="0.25">
      <c r="A17" s="42" t="s">
        <v>14</v>
      </c>
      <c r="B17" s="182">
        <v>0</v>
      </c>
      <c r="C17" s="182"/>
      <c r="D17" s="182">
        <v>0</v>
      </c>
      <c r="E17" s="182"/>
      <c r="F17" s="185">
        <v>0</v>
      </c>
      <c r="G17" s="186"/>
      <c r="H17" s="182">
        <v>0</v>
      </c>
      <c r="I17" s="182"/>
      <c r="J17" s="89"/>
      <c r="K17" s="89"/>
      <c r="L17" s="18"/>
      <c r="M17" s="20"/>
      <c r="N17" s="10"/>
    </row>
    <row r="18" spans="1:14" ht="19.5" customHeight="1" x14ac:dyDescent="0.25">
      <c r="A18" s="22" t="s">
        <v>36</v>
      </c>
      <c r="B18" s="194">
        <v>0</v>
      </c>
      <c r="C18" s="194"/>
      <c r="D18" s="194">
        <v>0</v>
      </c>
      <c r="E18" s="194"/>
      <c r="F18" s="195">
        <v>0</v>
      </c>
      <c r="G18" s="196"/>
      <c r="H18" s="194">
        <v>0</v>
      </c>
      <c r="I18" s="194"/>
      <c r="J18" s="89"/>
      <c r="K18" s="89"/>
      <c r="L18" s="18"/>
      <c r="M18" s="20"/>
      <c r="N18" s="10"/>
    </row>
    <row r="19" spans="1:14" ht="19.5" customHeight="1" x14ac:dyDescent="0.25">
      <c r="A19" s="22" t="s">
        <v>37</v>
      </c>
      <c r="B19" s="194">
        <v>0</v>
      </c>
      <c r="C19" s="194"/>
      <c r="D19" s="194">
        <v>0</v>
      </c>
      <c r="E19" s="194"/>
      <c r="F19" s="195">
        <v>0</v>
      </c>
      <c r="G19" s="196"/>
      <c r="H19" s="194">
        <v>0</v>
      </c>
      <c r="I19" s="194"/>
      <c r="J19" s="89"/>
      <c r="K19" s="89"/>
      <c r="L19" s="18"/>
      <c r="M19" s="20"/>
      <c r="N19" s="10"/>
    </row>
    <row r="20" spans="1:14" x14ac:dyDescent="0.25">
      <c r="A20" s="197" t="s">
        <v>54</v>
      </c>
      <c r="B20" s="198"/>
      <c r="C20" s="198"/>
      <c r="D20" s="198"/>
      <c r="E20" s="198"/>
      <c r="F20" s="91"/>
      <c r="G20" s="89"/>
      <c r="H20" s="89"/>
      <c r="I20" s="89"/>
      <c r="J20" s="89"/>
      <c r="K20" s="89"/>
      <c r="L20" s="18"/>
      <c r="M20" s="20"/>
      <c r="N20" s="10"/>
    </row>
    <row r="21" spans="1:14" ht="24.75" customHeight="1" x14ac:dyDescent="0.25">
      <c r="A21" s="191" t="s">
        <v>133</v>
      </c>
      <c r="B21" s="192"/>
      <c r="C21" s="192"/>
      <c r="D21" s="192"/>
      <c r="E21" s="192"/>
      <c r="F21" s="192"/>
      <c r="G21" s="192"/>
      <c r="H21" s="192"/>
      <c r="I21" s="192"/>
      <c r="J21" s="192"/>
      <c r="K21" s="192"/>
      <c r="L21" s="193"/>
      <c r="M21" s="26"/>
      <c r="N21" s="26"/>
    </row>
    <row r="22" spans="1:14" ht="17.25" customHeight="1" x14ac:dyDescent="0.25">
      <c r="A22" s="131"/>
      <c r="B22" s="132"/>
      <c r="C22" s="132"/>
      <c r="D22" s="132"/>
      <c r="E22" s="94"/>
      <c r="F22" s="94"/>
      <c r="G22" s="132"/>
      <c r="H22" s="132"/>
      <c r="I22" s="132"/>
      <c r="J22" s="132"/>
      <c r="K22" s="132"/>
      <c r="L22" s="137"/>
      <c r="M22" s="13"/>
      <c r="N22" s="13"/>
    </row>
    <row r="23" spans="1:14" ht="17.25" x14ac:dyDescent="0.25">
      <c r="A23" s="67" t="s">
        <v>165</v>
      </c>
      <c r="B23" s="95"/>
      <c r="C23" s="92"/>
      <c r="D23" s="92"/>
      <c r="E23" s="88"/>
      <c r="F23" s="91"/>
      <c r="G23" s="89"/>
      <c r="H23" s="89"/>
      <c r="I23" s="89"/>
      <c r="J23" s="89"/>
      <c r="K23" s="89"/>
      <c r="L23" s="18"/>
      <c r="M23" s="20"/>
      <c r="N23" s="10"/>
    </row>
    <row r="24" spans="1:14" ht="27.75" customHeight="1" x14ac:dyDescent="0.25">
      <c r="A24" s="199" t="s">
        <v>50</v>
      </c>
      <c r="B24" s="200"/>
      <c r="C24" s="75" t="s">
        <v>51</v>
      </c>
      <c r="D24" s="75" t="s">
        <v>49</v>
      </c>
      <c r="E24" s="50" t="s">
        <v>79</v>
      </c>
      <c r="F24" s="96"/>
      <c r="G24" s="89"/>
      <c r="H24" s="89"/>
      <c r="I24" s="89"/>
      <c r="J24" s="89"/>
      <c r="K24" s="89"/>
      <c r="L24" s="18"/>
      <c r="M24" s="20"/>
      <c r="N24" s="10"/>
    </row>
    <row r="25" spans="1:14" ht="33" customHeight="1" x14ac:dyDescent="0.25">
      <c r="A25" s="201"/>
      <c r="B25" s="202"/>
      <c r="C25" s="14"/>
      <c r="D25" s="14" t="s">
        <v>171</v>
      </c>
      <c r="E25" s="50">
        <v>0</v>
      </c>
      <c r="F25" s="88"/>
      <c r="G25" s="89"/>
      <c r="H25" s="89"/>
      <c r="I25" s="89"/>
      <c r="J25" s="89"/>
      <c r="K25" s="89"/>
      <c r="L25" s="18"/>
      <c r="M25" s="20"/>
      <c r="N25" s="10"/>
    </row>
    <row r="26" spans="1:14" ht="21" customHeight="1" x14ac:dyDescent="0.25">
      <c r="A26" s="139"/>
      <c r="B26" s="140"/>
      <c r="C26" s="95"/>
      <c r="D26" s="95"/>
      <c r="E26" s="88"/>
      <c r="F26" s="91"/>
      <c r="G26" s="89"/>
      <c r="H26" s="89"/>
      <c r="I26" s="89"/>
      <c r="J26" s="89"/>
      <c r="K26" s="89"/>
      <c r="L26" s="18"/>
      <c r="M26" s="20"/>
      <c r="N26" s="10"/>
    </row>
    <row r="27" spans="1:14" x14ac:dyDescent="0.25">
      <c r="A27" s="17"/>
      <c r="B27" s="89"/>
      <c r="C27" s="89"/>
      <c r="D27" s="89"/>
      <c r="E27" s="91"/>
      <c r="F27" s="91"/>
      <c r="G27" s="89"/>
      <c r="H27" s="89"/>
      <c r="I27" s="89"/>
      <c r="J27" s="89"/>
      <c r="K27" s="89"/>
      <c r="L27" s="18"/>
      <c r="M27" s="20"/>
      <c r="N27" s="10"/>
    </row>
    <row r="28" spans="1:14" ht="33.75" customHeight="1" x14ac:dyDescent="0.25">
      <c r="A28" s="142" t="s">
        <v>3</v>
      </c>
      <c r="B28" s="182" t="s">
        <v>97</v>
      </c>
      <c r="C28" s="182"/>
      <c r="D28" s="182" t="s">
        <v>149</v>
      </c>
      <c r="E28" s="182"/>
      <c r="F28" s="182" t="s">
        <v>148</v>
      </c>
      <c r="G28" s="182"/>
      <c r="H28" s="182" t="s">
        <v>98</v>
      </c>
      <c r="I28" s="182"/>
      <c r="J28" s="89"/>
      <c r="K28" s="89"/>
      <c r="L28" s="18"/>
      <c r="M28" s="20"/>
      <c r="N28" s="10"/>
    </row>
    <row r="29" spans="1:14" ht="24" customHeight="1" x14ac:dyDescent="0.25">
      <c r="A29" s="42" t="s">
        <v>16</v>
      </c>
      <c r="B29" s="182">
        <v>0</v>
      </c>
      <c r="C29" s="182"/>
      <c r="D29" s="182">
        <v>0</v>
      </c>
      <c r="E29" s="182"/>
      <c r="F29" s="182">
        <v>0</v>
      </c>
      <c r="G29" s="182"/>
      <c r="H29" s="182">
        <v>0</v>
      </c>
      <c r="I29" s="182"/>
      <c r="J29" s="89"/>
      <c r="K29" s="89"/>
      <c r="L29" s="18"/>
      <c r="M29" s="20"/>
      <c r="N29" s="10"/>
    </row>
    <row r="30" spans="1:14" x14ac:dyDescent="0.25">
      <c r="A30" s="197" t="s">
        <v>54</v>
      </c>
      <c r="B30" s="198"/>
      <c r="C30" s="198"/>
      <c r="D30" s="198"/>
      <c r="E30" s="198"/>
      <c r="F30" s="91"/>
      <c r="G30" s="89"/>
      <c r="H30" s="89"/>
      <c r="I30" s="89"/>
      <c r="J30" s="89"/>
      <c r="K30" s="89"/>
      <c r="L30" s="18"/>
      <c r="M30" s="20"/>
      <c r="N30" s="10"/>
    </row>
    <row r="31" spans="1:14" ht="20.25" customHeight="1" x14ac:dyDescent="0.25">
      <c r="A31" s="15" t="s">
        <v>39</v>
      </c>
      <c r="B31" s="89"/>
      <c r="C31" s="89"/>
      <c r="D31" s="89"/>
      <c r="E31" s="91"/>
      <c r="F31" s="91"/>
      <c r="G31" s="89"/>
      <c r="H31" s="89"/>
      <c r="I31" s="89"/>
      <c r="J31" s="89"/>
      <c r="K31" s="89"/>
      <c r="L31" s="18"/>
      <c r="M31" s="20"/>
      <c r="N31" s="10"/>
    </row>
    <row r="32" spans="1:14" ht="20.25" customHeight="1" x14ac:dyDescent="0.25">
      <c r="A32" s="15"/>
      <c r="B32" s="89"/>
      <c r="C32" s="89"/>
      <c r="D32" s="89"/>
      <c r="E32" s="91"/>
      <c r="F32" s="91"/>
      <c r="G32" s="89"/>
      <c r="H32" s="89"/>
      <c r="I32" s="89"/>
      <c r="J32" s="89"/>
      <c r="K32" s="89"/>
      <c r="L32" s="18"/>
      <c r="M32" s="20"/>
      <c r="N32" s="10"/>
    </row>
    <row r="33" spans="1:14" ht="20.25" customHeight="1" thickBot="1" x14ac:dyDescent="0.3">
      <c r="A33" s="15"/>
      <c r="B33" s="89"/>
      <c r="C33" s="89"/>
      <c r="D33" s="89"/>
      <c r="E33" s="91"/>
      <c r="F33" s="91"/>
      <c r="G33" s="89"/>
      <c r="H33" s="89"/>
      <c r="I33" s="89"/>
      <c r="J33" s="89"/>
      <c r="K33" s="89"/>
      <c r="L33" s="18"/>
      <c r="M33" s="20"/>
      <c r="N33" s="10"/>
    </row>
    <row r="34" spans="1:14" ht="20.25" customHeight="1" thickBot="1" x14ac:dyDescent="0.35">
      <c r="A34" s="68" t="s">
        <v>166</v>
      </c>
      <c r="B34" s="69"/>
      <c r="C34" s="147">
        <v>0</v>
      </c>
      <c r="D34" s="99"/>
      <c r="E34" s="98"/>
      <c r="F34" s="98"/>
      <c r="G34" s="97"/>
      <c r="H34" s="97"/>
      <c r="I34" s="89"/>
      <c r="J34" s="89"/>
      <c r="K34" s="89"/>
      <c r="L34" s="18"/>
      <c r="M34" s="20"/>
      <c r="N34" s="10"/>
    </row>
    <row r="35" spans="1:14" ht="20.25" customHeight="1" x14ac:dyDescent="0.3">
      <c r="A35" s="38"/>
      <c r="B35" s="97"/>
      <c r="C35" s="97"/>
      <c r="D35" s="97"/>
      <c r="E35" s="98"/>
      <c r="F35" s="98"/>
      <c r="G35" s="97"/>
      <c r="H35" s="97"/>
      <c r="I35" s="89"/>
      <c r="J35" s="89"/>
      <c r="K35" s="89"/>
      <c r="L35" s="18"/>
      <c r="M35" s="20"/>
      <c r="N35" s="10"/>
    </row>
    <row r="36" spans="1:14" ht="20.25" customHeight="1" x14ac:dyDescent="0.3">
      <c r="A36" s="179" t="s">
        <v>167</v>
      </c>
      <c r="B36" s="180"/>
      <c r="C36" s="180"/>
      <c r="D36" s="97"/>
      <c r="E36" s="98"/>
      <c r="F36" s="98"/>
      <c r="G36" s="97"/>
      <c r="H36" s="97"/>
      <c r="I36" s="89"/>
      <c r="J36" s="89"/>
      <c r="K36" s="89"/>
      <c r="L36" s="18"/>
      <c r="M36" s="20"/>
      <c r="N36" s="10"/>
    </row>
    <row r="37" spans="1:14" ht="20.25" customHeight="1" x14ac:dyDescent="0.3">
      <c r="A37" s="51" t="s">
        <v>69</v>
      </c>
      <c r="B37" s="138"/>
      <c r="C37" s="138"/>
      <c r="D37" s="97"/>
      <c r="E37" s="98"/>
      <c r="F37" s="98"/>
      <c r="G37" s="97"/>
      <c r="H37" s="97"/>
      <c r="I37" s="89"/>
      <c r="J37" s="89"/>
      <c r="K37" s="89"/>
      <c r="L37" s="18"/>
      <c r="M37" s="20"/>
      <c r="N37" s="10"/>
    </row>
    <row r="38" spans="1:14" ht="20.25" customHeight="1" x14ac:dyDescent="0.25">
      <c r="A38" s="181" t="s">
        <v>0</v>
      </c>
      <c r="B38" s="182" t="s">
        <v>10</v>
      </c>
      <c r="C38" s="182" t="s">
        <v>99</v>
      </c>
      <c r="D38" s="182" t="s">
        <v>100</v>
      </c>
      <c r="E38" s="203"/>
      <c r="F38" s="203"/>
      <c r="G38" s="203"/>
      <c r="H38" s="203"/>
      <c r="I38" s="89"/>
      <c r="J38" s="89"/>
      <c r="K38" s="89"/>
      <c r="L38" s="18"/>
      <c r="M38" s="20"/>
      <c r="N38" s="10"/>
    </row>
    <row r="39" spans="1:14" ht="20.25" customHeight="1" x14ac:dyDescent="0.25">
      <c r="A39" s="181"/>
      <c r="B39" s="182"/>
      <c r="C39" s="182"/>
      <c r="D39" s="182"/>
      <c r="E39" s="203"/>
      <c r="F39" s="203"/>
      <c r="G39" s="203"/>
      <c r="H39" s="203"/>
      <c r="I39" s="89"/>
      <c r="J39" s="89"/>
      <c r="K39" s="89"/>
      <c r="L39" s="18"/>
      <c r="M39" s="20"/>
      <c r="N39" s="10"/>
    </row>
    <row r="40" spans="1:14" ht="27.75" customHeight="1" x14ac:dyDescent="0.25">
      <c r="A40" s="181"/>
      <c r="B40" s="182"/>
      <c r="C40" s="182"/>
      <c r="D40" s="182"/>
      <c r="E40" s="203"/>
      <c r="F40" s="203"/>
      <c r="G40" s="203"/>
      <c r="H40" s="203"/>
      <c r="I40" s="89"/>
      <c r="J40" s="89"/>
      <c r="K40" s="89"/>
      <c r="L40" s="18"/>
      <c r="M40" s="20"/>
      <c r="N40" s="10"/>
    </row>
    <row r="41" spans="1:14" ht="20.25" customHeight="1" x14ac:dyDescent="0.25">
      <c r="A41" s="42" t="s">
        <v>11</v>
      </c>
      <c r="B41" s="16"/>
      <c r="C41" s="16"/>
      <c r="D41" s="16"/>
      <c r="E41" s="100"/>
      <c r="F41" s="100"/>
      <c r="G41" s="101"/>
      <c r="H41" s="101"/>
      <c r="I41" s="89"/>
      <c r="J41" s="89"/>
      <c r="K41" s="89"/>
      <c r="L41" s="18"/>
      <c r="M41" s="20"/>
      <c r="N41" s="10"/>
    </row>
    <row r="42" spans="1:14" ht="20.25" customHeight="1" x14ac:dyDescent="0.25">
      <c r="A42" s="22" t="s">
        <v>12</v>
      </c>
      <c r="B42" s="23">
        <v>0</v>
      </c>
      <c r="C42" s="23">
        <v>0</v>
      </c>
      <c r="D42" s="23">
        <v>0</v>
      </c>
      <c r="E42" s="102"/>
      <c r="F42" s="102"/>
      <c r="G42" s="103"/>
      <c r="H42" s="103"/>
      <c r="I42" s="89"/>
      <c r="J42" s="89"/>
      <c r="K42" s="89"/>
      <c r="L42" s="18"/>
      <c r="M42" s="20"/>
      <c r="N42" s="10"/>
    </row>
    <row r="43" spans="1:14" ht="20.25" customHeight="1" x14ac:dyDescent="0.25">
      <c r="A43" s="22" t="s">
        <v>13</v>
      </c>
      <c r="B43" s="23">
        <v>0</v>
      </c>
      <c r="C43" s="23">
        <v>0</v>
      </c>
      <c r="D43" s="23">
        <v>0</v>
      </c>
      <c r="E43" s="102"/>
      <c r="F43" s="102"/>
      <c r="G43" s="103"/>
      <c r="H43" s="103"/>
      <c r="I43" s="95"/>
      <c r="J43" s="95"/>
      <c r="K43" s="95"/>
      <c r="L43" s="18"/>
    </row>
    <row r="44" spans="1:14" ht="20.25" customHeight="1" x14ac:dyDescent="0.25">
      <c r="A44" s="133" t="s">
        <v>101</v>
      </c>
      <c r="B44" s="134"/>
      <c r="C44" s="134"/>
      <c r="D44" s="134"/>
      <c r="E44" s="104"/>
      <c r="F44" s="104"/>
      <c r="G44" s="134"/>
      <c r="H44" s="134"/>
      <c r="I44" s="89"/>
      <c r="J44" s="89"/>
      <c r="K44" s="89"/>
      <c r="L44" s="18"/>
    </row>
    <row r="45" spans="1:14" ht="20.25" customHeight="1" x14ac:dyDescent="0.25">
      <c r="A45" s="15" t="s">
        <v>52</v>
      </c>
      <c r="B45" s="89"/>
      <c r="C45" s="89"/>
      <c r="D45" s="89"/>
      <c r="E45" s="91"/>
      <c r="F45" s="91"/>
      <c r="G45" s="89"/>
      <c r="H45" s="89"/>
      <c r="I45" s="89"/>
      <c r="J45" s="89"/>
      <c r="K45" s="89"/>
      <c r="L45" s="18"/>
    </row>
    <row r="46" spans="1:14" ht="20.25" customHeight="1" x14ac:dyDescent="0.25">
      <c r="A46" s="15"/>
      <c r="B46" s="89"/>
      <c r="C46" s="89"/>
      <c r="D46" s="89"/>
      <c r="E46" s="91"/>
      <c r="F46" s="91"/>
      <c r="G46" s="89"/>
      <c r="H46" s="89"/>
      <c r="I46" s="89"/>
      <c r="J46" s="89"/>
      <c r="K46" s="89"/>
      <c r="L46" s="18"/>
    </row>
    <row r="47" spans="1:14" x14ac:dyDescent="0.25">
      <c r="A47" s="17"/>
      <c r="B47" s="89"/>
      <c r="C47" s="89"/>
      <c r="D47" s="106"/>
      <c r="E47" s="96"/>
      <c r="F47" s="96"/>
      <c r="G47" s="106"/>
      <c r="H47" s="106"/>
      <c r="I47" s="106"/>
      <c r="J47" s="106"/>
      <c r="K47" s="106"/>
      <c r="L47" s="18"/>
    </row>
    <row r="48" spans="1:14" ht="40.5" customHeight="1" x14ac:dyDescent="0.25">
      <c r="A48" s="204" t="s">
        <v>34</v>
      </c>
      <c r="B48" s="205"/>
      <c r="C48" s="205"/>
      <c r="D48" s="107"/>
      <c r="E48" s="107"/>
      <c r="F48" s="107"/>
      <c r="G48" s="107"/>
      <c r="H48" s="107"/>
      <c r="I48" s="107"/>
      <c r="J48" s="107"/>
      <c r="K48" s="107"/>
      <c r="L48" s="76"/>
    </row>
    <row r="49" spans="1:14" ht="17.25" x14ac:dyDescent="0.3">
      <c r="A49" s="44"/>
      <c r="B49" s="97"/>
      <c r="C49" s="97"/>
      <c r="D49" s="108"/>
      <c r="E49" s="109"/>
      <c r="F49" s="109"/>
      <c r="G49" s="108"/>
      <c r="H49" s="108"/>
      <c r="I49" s="108"/>
      <c r="J49" s="108"/>
      <c r="K49" s="108"/>
      <c r="L49" s="47"/>
    </row>
    <row r="50" spans="1:14" ht="17.25" x14ac:dyDescent="0.3">
      <c r="A50" s="39"/>
      <c r="B50" s="97"/>
      <c r="C50" s="97"/>
      <c r="D50" s="110"/>
      <c r="E50" s="111"/>
      <c r="F50" s="111"/>
      <c r="G50" s="110"/>
      <c r="H50" s="110"/>
      <c r="I50" s="110"/>
      <c r="J50" s="110"/>
      <c r="K50" s="110"/>
      <c r="L50" s="47"/>
    </row>
    <row r="51" spans="1:14" ht="20.25" customHeight="1" x14ac:dyDescent="0.3">
      <c r="A51" s="179" t="s">
        <v>135</v>
      </c>
      <c r="B51" s="180"/>
      <c r="C51" s="92"/>
      <c r="D51" s="92"/>
      <c r="E51" s="138"/>
      <c r="F51" s="138"/>
      <c r="G51" s="97"/>
      <c r="H51" s="97"/>
      <c r="I51" s="97"/>
      <c r="J51" s="97"/>
      <c r="K51" s="97"/>
      <c r="L51" s="47"/>
      <c r="M51" s="19"/>
    </row>
    <row r="52" spans="1:14" ht="17.25" x14ac:dyDescent="0.3">
      <c r="A52" s="40"/>
      <c r="B52" s="211" t="s">
        <v>67</v>
      </c>
      <c r="C52" s="212"/>
      <c r="D52" s="212"/>
      <c r="E52" s="212"/>
      <c r="F52" s="212"/>
      <c r="G52" s="212"/>
      <c r="H52" s="212"/>
      <c r="I52" s="212"/>
      <c r="J52" s="97"/>
      <c r="K52" s="97"/>
      <c r="L52" s="47"/>
      <c r="M52" s="19"/>
    </row>
    <row r="53" spans="1:14" ht="51.75" x14ac:dyDescent="0.3">
      <c r="A53" s="142" t="s">
        <v>0</v>
      </c>
      <c r="B53" s="130" t="s">
        <v>134</v>
      </c>
      <c r="C53" s="130">
        <v>2016</v>
      </c>
      <c r="D53" s="130">
        <v>2017</v>
      </c>
      <c r="E53" s="130">
        <v>2018</v>
      </c>
      <c r="F53" s="130" t="s">
        <v>102</v>
      </c>
      <c r="G53" s="130" t="s">
        <v>103</v>
      </c>
      <c r="H53" s="130" t="s">
        <v>150</v>
      </c>
      <c r="I53" s="130" t="s">
        <v>151</v>
      </c>
      <c r="J53" s="112"/>
      <c r="K53" s="112"/>
      <c r="L53" s="41"/>
    </row>
    <row r="54" spans="1:14" ht="17.25" x14ac:dyDescent="0.3">
      <c r="A54" s="42" t="s">
        <v>2</v>
      </c>
      <c r="B54" s="49">
        <f>+B55+B60</f>
        <v>24170321</v>
      </c>
      <c r="C54" s="49">
        <f t="shared" ref="C54:H54" si="0">+C55+C60</f>
        <v>8024074</v>
      </c>
      <c r="D54" s="49">
        <f t="shared" si="0"/>
        <v>8574305</v>
      </c>
      <c r="E54" s="49">
        <f t="shared" si="0"/>
        <v>10817030</v>
      </c>
      <c r="F54" s="66">
        <f t="shared" si="0"/>
        <v>189367777</v>
      </c>
      <c r="G54" s="66">
        <f t="shared" si="0"/>
        <v>7114506</v>
      </c>
      <c r="H54" s="49">
        <f t="shared" si="0"/>
        <v>11898844</v>
      </c>
      <c r="I54" s="49">
        <f>+I55+I60</f>
        <v>191135184</v>
      </c>
      <c r="J54" s="97"/>
      <c r="K54" s="97"/>
      <c r="L54" s="47"/>
      <c r="M54" s="21"/>
      <c r="N54" s="20"/>
    </row>
    <row r="55" spans="1:14" ht="17.25" x14ac:dyDescent="0.3">
      <c r="A55" s="42" t="s">
        <v>29</v>
      </c>
      <c r="B55" s="49">
        <f>SUM(B56:B59)</f>
        <v>1363214</v>
      </c>
      <c r="C55" s="49">
        <f t="shared" ref="C55:H55" si="1">SUM(C56:C59)</f>
        <v>1848087</v>
      </c>
      <c r="D55" s="49">
        <f t="shared" si="1"/>
        <v>2013481</v>
      </c>
      <c r="E55" s="49">
        <f t="shared" si="1"/>
        <v>305199</v>
      </c>
      <c r="F55" s="66">
        <f t="shared" si="1"/>
        <v>226512</v>
      </c>
      <c r="G55" s="66">
        <v>188705</v>
      </c>
      <c r="H55" s="66">
        <f t="shared" si="1"/>
        <v>1949049</v>
      </c>
      <c r="I55" s="66">
        <f>SUM(I56:I59)</f>
        <v>1993919</v>
      </c>
      <c r="J55" s="113"/>
      <c r="K55" s="113"/>
      <c r="L55" s="43"/>
      <c r="M55" s="21"/>
      <c r="N55" s="19"/>
    </row>
    <row r="56" spans="1:14" ht="17.25" x14ac:dyDescent="0.25">
      <c r="A56" s="22" t="s">
        <v>30</v>
      </c>
      <c r="B56" s="49"/>
      <c r="C56" s="49"/>
      <c r="D56" s="49"/>
      <c r="E56" s="49"/>
      <c r="F56" s="66"/>
      <c r="G56" s="66"/>
      <c r="H56" s="25"/>
      <c r="I56" s="25"/>
      <c r="J56" s="114"/>
      <c r="K56" s="114"/>
      <c r="L56" s="18"/>
      <c r="N56" s="19"/>
    </row>
    <row r="57" spans="1:14" ht="17.25" x14ac:dyDescent="0.25">
      <c r="A57" s="22" t="s">
        <v>31</v>
      </c>
      <c r="B57" s="49">
        <f>219227+195099+242075+155461</f>
        <v>811862</v>
      </c>
      <c r="C57" s="49">
        <v>1848087</v>
      </c>
      <c r="D57" s="49">
        <v>151726</v>
      </c>
      <c r="E57" s="49">
        <v>228939</v>
      </c>
      <c r="F57" s="66">
        <v>84900</v>
      </c>
      <c r="G57" s="66">
        <v>54299</v>
      </c>
      <c r="H57" s="66">
        <v>112141</v>
      </c>
      <c r="I57" s="66">
        <v>150000</v>
      </c>
      <c r="J57" s="114"/>
      <c r="K57" s="114"/>
      <c r="L57" s="18"/>
    </row>
    <row r="58" spans="1:14" ht="17.25" x14ac:dyDescent="0.25">
      <c r="A58" s="22" t="s">
        <v>32</v>
      </c>
      <c r="B58" s="49"/>
      <c r="C58" s="49"/>
      <c r="D58" s="49"/>
      <c r="E58" s="49"/>
      <c r="F58" s="66"/>
      <c r="G58" s="66"/>
      <c r="H58" s="25"/>
      <c r="I58" s="25"/>
      <c r="J58" s="114"/>
      <c r="K58" s="114"/>
      <c r="L58" s="18"/>
    </row>
    <row r="59" spans="1:14" ht="17.25" x14ac:dyDescent="0.25">
      <c r="A59" s="22" t="s">
        <v>61</v>
      </c>
      <c r="B59" s="49">
        <f>171870+99227+280255</f>
        <v>551352</v>
      </c>
      <c r="C59" s="49"/>
      <c r="D59" s="49">
        <v>1861755</v>
      </c>
      <c r="E59" s="49">
        <v>76260</v>
      </c>
      <c r="F59" s="66">
        <v>141612</v>
      </c>
      <c r="G59" s="66">
        <v>134406</v>
      </c>
      <c r="H59" s="66">
        <v>1836908</v>
      </c>
      <c r="I59" s="66">
        <v>1843919</v>
      </c>
      <c r="J59" s="114"/>
      <c r="K59" s="114"/>
      <c r="L59" s="18"/>
    </row>
    <row r="60" spans="1:14" s="45" customFormat="1" ht="17.25" x14ac:dyDescent="0.3">
      <c r="A60" s="42" t="s">
        <v>43</v>
      </c>
      <c r="B60" s="49">
        <f>SUM(B61:B65)</f>
        <v>22807107</v>
      </c>
      <c r="C60" s="49">
        <f t="shared" ref="C60:H60" si="2">SUM(C61:C65)</f>
        <v>6175987</v>
      </c>
      <c r="D60" s="49">
        <f t="shared" si="2"/>
        <v>6560824</v>
      </c>
      <c r="E60" s="49">
        <f t="shared" si="2"/>
        <v>10511831</v>
      </c>
      <c r="F60" s="66">
        <f t="shared" si="2"/>
        <v>189141265</v>
      </c>
      <c r="G60" s="66">
        <f t="shared" si="2"/>
        <v>6925801</v>
      </c>
      <c r="H60" s="66">
        <f t="shared" si="2"/>
        <v>9949795</v>
      </c>
      <c r="I60" s="66">
        <f>SUM(I61:I65)</f>
        <v>189141265</v>
      </c>
      <c r="J60" s="113"/>
      <c r="K60" s="113"/>
      <c r="L60" s="47"/>
    </row>
    <row r="61" spans="1:14" ht="17.25" x14ac:dyDescent="0.25">
      <c r="A61" s="22" t="s">
        <v>44</v>
      </c>
      <c r="B61" s="49"/>
      <c r="C61" s="49"/>
      <c r="D61" s="49"/>
      <c r="E61" s="49"/>
      <c r="F61" s="66"/>
      <c r="G61" s="66"/>
      <c r="H61" s="25"/>
      <c r="I61" s="25"/>
      <c r="J61" s="114"/>
      <c r="K61" s="114"/>
      <c r="L61" s="18"/>
    </row>
    <row r="62" spans="1:14" ht="17.25" x14ac:dyDescent="0.25">
      <c r="A62" s="22" t="s">
        <v>46</v>
      </c>
      <c r="B62" s="49"/>
      <c r="C62" s="49"/>
      <c r="D62" s="49"/>
      <c r="E62" s="49"/>
      <c r="F62" s="66"/>
      <c r="G62" s="66"/>
      <c r="H62" s="25"/>
      <c r="I62" s="25"/>
      <c r="J62" s="114"/>
      <c r="K62" s="114"/>
      <c r="L62" s="18"/>
    </row>
    <row r="63" spans="1:14" ht="17.25" x14ac:dyDescent="0.25">
      <c r="A63" s="22" t="s">
        <v>45</v>
      </c>
      <c r="B63" s="49"/>
      <c r="C63" s="49"/>
      <c r="D63" s="49"/>
      <c r="E63" s="49"/>
      <c r="F63" s="66"/>
      <c r="G63" s="66"/>
      <c r="H63" s="25"/>
      <c r="I63" s="25"/>
      <c r="J63" s="114"/>
      <c r="K63" s="114"/>
      <c r="L63" s="18"/>
    </row>
    <row r="64" spans="1:14" ht="17.25" x14ac:dyDescent="0.25">
      <c r="A64" s="22" t="s">
        <v>62</v>
      </c>
      <c r="B64" s="49"/>
      <c r="C64" s="49"/>
      <c r="D64" s="49"/>
      <c r="E64" s="49"/>
      <c r="F64" s="66"/>
      <c r="G64" s="66"/>
      <c r="H64" s="25"/>
      <c r="I64" s="25"/>
      <c r="J64" s="114"/>
      <c r="K64" s="114"/>
      <c r="L64" s="18"/>
    </row>
    <row r="65" spans="1:14" ht="17.25" x14ac:dyDescent="0.25">
      <c r="A65" s="22" t="s">
        <v>61</v>
      </c>
      <c r="B65" s="49">
        <f>5156823+350104+69999+5834977+225000+5461778+3300+5705126</f>
        <v>22807107</v>
      </c>
      <c r="C65" s="49">
        <v>6175987</v>
      </c>
      <c r="D65" s="49">
        <v>6560824</v>
      </c>
      <c r="E65" s="49">
        <v>10511831</v>
      </c>
      <c r="F65" s="66">
        <v>189141265</v>
      </c>
      <c r="G65" s="66">
        <v>6925801</v>
      </c>
      <c r="H65" s="66">
        <v>9949795</v>
      </c>
      <c r="I65" s="66">
        <v>189141265</v>
      </c>
      <c r="J65" s="114"/>
      <c r="K65" s="114"/>
      <c r="L65" s="18"/>
    </row>
    <row r="66" spans="1:14" ht="17.25" x14ac:dyDescent="0.3">
      <c r="A66" s="24" t="s">
        <v>104</v>
      </c>
      <c r="B66" s="115"/>
      <c r="C66" s="115"/>
      <c r="D66" s="115"/>
      <c r="E66" s="115"/>
      <c r="F66" s="115"/>
      <c r="G66" s="89"/>
      <c r="H66" s="97"/>
      <c r="I66" s="89"/>
      <c r="J66" s="89"/>
      <c r="K66" s="89"/>
      <c r="L66" s="18"/>
    </row>
    <row r="67" spans="1:14" x14ac:dyDescent="0.25">
      <c r="A67" s="133"/>
      <c r="B67" s="134"/>
      <c r="C67" s="134"/>
      <c r="D67" s="134"/>
      <c r="E67" s="104"/>
      <c r="F67" s="104"/>
      <c r="G67" s="89"/>
      <c r="H67" s="89"/>
      <c r="I67" s="89"/>
      <c r="J67" s="89"/>
      <c r="K67" s="89"/>
      <c r="L67" s="18"/>
    </row>
    <row r="68" spans="1:14" ht="29.25" customHeight="1" x14ac:dyDescent="0.25">
      <c r="A68" s="17"/>
      <c r="B68" s="89"/>
      <c r="C68" s="89"/>
      <c r="D68" s="89"/>
      <c r="E68" s="91"/>
      <c r="F68" s="91"/>
      <c r="G68" s="89"/>
      <c r="H68" s="89"/>
      <c r="I68" s="89"/>
      <c r="J68" s="89"/>
      <c r="K68" s="89"/>
      <c r="L68" s="18"/>
    </row>
    <row r="69" spans="1:14" s="45" customFormat="1" ht="17.25" x14ac:dyDescent="0.3">
      <c r="A69" s="67" t="s">
        <v>136</v>
      </c>
      <c r="B69" s="116"/>
      <c r="C69" s="97"/>
      <c r="D69" s="97"/>
      <c r="E69" s="98"/>
      <c r="F69" s="98"/>
      <c r="G69" s="97"/>
      <c r="H69" s="97"/>
      <c r="I69" s="97"/>
      <c r="J69" s="97"/>
      <c r="K69" s="97"/>
      <c r="L69" s="47"/>
    </row>
    <row r="70" spans="1:14" s="45" customFormat="1" ht="17.25" x14ac:dyDescent="0.3">
      <c r="A70" s="44" t="s">
        <v>69</v>
      </c>
      <c r="B70" s="97"/>
      <c r="C70" s="97"/>
      <c r="D70" s="97"/>
      <c r="E70" s="98"/>
      <c r="F70" s="98"/>
      <c r="G70" s="97"/>
      <c r="H70" s="97"/>
      <c r="I70" s="97"/>
      <c r="J70" s="97"/>
      <c r="K70" s="97"/>
      <c r="L70" s="47"/>
    </row>
    <row r="71" spans="1:14" s="45" customFormat="1" ht="15.75" customHeight="1" x14ac:dyDescent="0.3">
      <c r="A71" s="213" t="s">
        <v>0</v>
      </c>
      <c r="B71" s="208" t="s">
        <v>68</v>
      </c>
      <c r="C71" s="209"/>
      <c r="D71" s="209"/>
      <c r="E71" s="209"/>
      <c r="F71" s="209"/>
      <c r="G71" s="209"/>
      <c r="H71" s="209"/>
      <c r="I71" s="210"/>
      <c r="J71" s="97"/>
      <c r="K71" s="97"/>
      <c r="L71" s="47"/>
    </row>
    <row r="72" spans="1:14" s="45" customFormat="1" ht="34.5" x14ac:dyDescent="0.3">
      <c r="A72" s="214"/>
      <c r="B72" s="135" t="s">
        <v>134</v>
      </c>
      <c r="C72" s="135">
        <v>2016</v>
      </c>
      <c r="D72" s="135">
        <v>2017</v>
      </c>
      <c r="E72" s="135">
        <v>2018</v>
      </c>
      <c r="F72" s="135" t="s">
        <v>105</v>
      </c>
      <c r="G72" s="135" t="s">
        <v>153</v>
      </c>
      <c r="H72" s="135" t="s">
        <v>152</v>
      </c>
      <c r="I72" s="135" t="s">
        <v>106</v>
      </c>
      <c r="J72" s="113"/>
      <c r="K72" s="97"/>
      <c r="L72" s="47"/>
    </row>
    <row r="73" spans="1:14" s="45" customFormat="1" ht="17.25" x14ac:dyDescent="0.3">
      <c r="A73" s="42" t="s">
        <v>4</v>
      </c>
      <c r="B73" s="52">
        <f t="shared" ref="B73:I73" si="3">SUM(B74:B76)</f>
        <v>27302755</v>
      </c>
      <c r="C73" s="52">
        <f t="shared" si="3"/>
        <v>6839422</v>
      </c>
      <c r="D73" s="52">
        <f t="shared" si="3"/>
        <v>9393447</v>
      </c>
      <c r="E73" s="52">
        <f t="shared" si="3"/>
        <v>10683833</v>
      </c>
      <c r="F73" s="66">
        <f t="shared" si="3"/>
        <v>43499232</v>
      </c>
      <c r="G73" s="66">
        <f t="shared" si="3"/>
        <v>42782539</v>
      </c>
      <c r="H73" s="66">
        <f t="shared" si="3"/>
        <v>41049436</v>
      </c>
      <c r="I73" s="52">
        <f t="shared" si="3"/>
        <v>0</v>
      </c>
      <c r="J73" s="97"/>
      <c r="K73" s="97"/>
      <c r="L73" s="47"/>
    </row>
    <row r="74" spans="1:14" ht="17.25" x14ac:dyDescent="0.25">
      <c r="A74" s="22" t="s">
        <v>5</v>
      </c>
      <c r="B74" s="52">
        <v>12077112</v>
      </c>
      <c r="C74" s="52">
        <v>3655444</v>
      </c>
      <c r="D74" s="52">
        <v>4110083</v>
      </c>
      <c r="E74" s="52">
        <v>4356240</v>
      </c>
      <c r="F74" s="52">
        <v>568285</v>
      </c>
      <c r="G74" s="52">
        <v>316676</v>
      </c>
      <c r="H74" s="52">
        <v>40086</v>
      </c>
      <c r="I74" s="9"/>
      <c r="J74" s="89"/>
      <c r="K74" s="89"/>
      <c r="L74" s="18"/>
    </row>
    <row r="75" spans="1:14" ht="17.25" x14ac:dyDescent="0.25">
      <c r="A75" s="22" t="s">
        <v>64</v>
      </c>
      <c r="B75" s="52">
        <v>0</v>
      </c>
      <c r="C75" s="52">
        <v>0</v>
      </c>
      <c r="D75" s="52">
        <v>0</v>
      </c>
      <c r="E75" s="52">
        <v>0</v>
      </c>
      <c r="F75" s="52">
        <v>0</v>
      </c>
      <c r="G75" s="52">
        <v>0</v>
      </c>
      <c r="H75" s="52">
        <v>0</v>
      </c>
      <c r="I75" s="9"/>
      <c r="J75" s="89"/>
      <c r="K75" s="89"/>
      <c r="L75" s="18"/>
    </row>
    <row r="76" spans="1:14" ht="17.25" x14ac:dyDescent="0.25">
      <c r="A76" s="22" t="s">
        <v>6</v>
      </c>
      <c r="B76" s="52">
        <v>15225643</v>
      </c>
      <c r="C76" s="52">
        <v>3183978</v>
      </c>
      <c r="D76" s="52">
        <v>5283364</v>
      </c>
      <c r="E76" s="52">
        <v>6327593</v>
      </c>
      <c r="F76" s="52">
        <v>42930947</v>
      </c>
      <c r="G76" s="66">
        <v>42465863</v>
      </c>
      <c r="H76" s="66">
        <v>41009350</v>
      </c>
      <c r="I76" s="9"/>
      <c r="J76" s="89"/>
      <c r="K76" s="89"/>
      <c r="L76" s="18"/>
    </row>
    <row r="77" spans="1:14" ht="17.25" x14ac:dyDescent="0.3">
      <c r="A77" s="197" t="s">
        <v>1</v>
      </c>
      <c r="B77" s="198"/>
      <c r="C77" s="198"/>
      <c r="D77" s="198"/>
      <c r="E77" s="198"/>
      <c r="F77" s="198"/>
      <c r="G77" s="89"/>
      <c r="H77" s="97"/>
      <c r="I77" s="89"/>
      <c r="J77" s="89"/>
      <c r="K77" s="89"/>
      <c r="L77" s="18"/>
    </row>
    <row r="78" spans="1:14" ht="42" customHeight="1" x14ac:dyDescent="0.25">
      <c r="A78" s="189" t="s">
        <v>40</v>
      </c>
      <c r="B78" s="190"/>
      <c r="C78" s="190"/>
      <c r="D78" s="190"/>
      <c r="E78" s="190"/>
      <c r="F78" s="105"/>
      <c r="G78" s="105"/>
      <c r="H78" s="105"/>
      <c r="I78" s="105"/>
      <c r="J78" s="105"/>
      <c r="K78" s="105"/>
      <c r="L78" s="71"/>
      <c r="M78" s="11"/>
      <c r="N78" s="11"/>
    </row>
    <row r="79" spans="1:14" x14ac:dyDescent="0.25">
      <c r="A79" s="17"/>
      <c r="B79" s="89"/>
      <c r="C79" s="89"/>
      <c r="D79" s="89"/>
      <c r="E79" s="91"/>
      <c r="F79" s="91"/>
      <c r="G79" s="89"/>
      <c r="H79" s="89"/>
      <c r="I79" s="89"/>
      <c r="J79" s="89"/>
      <c r="K79" s="89"/>
      <c r="L79" s="18"/>
    </row>
    <row r="80" spans="1:14" ht="18.75" customHeight="1" x14ac:dyDescent="0.25">
      <c r="A80" s="131"/>
      <c r="B80" s="132"/>
      <c r="C80" s="132"/>
      <c r="D80" s="132"/>
      <c r="E80" s="94"/>
      <c r="F80" s="94"/>
      <c r="G80" s="132"/>
      <c r="H80" s="132"/>
      <c r="I80" s="152"/>
      <c r="J80" s="132"/>
      <c r="K80" s="132"/>
      <c r="L80" s="137"/>
      <c r="M80" s="26"/>
      <c r="N80" s="26"/>
    </row>
    <row r="81" spans="1:14" s="45" customFormat="1" ht="17.25" x14ac:dyDescent="0.3">
      <c r="A81" s="206" t="s">
        <v>137</v>
      </c>
      <c r="B81" s="207"/>
      <c r="C81" s="207"/>
      <c r="D81" s="207"/>
      <c r="E81" s="207"/>
      <c r="F81" s="112"/>
      <c r="G81" s="117"/>
      <c r="H81" s="149"/>
      <c r="I81" s="149"/>
      <c r="J81" s="149"/>
      <c r="K81" s="97"/>
      <c r="L81" s="47"/>
    </row>
    <row r="82" spans="1:14" s="45" customFormat="1" ht="17.25" x14ac:dyDescent="0.3">
      <c r="A82" s="44" t="s">
        <v>69</v>
      </c>
      <c r="B82" s="97"/>
      <c r="C82" s="97"/>
      <c r="D82" s="97"/>
      <c r="E82" s="98"/>
      <c r="F82" s="98"/>
      <c r="G82" s="97"/>
      <c r="H82" s="97"/>
      <c r="I82" s="97"/>
      <c r="J82" s="97"/>
      <c r="K82" s="97"/>
      <c r="L82" s="47"/>
    </row>
    <row r="83" spans="1:14" s="45" customFormat="1" ht="17.25" x14ac:dyDescent="0.3">
      <c r="A83" s="46" t="s">
        <v>3</v>
      </c>
      <c r="B83" s="208" t="s">
        <v>21</v>
      </c>
      <c r="C83" s="209"/>
      <c r="D83" s="210"/>
      <c r="E83" s="208" t="s">
        <v>22</v>
      </c>
      <c r="F83" s="209"/>
      <c r="G83" s="210"/>
      <c r="H83" s="208" t="s">
        <v>23</v>
      </c>
      <c r="I83" s="209"/>
      <c r="J83" s="210"/>
      <c r="K83" s="97"/>
      <c r="L83" s="47"/>
    </row>
    <row r="84" spans="1:14" x14ac:dyDescent="0.25">
      <c r="A84" s="58" t="s">
        <v>24</v>
      </c>
      <c r="B84" s="59">
        <v>2016</v>
      </c>
      <c r="C84" s="59">
        <v>2017</v>
      </c>
      <c r="D84" s="59">
        <v>2018</v>
      </c>
      <c r="E84" s="59">
        <v>2016</v>
      </c>
      <c r="F84" s="59">
        <v>2017</v>
      </c>
      <c r="G84" s="59">
        <v>2018</v>
      </c>
      <c r="H84" s="59">
        <v>2016</v>
      </c>
      <c r="I84" s="59">
        <v>2017</v>
      </c>
      <c r="J84" s="59">
        <v>2018</v>
      </c>
      <c r="K84" s="118"/>
      <c r="L84" s="18"/>
    </row>
    <row r="85" spans="1:14" x14ac:dyDescent="0.25">
      <c r="A85" s="27" t="s">
        <v>70</v>
      </c>
      <c r="B85" s="156">
        <v>10081451</v>
      </c>
      <c r="C85" s="157">
        <v>10202002</v>
      </c>
      <c r="D85" s="156">
        <v>27707800</v>
      </c>
      <c r="E85" s="156">
        <v>2487127</v>
      </c>
      <c r="F85" s="158">
        <v>1554962</v>
      </c>
      <c r="G85" s="157">
        <v>1269365</v>
      </c>
      <c r="H85" s="159">
        <f>7463548+130776</f>
        <v>7594324</v>
      </c>
      <c r="I85" s="156">
        <f>8851076-204036</f>
        <v>8647040</v>
      </c>
      <c r="J85" s="156">
        <f>27031167-592732</f>
        <v>26438435</v>
      </c>
      <c r="K85" s="89"/>
      <c r="L85" s="18"/>
    </row>
    <row r="86" spans="1:14" x14ac:dyDescent="0.25">
      <c r="A86" s="17" t="s">
        <v>65</v>
      </c>
      <c r="B86" s="119"/>
      <c r="C86" s="119"/>
      <c r="D86" s="89"/>
      <c r="E86" s="91"/>
      <c r="F86" s="91"/>
      <c r="G86" s="89"/>
      <c r="H86" s="89"/>
      <c r="I86" s="89"/>
      <c r="J86" s="89"/>
      <c r="K86" s="89"/>
      <c r="L86" s="18"/>
    </row>
    <row r="87" spans="1:14" ht="18" customHeight="1" x14ac:dyDescent="0.25">
      <c r="A87" s="191"/>
      <c r="B87" s="192"/>
      <c r="C87" s="192"/>
      <c r="D87" s="192"/>
      <c r="E87" s="192"/>
      <c r="F87" s="192"/>
      <c r="G87" s="192"/>
      <c r="H87" s="192"/>
      <c r="I87" s="192"/>
      <c r="J87" s="192"/>
      <c r="K87" s="192"/>
      <c r="L87" s="193"/>
      <c r="M87" s="28"/>
      <c r="N87" s="28"/>
    </row>
    <row r="88" spans="1:14" ht="18" customHeight="1" x14ac:dyDescent="0.25">
      <c r="A88" s="131"/>
      <c r="B88" s="120"/>
      <c r="C88" s="120"/>
      <c r="D88" s="120"/>
      <c r="E88" s="121"/>
      <c r="F88" s="121"/>
      <c r="G88" s="120"/>
      <c r="H88" s="120"/>
      <c r="I88" s="120"/>
      <c r="J88" s="120"/>
      <c r="K88" s="120"/>
      <c r="L88" s="30"/>
      <c r="M88" s="29"/>
      <c r="N88" s="29"/>
    </row>
    <row r="89" spans="1:14" s="45" customFormat="1" ht="17.25" x14ac:dyDescent="0.3">
      <c r="A89" s="206" t="s">
        <v>138</v>
      </c>
      <c r="B89" s="207"/>
      <c r="C89" s="207"/>
      <c r="D89" s="117"/>
      <c r="E89" s="112"/>
      <c r="F89" s="112"/>
      <c r="G89" s="117"/>
      <c r="H89" s="97"/>
      <c r="I89" s="97"/>
      <c r="J89" s="97"/>
      <c r="K89" s="97"/>
      <c r="L89" s="47"/>
    </row>
    <row r="90" spans="1:14" s="45" customFormat="1" ht="17.25" x14ac:dyDescent="0.3">
      <c r="A90" s="44" t="s">
        <v>69</v>
      </c>
      <c r="B90" s="97"/>
      <c r="C90" s="97"/>
      <c r="D90" s="97"/>
      <c r="E90" s="98"/>
      <c r="F90" s="98"/>
      <c r="G90" s="97"/>
      <c r="H90" s="97"/>
      <c r="I90" s="97"/>
      <c r="J90" s="97"/>
      <c r="K90" s="97"/>
      <c r="L90" s="47"/>
    </row>
    <row r="91" spans="1:14" s="45" customFormat="1" ht="17.25" x14ac:dyDescent="0.3">
      <c r="A91" s="46" t="s">
        <v>3</v>
      </c>
      <c r="B91" s="215" t="s">
        <v>21</v>
      </c>
      <c r="C91" s="215"/>
      <c r="D91" s="215" t="s">
        <v>22</v>
      </c>
      <c r="E91" s="215"/>
      <c r="F91" s="215" t="s">
        <v>23</v>
      </c>
      <c r="G91" s="215"/>
      <c r="H91" s="97"/>
      <c r="I91" s="97"/>
      <c r="J91" s="97"/>
      <c r="K91" s="97"/>
      <c r="L91" s="47"/>
    </row>
    <row r="92" spans="1:14" x14ac:dyDescent="0.25">
      <c r="A92" s="58" t="s">
        <v>107</v>
      </c>
      <c r="B92" s="216">
        <v>31169820</v>
      </c>
      <c r="C92" s="216"/>
      <c r="D92" s="216">
        <v>714578</v>
      </c>
      <c r="E92" s="216"/>
      <c r="F92" s="216">
        <v>26438434</v>
      </c>
      <c r="G92" s="216"/>
      <c r="H92" s="89"/>
      <c r="I92" s="89"/>
      <c r="J92" s="89"/>
      <c r="K92" s="89"/>
      <c r="L92" s="18"/>
    </row>
    <row r="93" spans="1:14" x14ac:dyDescent="0.25">
      <c r="A93" s="58" t="s">
        <v>154</v>
      </c>
      <c r="B93" s="216">
        <v>33040835</v>
      </c>
      <c r="C93" s="216"/>
      <c r="D93" s="216">
        <v>2564398</v>
      </c>
      <c r="E93" s="216"/>
      <c r="F93" s="216">
        <f>+B93-D93</f>
        <v>30476437</v>
      </c>
      <c r="G93" s="216"/>
      <c r="H93" s="89"/>
      <c r="I93" s="89"/>
      <c r="J93" s="89"/>
      <c r="K93" s="89"/>
      <c r="L93" s="18"/>
    </row>
    <row r="94" spans="1:14" x14ac:dyDescent="0.25">
      <c r="A94" s="58" t="s">
        <v>155</v>
      </c>
      <c r="B94" s="217"/>
      <c r="C94" s="217"/>
      <c r="D94" s="217"/>
      <c r="E94" s="217"/>
      <c r="F94" s="217"/>
      <c r="G94" s="217"/>
      <c r="H94" s="89"/>
      <c r="I94" s="89"/>
      <c r="J94" s="89"/>
      <c r="K94" s="89"/>
      <c r="L94" s="18"/>
    </row>
    <row r="95" spans="1:14" x14ac:dyDescent="0.25">
      <c r="A95" s="31" t="s">
        <v>65</v>
      </c>
      <c r="B95" s="122"/>
      <c r="C95" s="122"/>
      <c r="D95" s="123"/>
      <c r="E95" s="118"/>
      <c r="F95" s="118"/>
      <c r="G95" s="123"/>
      <c r="H95" s="89"/>
      <c r="I95" s="89"/>
      <c r="J95" s="89"/>
      <c r="K95" s="89"/>
      <c r="L95" s="18"/>
    </row>
    <row r="96" spans="1:14" x14ac:dyDescent="0.25">
      <c r="A96" s="17"/>
      <c r="B96" s="119"/>
      <c r="C96" s="119"/>
      <c r="D96" s="89"/>
      <c r="E96" s="91"/>
      <c r="F96" s="91"/>
      <c r="G96" s="89"/>
      <c r="H96" s="89"/>
      <c r="I96" s="89"/>
      <c r="J96" s="89"/>
      <c r="K96" s="89"/>
      <c r="L96" s="18"/>
    </row>
    <row r="97" spans="1:13" s="45" customFormat="1" ht="17.25" x14ac:dyDescent="0.3">
      <c r="A97" s="72" t="s">
        <v>139</v>
      </c>
      <c r="B97" s="124"/>
      <c r="C97" s="124"/>
      <c r="D97" s="117"/>
      <c r="E97" s="112"/>
      <c r="F97" s="151">
        <f>+C101-F101</f>
        <v>-204035</v>
      </c>
      <c r="G97" s="97"/>
      <c r="H97" s="97"/>
      <c r="I97" s="97"/>
      <c r="J97" s="97"/>
      <c r="K97" s="97"/>
      <c r="L97" s="47"/>
    </row>
    <row r="98" spans="1:13" s="45" customFormat="1" ht="17.25" x14ac:dyDescent="0.3">
      <c r="A98" s="44" t="s">
        <v>69</v>
      </c>
      <c r="B98" s="125"/>
      <c r="C98" s="125"/>
      <c r="D98" s="97"/>
      <c r="E98" s="98"/>
      <c r="F98" s="98"/>
      <c r="G98" s="97"/>
      <c r="H98" s="97"/>
      <c r="I98" s="97"/>
      <c r="J98" s="97"/>
      <c r="K98" s="97"/>
      <c r="L98" s="47"/>
    </row>
    <row r="99" spans="1:13" s="45" customFormat="1" ht="17.25" x14ac:dyDescent="0.3">
      <c r="A99" s="46" t="s">
        <v>3</v>
      </c>
      <c r="B99" s="208" t="s">
        <v>26</v>
      </c>
      <c r="C99" s="209"/>
      <c r="D99" s="210"/>
      <c r="E99" s="208" t="s">
        <v>66</v>
      </c>
      <c r="F99" s="209"/>
      <c r="G99" s="210"/>
      <c r="H99" s="208" t="s">
        <v>28</v>
      </c>
      <c r="I99" s="209"/>
      <c r="J99" s="210"/>
      <c r="K99" s="97"/>
      <c r="L99" s="47"/>
    </row>
    <row r="100" spans="1:13" x14ac:dyDescent="0.25">
      <c r="A100" s="58" t="s">
        <v>24</v>
      </c>
      <c r="B100" s="59">
        <v>2016</v>
      </c>
      <c r="C100" s="59">
        <v>2017</v>
      </c>
      <c r="D100" s="59">
        <v>2018</v>
      </c>
      <c r="E100" s="59">
        <v>2016</v>
      </c>
      <c r="F100" s="59">
        <v>2017</v>
      </c>
      <c r="G100" s="59">
        <v>2018</v>
      </c>
      <c r="H100" s="59">
        <v>2016</v>
      </c>
      <c r="I100" s="59">
        <v>2017</v>
      </c>
      <c r="J100" s="59">
        <v>2018</v>
      </c>
      <c r="K100" s="118"/>
      <c r="L100" s="18"/>
    </row>
    <row r="101" spans="1:13" x14ac:dyDescent="0.25">
      <c r="A101" s="27" t="s">
        <v>25</v>
      </c>
      <c r="B101" s="156">
        <v>7251154</v>
      </c>
      <c r="C101" s="157">
        <v>7162826</v>
      </c>
      <c r="D101" s="156">
        <v>10525258</v>
      </c>
      <c r="E101" s="156">
        <v>7120378</v>
      </c>
      <c r="F101" s="158">
        <v>7366861</v>
      </c>
      <c r="G101" s="157">
        <v>11117990</v>
      </c>
      <c r="H101" s="156">
        <f>+B101-E101</f>
        <v>130776</v>
      </c>
      <c r="I101" s="156">
        <f>+C101-F101</f>
        <v>-204035</v>
      </c>
      <c r="J101" s="156">
        <f>+D101-G101</f>
        <v>-592732</v>
      </c>
      <c r="K101" s="160"/>
      <c r="L101" s="161"/>
    </row>
    <row r="102" spans="1:13" x14ac:dyDescent="0.25">
      <c r="A102" s="17" t="s">
        <v>65</v>
      </c>
      <c r="B102" s="119"/>
      <c r="C102" s="119"/>
      <c r="D102" s="89"/>
      <c r="E102" s="91"/>
      <c r="F102" s="91"/>
      <c r="G102" s="89"/>
      <c r="H102" s="89"/>
      <c r="I102" s="89"/>
      <c r="J102" s="89"/>
      <c r="K102" s="89"/>
      <c r="L102" s="18"/>
    </row>
    <row r="103" spans="1:13" x14ac:dyDescent="0.25">
      <c r="A103" s="17"/>
      <c r="B103" s="119"/>
      <c r="C103" s="119"/>
      <c r="D103" s="89"/>
      <c r="E103" s="150"/>
      <c r="F103" s="91"/>
      <c r="G103" s="89"/>
      <c r="H103" s="89"/>
      <c r="I103" s="89"/>
      <c r="J103" s="89"/>
      <c r="K103" s="89"/>
      <c r="L103" s="18"/>
    </row>
    <row r="104" spans="1:13" ht="30" customHeight="1" x14ac:dyDescent="0.25">
      <c r="A104" s="191" t="s">
        <v>80</v>
      </c>
      <c r="B104" s="192"/>
      <c r="C104" s="192"/>
      <c r="D104" s="192"/>
      <c r="E104" s="192"/>
      <c r="F104" s="192"/>
      <c r="G104" s="126"/>
      <c r="H104" s="126"/>
      <c r="I104" s="126"/>
      <c r="J104" s="126"/>
      <c r="K104" s="126"/>
      <c r="L104" s="77"/>
      <c r="M104" s="26"/>
    </row>
    <row r="105" spans="1:13" x14ac:dyDescent="0.25">
      <c r="A105" s="17"/>
      <c r="B105" s="119"/>
      <c r="C105" s="119"/>
      <c r="D105" s="89"/>
      <c r="E105" s="91"/>
      <c r="F105" s="91"/>
      <c r="G105" s="89"/>
      <c r="H105" s="89"/>
      <c r="I105" s="89"/>
      <c r="J105" s="89"/>
      <c r="K105" s="89"/>
      <c r="L105" s="18"/>
    </row>
    <row r="106" spans="1:13" s="45" customFormat="1" ht="17.25" x14ac:dyDescent="0.3">
      <c r="A106" s="206" t="s">
        <v>140</v>
      </c>
      <c r="B106" s="207"/>
      <c r="C106" s="207"/>
      <c r="D106" s="207"/>
      <c r="E106" s="112"/>
      <c r="F106" s="112"/>
      <c r="G106" s="117"/>
      <c r="H106" s="97"/>
      <c r="I106" s="97"/>
      <c r="J106" s="97"/>
      <c r="K106" s="97"/>
      <c r="L106" s="47"/>
    </row>
    <row r="107" spans="1:13" s="45" customFormat="1" ht="17.25" x14ac:dyDescent="0.3">
      <c r="A107" s="44" t="s">
        <v>69</v>
      </c>
      <c r="B107" s="125"/>
      <c r="C107" s="125"/>
      <c r="D107" s="97"/>
      <c r="E107" s="98"/>
      <c r="F107" s="98"/>
      <c r="G107" s="97"/>
      <c r="H107" s="97"/>
      <c r="I107" s="97"/>
      <c r="J107" s="97"/>
      <c r="K107" s="97"/>
      <c r="L107" s="47"/>
    </row>
    <row r="108" spans="1:13" s="45" customFormat="1" ht="17.25" x14ac:dyDescent="0.3">
      <c r="A108" s="46" t="s">
        <v>3</v>
      </c>
      <c r="B108" s="215" t="s">
        <v>26</v>
      </c>
      <c r="C108" s="215"/>
      <c r="D108" s="215" t="s">
        <v>27</v>
      </c>
      <c r="E108" s="215"/>
      <c r="F108" s="215" t="s">
        <v>28</v>
      </c>
      <c r="G108" s="215"/>
      <c r="H108" s="97"/>
      <c r="I108" s="97"/>
      <c r="J108" s="97"/>
      <c r="K108" s="97"/>
      <c r="L108" s="47"/>
    </row>
    <row r="109" spans="1:13" x14ac:dyDescent="0.25">
      <c r="A109" s="58" t="s">
        <v>107</v>
      </c>
      <c r="B109" s="216">
        <v>8011043</v>
      </c>
      <c r="C109" s="216"/>
      <c r="D109" s="216">
        <v>3994235</v>
      </c>
      <c r="E109" s="216"/>
      <c r="F109" s="216">
        <f>+B109-D109</f>
        <v>4016808</v>
      </c>
      <c r="G109" s="216"/>
      <c r="H109" s="89"/>
      <c r="I109" s="89"/>
      <c r="J109" s="89"/>
      <c r="K109" s="89"/>
      <c r="L109" s="18"/>
    </row>
    <row r="110" spans="1:13" x14ac:dyDescent="0.25">
      <c r="A110" s="58" t="s">
        <v>154</v>
      </c>
      <c r="B110" s="216">
        <v>11102784</v>
      </c>
      <c r="C110" s="216"/>
      <c r="D110" s="216">
        <v>7064782</v>
      </c>
      <c r="E110" s="216"/>
      <c r="F110" s="216">
        <f>+B110-D110</f>
        <v>4038002</v>
      </c>
      <c r="G110" s="216"/>
      <c r="H110" s="89"/>
      <c r="I110" s="89"/>
      <c r="J110" s="89"/>
      <c r="K110" s="89"/>
      <c r="L110" s="18"/>
    </row>
    <row r="111" spans="1:13" x14ac:dyDescent="0.25">
      <c r="A111" s="58" t="s">
        <v>156</v>
      </c>
      <c r="B111" s="217"/>
      <c r="C111" s="217"/>
      <c r="D111" s="217"/>
      <c r="E111" s="217"/>
      <c r="F111" s="217"/>
      <c r="G111" s="217"/>
      <c r="H111" s="89"/>
      <c r="I111" s="89"/>
      <c r="J111" s="89"/>
      <c r="K111" s="89"/>
      <c r="L111" s="18"/>
    </row>
    <row r="112" spans="1:13" x14ac:dyDescent="0.25">
      <c r="A112" s="17" t="s">
        <v>65</v>
      </c>
      <c r="B112" s="119"/>
      <c r="C112" s="119"/>
      <c r="D112" s="89"/>
      <c r="E112" s="91"/>
      <c r="F112" s="91"/>
      <c r="G112" s="89"/>
      <c r="H112" s="89"/>
      <c r="I112" s="89"/>
      <c r="J112" s="89"/>
      <c r="K112" s="89"/>
      <c r="L112" s="18"/>
    </row>
    <row r="113" spans="1:13" ht="23.25" customHeight="1" x14ac:dyDescent="0.25">
      <c r="A113" s="15" t="s">
        <v>41</v>
      </c>
      <c r="B113" s="126"/>
      <c r="C113" s="126"/>
      <c r="D113" s="126"/>
      <c r="E113" s="126"/>
      <c r="F113" s="126"/>
      <c r="G113" s="126"/>
      <c r="H113" s="126"/>
      <c r="I113" s="126"/>
      <c r="J113" s="126"/>
      <c r="K113" s="126"/>
      <c r="L113" s="77"/>
      <c r="M113" s="26"/>
    </row>
    <row r="114" spans="1:13" ht="23.25" customHeight="1" x14ac:dyDescent="0.25">
      <c r="A114" s="15"/>
      <c r="B114" s="126"/>
      <c r="C114" s="126"/>
      <c r="D114" s="126"/>
      <c r="E114" s="126"/>
      <c r="F114" s="126"/>
      <c r="G114" s="126"/>
      <c r="H114" s="126"/>
      <c r="I114" s="126"/>
      <c r="J114" s="126"/>
      <c r="K114" s="126"/>
      <c r="L114" s="77"/>
      <c r="M114" s="26"/>
    </row>
    <row r="115" spans="1:13" x14ac:dyDescent="0.25">
      <c r="A115" s="32"/>
      <c r="B115" s="127"/>
      <c r="C115" s="127"/>
      <c r="D115" s="127"/>
      <c r="E115" s="94"/>
      <c r="F115" s="94"/>
      <c r="G115" s="127"/>
      <c r="H115" s="127"/>
      <c r="I115" s="127"/>
      <c r="J115" s="127"/>
      <c r="K115" s="127"/>
      <c r="L115" s="33"/>
      <c r="M115" s="26"/>
    </row>
    <row r="116" spans="1:13" s="45" customFormat="1" ht="17.25" x14ac:dyDescent="0.3">
      <c r="A116" s="72" t="s">
        <v>141</v>
      </c>
      <c r="B116" s="125"/>
      <c r="C116" s="125"/>
      <c r="D116" s="97"/>
      <c r="E116" s="98"/>
      <c r="F116" s="98"/>
      <c r="G116" s="97"/>
      <c r="H116" s="97"/>
      <c r="I116" s="97"/>
      <c r="J116" s="97"/>
      <c r="K116" s="97"/>
      <c r="L116" s="47"/>
    </row>
    <row r="117" spans="1:13" s="45" customFormat="1" ht="17.25" x14ac:dyDescent="0.3">
      <c r="A117" s="44" t="s">
        <v>69</v>
      </c>
      <c r="B117" s="125"/>
      <c r="C117" s="125"/>
      <c r="D117" s="97"/>
      <c r="E117" s="98"/>
      <c r="F117" s="98"/>
      <c r="G117" s="97"/>
      <c r="H117" s="97"/>
      <c r="I117" s="97"/>
      <c r="J117" s="97"/>
      <c r="K117" s="97"/>
      <c r="L117" s="47"/>
    </row>
    <row r="118" spans="1:13" s="45" customFormat="1" ht="17.25" x14ac:dyDescent="0.3">
      <c r="A118" s="46" t="s">
        <v>3</v>
      </c>
      <c r="B118" s="215" t="s">
        <v>115</v>
      </c>
      <c r="C118" s="215"/>
      <c r="D118" s="215" t="s">
        <v>116</v>
      </c>
      <c r="E118" s="215"/>
      <c r="F118" s="215" t="s">
        <v>157</v>
      </c>
      <c r="G118" s="215"/>
      <c r="H118" s="215" t="s">
        <v>108</v>
      </c>
      <c r="I118" s="215"/>
      <c r="J118" s="97"/>
      <c r="K118" s="97"/>
      <c r="L118" s="47"/>
    </row>
    <row r="119" spans="1:13" ht="15.75" customHeight="1" x14ac:dyDescent="0.25">
      <c r="A119" s="60" t="s">
        <v>109</v>
      </c>
      <c r="B119" s="218">
        <v>27031167</v>
      </c>
      <c r="C119" s="218"/>
      <c r="D119" s="218">
        <v>30455242</v>
      </c>
      <c r="E119" s="218"/>
      <c r="F119" s="218">
        <v>30476436</v>
      </c>
      <c r="G119" s="218"/>
      <c r="H119" s="219"/>
      <c r="I119" s="219"/>
      <c r="J119" s="89"/>
      <c r="K119" s="89"/>
      <c r="L119" s="18"/>
    </row>
    <row r="120" spans="1:13" ht="15.75" customHeight="1" x14ac:dyDescent="0.25">
      <c r="A120" s="61" t="s">
        <v>110</v>
      </c>
      <c r="B120" s="218">
        <v>18384126</v>
      </c>
      <c r="C120" s="218"/>
      <c r="D120" s="218">
        <f>+D119-27578793</f>
        <v>2876449</v>
      </c>
      <c r="E120" s="220"/>
      <c r="F120" s="218">
        <f>30476436-26751485</f>
        <v>3724951</v>
      </c>
      <c r="G120" s="220"/>
      <c r="H120" s="221"/>
      <c r="I120" s="221"/>
      <c r="J120" s="89"/>
      <c r="K120" s="89"/>
      <c r="L120" s="18"/>
    </row>
    <row r="121" spans="1:13" ht="7.5" customHeight="1" x14ac:dyDescent="0.25">
      <c r="A121" s="128"/>
      <c r="B121" s="222"/>
      <c r="C121" s="222"/>
      <c r="D121" s="222"/>
      <c r="E121" s="222"/>
      <c r="F121" s="222"/>
      <c r="G121" s="222"/>
      <c r="H121" s="223"/>
      <c r="I121" s="224"/>
      <c r="J121" s="89"/>
      <c r="K121" s="89"/>
      <c r="L121" s="18"/>
    </row>
    <row r="122" spans="1:13" ht="15.75" customHeight="1" x14ac:dyDescent="0.25">
      <c r="A122" s="62" t="s">
        <v>111</v>
      </c>
      <c r="B122" s="225"/>
      <c r="C122" s="225"/>
      <c r="D122" s="225"/>
      <c r="E122" s="225"/>
      <c r="F122" s="225"/>
      <c r="G122" s="225"/>
      <c r="H122" s="226"/>
      <c r="I122" s="227"/>
      <c r="J122" s="89"/>
      <c r="K122" s="89"/>
      <c r="L122" s="18"/>
    </row>
    <row r="123" spans="1:13" ht="15.75" customHeight="1" x14ac:dyDescent="0.25">
      <c r="A123" s="60" t="s">
        <v>112</v>
      </c>
      <c r="B123" s="218">
        <v>-20814683</v>
      </c>
      <c r="C123" s="218"/>
      <c r="D123" s="218">
        <f>+(4016807-543979)+19425184</f>
        <v>22898012</v>
      </c>
      <c r="E123" s="218"/>
      <c r="F123" s="218">
        <f>+(4038002+279680)+19425184</f>
        <v>23742866</v>
      </c>
      <c r="G123" s="218"/>
      <c r="H123" s="219"/>
      <c r="I123" s="219"/>
      <c r="J123" s="89"/>
      <c r="K123" s="89"/>
      <c r="L123" s="18"/>
    </row>
    <row r="124" spans="1:13" ht="15.75" customHeight="1" x14ac:dyDescent="0.25">
      <c r="A124" s="60" t="s">
        <v>113</v>
      </c>
      <c r="B124" s="218">
        <v>2430557</v>
      </c>
      <c r="C124" s="218"/>
      <c r="D124" s="216">
        <f>+D120-D123</f>
        <v>-20021563</v>
      </c>
      <c r="E124" s="228"/>
      <c r="F124" s="216">
        <f>+F120-F123</f>
        <v>-20017915</v>
      </c>
      <c r="G124" s="228"/>
      <c r="H124" s="219"/>
      <c r="I124" s="219"/>
      <c r="J124" s="89"/>
      <c r="K124" s="89"/>
      <c r="L124" s="18"/>
    </row>
    <row r="125" spans="1:13" x14ac:dyDescent="0.25">
      <c r="A125" s="60" t="s">
        <v>114</v>
      </c>
      <c r="B125" s="216">
        <v>0</v>
      </c>
      <c r="C125" s="228"/>
      <c r="D125" s="228">
        <v>0</v>
      </c>
      <c r="E125" s="228"/>
      <c r="F125" s="228">
        <v>0</v>
      </c>
      <c r="G125" s="228"/>
      <c r="H125" s="219"/>
      <c r="I125" s="219"/>
      <c r="J125" s="89"/>
      <c r="K125" s="89"/>
      <c r="L125" s="18"/>
    </row>
    <row r="126" spans="1:13" x14ac:dyDescent="0.25">
      <c r="A126" s="17" t="s">
        <v>65</v>
      </c>
      <c r="B126" s="91"/>
      <c r="C126" s="91"/>
      <c r="D126" s="89"/>
      <c r="E126" s="91"/>
      <c r="F126" s="91"/>
      <c r="G126" s="89"/>
      <c r="H126" s="89"/>
      <c r="I126" s="89"/>
      <c r="J126" s="89"/>
      <c r="K126" s="89"/>
      <c r="L126" s="18"/>
    </row>
    <row r="127" spans="1:13" ht="23.25" customHeight="1" x14ac:dyDescent="0.25">
      <c r="A127" s="15" t="s">
        <v>41</v>
      </c>
      <c r="B127" s="126"/>
      <c r="C127" s="126"/>
      <c r="D127" s="126"/>
      <c r="E127" s="126"/>
      <c r="F127" s="126"/>
      <c r="G127" s="126"/>
      <c r="H127" s="126"/>
      <c r="I127" s="126"/>
      <c r="J127" s="126"/>
      <c r="K127" s="126"/>
      <c r="L127" s="77"/>
      <c r="M127" s="26"/>
    </row>
    <row r="128" spans="1:13" ht="23.25" customHeight="1" x14ac:dyDescent="0.25">
      <c r="A128" s="229" t="s">
        <v>172</v>
      </c>
      <c r="B128" s="230"/>
      <c r="C128" s="230"/>
      <c r="D128" s="230"/>
      <c r="E128" s="230"/>
      <c r="F128" s="230"/>
      <c r="G128" s="230"/>
      <c r="H128" s="230"/>
      <c r="I128" s="126"/>
      <c r="J128" s="126"/>
      <c r="K128" s="126"/>
      <c r="L128" s="77"/>
      <c r="M128" s="26"/>
    </row>
    <row r="129" spans="1:13" ht="23.25" customHeight="1" x14ac:dyDescent="0.25">
      <c r="A129" s="229"/>
      <c r="B129" s="230"/>
      <c r="C129" s="230"/>
      <c r="D129" s="230"/>
      <c r="E129" s="230"/>
      <c r="F129" s="230"/>
      <c r="G129" s="230"/>
      <c r="H129" s="230"/>
      <c r="I129" s="126"/>
      <c r="J129" s="126"/>
      <c r="K129" s="126"/>
      <c r="L129" s="77"/>
      <c r="M129" s="26"/>
    </row>
    <row r="130" spans="1:13" x14ac:dyDescent="0.25">
      <c r="A130" s="229"/>
      <c r="B130" s="230"/>
      <c r="C130" s="230"/>
      <c r="D130" s="230"/>
      <c r="E130" s="230"/>
      <c r="F130" s="230"/>
      <c r="G130" s="230"/>
      <c r="H130" s="230"/>
      <c r="I130" s="89"/>
      <c r="J130" s="89"/>
      <c r="K130" s="89"/>
      <c r="L130" s="18"/>
    </row>
    <row r="131" spans="1:13" x14ac:dyDescent="0.25">
      <c r="A131" s="153"/>
      <c r="B131" s="154"/>
      <c r="C131" s="154"/>
      <c r="D131" s="154"/>
      <c r="E131" s="154"/>
      <c r="F131" s="154"/>
      <c r="G131" s="154"/>
      <c r="H131" s="154"/>
      <c r="I131" s="89"/>
      <c r="J131" s="89"/>
      <c r="K131" s="89"/>
      <c r="L131" s="18"/>
    </row>
    <row r="132" spans="1:13" s="45" customFormat="1" ht="17.25" x14ac:dyDescent="0.3">
      <c r="A132" s="179" t="s">
        <v>142</v>
      </c>
      <c r="B132" s="180"/>
      <c r="C132" s="180"/>
      <c r="D132" s="92"/>
      <c r="E132" s="138"/>
      <c r="F132" s="138"/>
      <c r="G132" s="92"/>
      <c r="H132" s="97"/>
      <c r="I132" s="97"/>
      <c r="J132" s="97"/>
      <c r="K132" s="97"/>
      <c r="L132" s="47"/>
    </row>
    <row r="133" spans="1:13" s="45" customFormat="1" ht="17.25" x14ac:dyDescent="0.3">
      <c r="A133" s="44" t="s">
        <v>69</v>
      </c>
      <c r="B133" s="97"/>
      <c r="C133" s="97"/>
      <c r="D133" s="97"/>
      <c r="E133" s="98"/>
      <c r="F133" s="98"/>
      <c r="G133" s="97"/>
      <c r="H133" s="97"/>
      <c r="I133" s="97"/>
      <c r="J133" s="97"/>
      <c r="K133" s="97"/>
      <c r="L133" s="47"/>
    </row>
    <row r="134" spans="1:13" s="45" customFormat="1" ht="51.75" x14ac:dyDescent="0.3">
      <c r="A134" s="142" t="s">
        <v>0</v>
      </c>
      <c r="B134" s="130" t="s">
        <v>117</v>
      </c>
      <c r="C134" s="130" t="s">
        <v>120</v>
      </c>
      <c r="D134" s="130" t="s">
        <v>122</v>
      </c>
      <c r="E134" s="130" t="s">
        <v>118</v>
      </c>
      <c r="F134" s="130" t="s">
        <v>119</v>
      </c>
      <c r="G134" s="130" t="s">
        <v>158</v>
      </c>
      <c r="H134" s="130" t="s">
        <v>121</v>
      </c>
      <c r="I134" s="97"/>
      <c r="J134" s="97"/>
      <c r="K134" s="97"/>
      <c r="L134" s="47"/>
    </row>
    <row r="135" spans="1:13" s="45" customFormat="1" ht="17.25" x14ac:dyDescent="0.3">
      <c r="A135" s="42" t="s">
        <v>8</v>
      </c>
      <c r="B135" s="52">
        <f t="shared" ref="B135:H135" si="4">SUM(B136:B137)</f>
        <v>573029</v>
      </c>
      <c r="C135" s="52">
        <f t="shared" si="4"/>
        <v>365579</v>
      </c>
      <c r="D135" s="52">
        <f t="shared" si="4"/>
        <v>573029</v>
      </c>
      <c r="E135" s="52">
        <f t="shared" si="4"/>
        <v>712100</v>
      </c>
      <c r="F135" s="52">
        <f t="shared" si="4"/>
        <v>712100</v>
      </c>
      <c r="G135" s="52">
        <f t="shared" si="4"/>
        <v>712100</v>
      </c>
      <c r="H135" s="52">
        <f t="shared" si="4"/>
        <v>712100</v>
      </c>
      <c r="I135" s="97"/>
      <c r="J135" s="97"/>
      <c r="K135" s="97"/>
      <c r="L135" s="47"/>
    </row>
    <row r="136" spans="1:13" ht="17.25" x14ac:dyDescent="0.25">
      <c r="A136" s="22" t="s">
        <v>5</v>
      </c>
      <c r="B136" s="52">
        <v>84035</v>
      </c>
      <c r="C136" s="52">
        <v>76198</v>
      </c>
      <c r="D136" s="52">
        <v>84035</v>
      </c>
      <c r="E136" s="52">
        <v>323207</v>
      </c>
      <c r="F136" s="52">
        <v>323207</v>
      </c>
      <c r="G136" s="52">
        <v>323207</v>
      </c>
      <c r="H136" s="52">
        <v>323207</v>
      </c>
      <c r="I136" s="89"/>
      <c r="J136" s="89"/>
      <c r="K136" s="89"/>
      <c r="L136" s="18"/>
    </row>
    <row r="137" spans="1:13" ht="17.25" x14ac:dyDescent="0.25">
      <c r="A137" s="22" t="s">
        <v>7</v>
      </c>
      <c r="B137" s="52">
        <v>488994</v>
      </c>
      <c r="C137" s="52">
        <v>289381</v>
      </c>
      <c r="D137" s="52">
        <v>488994</v>
      </c>
      <c r="E137" s="52">
        <v>388893</v>
      </c>
      <c r="F137" s="52">
        <v>388893</v>
      </c>
      <c r="G137" s="52">
        <v>388893</v>
      </c>
      <c r="H137" s="52">
        <v>388893</v>
      </c>
      <c r="I137" s="89"/>
      <c r="J137" s="89"/>
      <c r="K137" s="89"/>
      <c r="L137" s="18"/>
    </row>
    <row r="138" spans="1:13" x14ac:dyDescent="0.25">
      <c r="A138" s="133" t="s">
        <v>9</v>
      </c>
      <c r="B138" s="134"/>
      <c r="C138" s="134"/>
      <c r="D138" s="134"/>
      <c r="E138" s="104"/>
      <c r="F138" s="104"/>
      <c r="G138" s="134"/>
      <c r="H138" s="89"/>
      <c r="I138" s="89"/>
      <c r="J138" s="89"/>
      <c r="K138" s="89"/>
      <c r="L138" s="18"/>
    </row>
    <row r="139" spans="1:13" ht="21" customHeight="1" x14ac:dyDescent="0.25">
      <c r="A139" s="197" t="s">
        <v>71</v>
      </c>
      <c r="B139" s="198"/>
      <c r="C139" s="198"/>
      <c r="D139" s="198"/>
      <c r="E139" s="198"/>
      <c r="F139" s="198"/>
      <c r="G139" s="198"/>
      <c r="H139" s="198"/>
      <c r="I139" s="198"/>
      <c r="J139" s="198"/>
      <c r="K139" s="198"/>
      <c r="L139" s="18"/>
    </row>
    <row r="140" spans="1:13" x14ac:dyDescent="0.25">
      <c r="A140" s="17"/>
      <c r="B140" s="89"/>
      <c r="C140" s="89"/>
      <c r="D140" s="89"/>
      <c r="E140" s="91"/>
      <c r="F140" s="91"/>
      <c r="G140" s="89"/>
      <c r="H140" s="89"/>
      <c r="I140" s="89"/>
      <c r="J140" s="89"/>
      <c r="K140" s="89"/>
      <c r="L140" s="18"/>
    </row>
    <row r="141" spans="1:13" x14ac:dyDescent="0.25">
      <c r="A141" s="17"/>
      <c r="B141" s="89"/>
      <c r="C141" s="89"/>
      <c r="D141" s="89"/>
      <c r="E141" s="91"/>
      <c r="F141" s="91"/>
      <c r="G141" s="89"/>
      <c r="H141" s="89"/>
      <c r="I141" s="89"/>
      <c r="J141" s="89"/>
      <c r="K141" s="89"/>
      <c r="L141" s="18"/>
    </row>
    <row r="142" spans="1:13" s="45" customFormat="1" ht="17.25" x14ac:dyDescent="0.3">
      <c r="A142" s="67" t="s">
        <v>143</v>
      </c>
      <c r="B142" s="92"/>
      <c r="C142" s="92"/>
      <c r="D142" s="92"/>
      <c r="E142" s="138"/>
      <c r="F142" s="138"/>
      <c r="G142" s="92"/>
      <c r="H142" s="92"/>
      <c r="I142" s="97"/>
      <c r="J142" s="97"/>
      <c r="K142" s="97"/>
      <c r="L142" s="47"/>
    </row>
    <row r="143" spans="1:13" x14ac:dyDescent="0.25">
      <c r="A143" s="17" t="s">
        <v>69</v>
      </c>
      <c r="B143" s="89"/>
      <c r="C143" s="89"/>
      <c r="D143" s="89"/>
      <c r="E143" s="91"/>
      <c r="F143" s="91"/>
      <c r="G143" s="89"/>
      <c r="H143" s="89"/>
      <c r="I143" s="89"/>
      <c r="J143" s="89"/>
      <c r="K143" s="89"/>
      <c r="L143" s="18"/>
    </row>
    <row r="144" spans="1:13" s="45" customFormat="1" ht="15" customHeight="1" x14ac:dyDescent="0.3">
      <c r="A144" s="181" t="s">
        <v>0</v>
      </c>
      <c r="B144" s="182" t="s">
        <v>123</v>
      </c>
      <c r="C144" s="182" t="s">
        <v>124</v>
      </c>
      <c r="D144" s="182" t="s">
        <v>159</v>
      </c>
      <c r="E144" s="182" t="s">
        <v>160</v>
      </c>
      <c r="F144" s="183" t="s">
        <v>125</v>
      </c>
      <c r="G144" s="183" t="s">
        <v>126</v>
      </c>
      <c r="H144" s="183" t="s">
        <v>127</v>
      </c>
      <c r="I144" s="183" t="s">
        <v>128</v>
      </c>
      <c r="J144" s="97"/>
      <c r="K144" s="97"/>
      <c r="L144" s="47"/>
    </row>
    <row r="145" spans="1:14" s="45" customFormat="1" ht="41.25" customHeight="1" x14ac:dyDescent="0.3">
      <c r="A145" s="181"/>
      <c r="B145" s="182"/>
      <c r="C145" s="182"/>
      <c r="D145" s="182"/>
      <c r="E145" s="182"/>
      <c r="F145" s="184"/>
      <c r="G145" s="184"/>
      <c r="H145" s="184"/>
      <c r="I145" s="184"/>
      <c r="J145" s="97"/>
      <c r="K145" s="97"/>
      <c r="L145" s="47"/>
    </row>
    <row r="146" spans="1:14" ht="15.6" customHeight="1" x14ac:dyDescent="0.25">
      <c r="A146" s="22" t="s">
        <v>35</v>
      </c>
      <c r="B146" s="16">
        <v>0</v>
      </c>
      <c r="C146" s="16">
        <v>0</v>
      </c>
      <c r="D146" s="16">
        <v>0</v>
      </c>
      <c r="E146" s="16">
        <v>0</v>
      </c>
      <c r="F146" s="16">
        <v>0</v>
      </c>
      <c r="G146" s="16">
        <v>0</v>
      </c>
      <c r="H146" s="16">
        <v>0</v>
      </c>
      <c r="I146" s="16">
        <v>0</v>
      </c>
      <c r="J146" s="89"/>
      <c r="K146" s="89"/>
      <c r="L146" s="18"/>
    </row>
    <row r="147" spans="1:14" x14ac:dyDescent="0.25">
      <c r="A147" s="22" t="s">
        <v>81</v>
      </c>
      <c r="B147" s="16">
        <v>0</v>
      </c>
      <c r="C147" s="16">
        <v>0</v>
      </c>
      <c r="D147" s="16">
        <v>0</v>
      </c>
      <c r="E147" s="16">
        <v>0</v>
      </c>
      <c r="F147" s="16">
        <v>0</v>
      </c>
      <c r="G147" s="16">
        <v>0</v>
      </c>
      <c r="H147" s="16">
        <v>0</v>
      </c>
      <c r="I147" s="16">
        <v>0</v>
      </c>
      <c r="J147" s="89"/>
      <c r="K147" s="89"/>
      <c r="L147" s="18"/>
    </row>
    <row r="148" spans="1:14" x14ac:dyDescent="0.25">
      <c r="A148" s="133" t="s">
        <v>129</v>
      </c>
      <c r="B148" s="134"/>
      <c r="C148" s="134"/>
      <c r="D148" s="134"/>
      <c r="E148" s="104"/>
      <c r="F148" s="104"/>
      <c r="G148" s="134"/>
      <c r="H148" s="134"/>
      <c r="I148" s="89"/>
      <c r="J148" s="89"/>
      <c r="K148" s="89"/>
      <c r="L148" s="18"/>
    </row>
    <row r="149" spans="1:14" x14ac:dyDescent="0.25">
      <c r="A149" s="133"/>
      <c r="B149" s="134"/>
      <c r="C149" s="134"/>
      <c r="D149" s="134"/>
      <c r="E149" s="104"/>
      <c r="F149" s="104"/>
      <c r="G149" s="134"/>
      <c r="H149" s="134"/>
      <c r="I149" s="89"/>
      <c r="J149" s="89"/>
      <c r="K149" s="89"/>
      <c r="L149" s="18"/>
    </row>
    <row r="150" spans="1:14" ht="16.5" thickBot="1" x14ac:dyDescent="0.3">
      <c r="A150" s="78" t="s">
        <v>38</v>
      </c>
      <c r="B150" s="79"/>
      <c r="C150" s="79"/>
      <c r="D150" s="79"/>
      <c r="E150" s="79"/>
      <c r="F150" s="79"/>
      <c r="G150" s="79"/>
      <c r="H150" s="79"/>
      <c r="I150" s="63"/>
      <c r="J150" s="63"/>
      <c r="K150" s="63"/>
      <c r="L150" s="64"/>
      <c r="M150" s="26"/>
      <c r="N150" s="26"/>
    </row>
    <row r="151" spans="1:14" x14ac:dyDescent="0.25">
      <c r="A151" s="17"/>
    </row>
    <row r="155" spans="1:14" x14ac:dyDescent="0.25">
      <c r="A155" s="189"/>
      <c r="B155" s="231"/>
      <c r="C155" s="231"/>
      <c r="D155" s="231"/>
      <c r="E155" s="231"/>
      <c r="F155" s="231"/>
      <c r="G155" s="231"/>
      <c r="H155" s="231"/>
      <c r="I155" s="231"/>
      <c r="J155" s="231"/>
      <c r="K155" s="231"/>
      <c r="L155" s="231"/>
    </row>
  </sheetData>
  <mergeCells count="139">
    <mergeCell ref="G144:G145"/>
    <mergeCell ref="H144:H145"/>
    <mergeCell ref="I144:I145"/>
    <mergeCell ref="A155:L155"/>
    <mergeCell ref="A144:A145"/>
    <mergeCell ref="B144:B145"/>
    <mergeCell ref="C144:C145"/>
    <mergeCell ref="D144:D145"/>
    <mergeCell ref="E144:E145"/>
    <mergeCell ref="F144:F145"/>
    <mergeCell ref="B125:C125"/>
    <mergeCell ref="D125:E125"/>
    <mergeCell ref="F125:G125"/>
    <mergeCell ref="H125:I125"/>
    <mergeCell ref="A132:C132"/>
    <mergeCell ref="A139:K139"/>
    <mergeCell ref="A128:H130"/>
    <mergeCell ref="B123:C123"/>
    <mergeCell ref="D123:E123"/>
    <mergeCell ref="F123:G123"/>
    <mergeCell ref="H123:I123"/>
    <mergeCell ref="B124:C124"/>
    <mergeCell ref="D124:E124"/>
    <mergeCell ref="F124:G124"/>
    <mergeCell ref="H124:I124"/>
    <mergeCell ref="B121:C121"/>
    <mergeCell ref="D121:E121"/>
    <mergeCell ref="F121:G121"/>
    <mergeCell ref="H121:I121"/>
    <mergeCell ref="B122:C122"/>
    <mergeCell ref="D122:E122"/>
    <mergeCell ref="F122:G122"/>
    <mergeCell ref="H122:I122"/>
    <mergeCell ref="H118:I118"/>
    <mergeCell ref="B119:C119"/>
    <mergeCell ref="D119:E119"/>
    <mergeCell ref="F119:G119"/>
    <mergeCell ref="H119:I119"/>
    <mergeCell ref="B120:C120"/>
    <mergeCell ref="D120:E120"/>
    <mergeCell ref="F120:G120"/>
    <mergeCell ref="H120:I120"/>
    <mergeCell ref="B111:C111"/>
    <mergeCell ref="D111:E111"/>
    <mergeCell ref="F111:G111"/>
    <mergeCell ref="B118:C118"/>
    <mergeCell ref="D118:E118"/>
    <mergeCell ref="F118:G118"/>
    <mergeCell ref="B109:C109"/>
    <mergeCell ref="D109:E109"/>
    <mergeCell ref="F109:G109"/>
    <mergeCell ref="B110:C110"/>
    <mergeCell ref="D110:E110"/>
    <mergeCell ref="F110:G110"/>
    <mergeCell ref="B99:D99"/>
    <mergeCell ref="E99:G99"/>
    <mergeCell ref="H99:J99"/>
    <mergeCell ref="A104:F104"/>
    <mergeCell ref="A106:D106"/>
    <mergeCell ref="B108:C108"/>
    <mergeCell ref="D108:E108"/>
    <mergeCell ref="F108:G108"/>
    <mergeCell ref="B93:C93"/>
    <mergeCell ref="D93:E93"/>
    <mergeCell ref="F93:G93"/>
    <mergeCell ref="B94:C94"/>
    <mergeCell ref="D94:E94"/>
    <mergeCell ref="F94:G94"/>
    <mergeCell ref="A87:L87"/>
    <mergeCell ref="A89:C89"/>
    <mergeCell ref="B91:C91"/>
    <mergeCell ref="D91:E91"/>
    <mergeCell ref="F91:G91"/>
    <mergeCell ref="B92:C92"/>
    <mergeCell ref="D92:E92"/>
    <mergeCell ref="F92:G92"/>
    <mergeCell ref="A81:E81"/>
    <mergeCell ref="B83:D83"/>
    <mergeCell ref="E83:G83"/>
    <mergeCell ref="H83:J83"/>
    <mergeCell ref="B52:I52"/>
    <mergeCell ref="A71:A72"/>
    <mergeCell ref="B71:I71"/>
    <mergeCell ref="A77:F77"/>
    <mergeCell ref="A78:E78"/>
    <mergeCell ref="H38:H40"/>
    <mergeCell ref="A48:C48"/>
    <mergeCell ref="A51:B51"/>
    <mergeCell ref="A30:E30"/>
    <mergeCell ref="A36:C36"/>
    <mergeCell ref="A38:A40"/>
    <mergeCell ref="B38:B40"/>
    <mergeCell ref="C38:C40"/>
    <mergeCell ref="D38:D40"/>
    <mergeCell ref="E38:E40"/>
    <mergeCell ref="A24:B25"/>
    <mergeCell ref="B28:C28"/>
    <mergeCell ref="D28:E28"/>
    <mergeCell ref="F28:G28"/>
    <mergeCell ref="F38:F40"/>
    <mergeCell ref="G38:G40"/>
    <mergeCell ref="H28:I28"/>
    <mergeCell ref="B29:C29"/>
    <mergeCell ref="D29:E29"/>
    <mergeCell ref="F29:G29"/>
    <mergeCell ref="H29:I29"/>
    <mergeCell ref="B19:C19"/>
    <mergeCell ref="D19:E19"/>
    <mergeCell ref="F19:G19"/>
    <mergeCell ref="H19:I19"/>
    <mergeCell ref="A20:E20"/>
    <mergeCell ref="A21:L21"/>
    <mergeCell ref="B17:C17"/>
    <mergeCell ref="D17:E17"/>
    <mergeCell ref="F17:G17"/>
    <mergeCell ref="H17:I17"/>
    <mergeCell ref="B18:C18"/>
    <mergeCell ref="D18:E18"/>
    <mergeCell ref="F18:G18"/>
    <mergeCell ref="H18:I18"/>
    <mergeCell ref="A14:C14"/>
    <mergeCell ref="B16:C16"/>
    <mergeCell ref="D16:E16"/>
    <mergeCell ref="F16:G16"/>
    <mergeCell ref="H16:I16"/>
    <mergeCell ref="K7:L7"/>
    <mergeCell ref="C9:D9"/>
    <mergeCell ref="C10:D10"/>
    <mergeCell ref="A12:H12"/>
    <mergeCell ref="D2:L2"/>
    <mergeCell ref="A3:L3"/>
    <mergeCell ref="A5:D5"/>
    <mergeCell ref="A7:A8"/>
    <mergeCell ref="C7:D8"/>
    <mergeCell ref="E7:E8"/>
    <mergeCell ref="F7:F8"/>
    <mergeCell ref="G7:G8"/>
    <mergeCell ref="H7:H8"/>
    <mergeCell ref="I7:J7"/>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Instructivo-contacto</vt:lpstr>
      <vt:lpstr>Indicadores (AnimoLucro)</vt:lpstr>
      <vt:lpstr>Informe de Empalme (ÁnimoLucro)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Enrique Diaz</dc:creator>
  <cp:lastModifiedBy>Yina Paola Cely Reyes</cp:lastModifiedBy>
  <cp:lastPrinted>2015-09-04T19:18:10Z</cp:lastPrinted>
  <dcterms:created xsi:type="dcterms:W3CDTF">2015-08-14T20:00:05Z</dcterms:created>
  <dcterms:modified xsi:type="dcterms:W3CDTF">2019-11-07T19:44:37Z</dcterms:modified>
</cp:coreProperties>
</file>