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stupinan\Desktop\FUGA\2021\Junio 2021\Evidencia 3\"/>
    </mc:Choice>
  </mc:AlternateContent>
  <xr:revisionPtr revIDLastSave="0" documentId="13_ncr:1_{AD0CC716-C922-4C54-ABB7-B044F3CBA47A}" xr6:coauthVersionLast="47" xr6:coauthVersionMax="47" xr10:uidLastSave="{00000000-0000-0000-0000-000000000000}"/>
  <bookViews>
    <workbookView xWindow="-24120" yWindow="-2175" windowWidth="24240" windowHeight="13140" xr2:uid="{EB24198F-9010-43D4-9320-BBE4B5127CE3}"/>
  </bookViews>
  <sheets>
    <sheet name="MAtriz Indicadores 2021" sheetId="1" r:id="rId1"/>
  </sheets>
  <externalReferences>
    <externalReference r:id="rId2"/>
  </externalReferences>
  <definedNames>
    <definedName name="_xlnm._FilterDatabase" localSheetId="0" hidden="1">'MAtriz Indicadores 2021'!$A$3:$BC$47</definedName>
    <definedName name="_xlnm.Print_Area" localSheetId="0">'MAtriz Indicadores 2021'!$A$1:$AB$47</definedName>
    <definedName name="_xlnm.Print_Titles" localSheetId="0">'MAtriz Indicadores 2021'!$3:$3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5" i="1" l="1"/>
  <c r="N45" i="1"/>
  <c r="M45" i="1"/>
  <c r="J45" i="1"/>
  <c r="I45" i="1"/>
  <c r="H45" i="1"/>
  <c r="Y44" i="1"/>
  <c r="O44" i="1"/>
  <c r="J44" i="1"/>
  <c r="I44" i="1"/>
  <c r="H44" i="1"/>
  <c r="O43" i="1"/>
  <c r="N43" i="1"/>
  <c r="M43" i="1"/>
  <c r="Y43" i="1" s="1"/>
  <c r="J43" i="1"/>
  <c r="I43" i="1"/>
  <c r="H43" i="1"/>
  <c r="O42" i="1"/>
  <c r="N42" i="1"/>
  <c r="M42" i="1"/>
  <c r="Y42" i="1" s="1"/>
  <c r="J42" i="1"/>
  <c r="I42" i="1"/>
  <c r="H42" i="1"/>
  <c r="O41" i="1"/>
  <c r="N41" i="1"/>
  <c r="M41" i="1"/>
  <c r="Y41" i="1" s="1"/>
  <c r="J41" i="1"/>
  <c r="I41" i="1"/>
  <c r="H41" i="1"/>
  <c r="Y40" i="1"/>
  <c r="O40" i="1"/>
  <c r="N40" i="1"/>
  <c r="M40" i="1"/>
  <c r="J40" i="1"/>
  <c r="I40" i="1"/>
  <c r="H40" i="1"/>
  <c r="O39" i="1"/>
  <c r="N39" i="1"/>
  <c r="M39" i="1"/>
  <c r="Y39" i="1" s="1"/>
  <c r="J39" i="1"/>
  <c r="I39" i="1"/>
  <c r="H39" i="1"/>
  <c r="Y38" i="1"/>
  <c r="O38" i="1"/>
  <c r="J38" i="1"/>
  <c r="I38" i="1"/>
  <c r="H38" i="1"/>
  <c r="O37" i="1"/>
  <c r="Y37" i="1" s="1"/>
  <c r="J37" i="1"/>
  <c r="I37" i="1"/>
  <c r="H37" i="1"/>
  <c r="Y36" i="1"/>
  <c r="O36" i="1"/>
  <c r="J36" i="1"/>
  <c r="I36" i="1"/>
  <c r="H36" i="1"/>
  <c r="O35" i="1"/>
  <c r="Y35" i="1" s="1"/>
  <c r="J35" i="1"/>
  <c r="I35" i="1"/>
  <c r="H35" i="1"/>
  <c r="Y34" i="1"/>
  <c r="J34" i="1"/>
  <c r="I34" i="1"/>
  <c r="H34" i="1"/>
  <c r="Y33" i="1"/>
  <c r="O33" i="1"/>
  <c r="N33" i="1"/>
  <c r="M33" i="1"/>
  <c r="J33" i="1"/>
  <c r="I33" i="1"/>
  <c r="H33" i="1"/>
  <c r="O32" i="1"/>
  <c r="Y32" i="1" s="1"/>
  <c r="N32" i="1"/>
  <c r="M32" i="1"/>
  <c r="J32" i="1"/>
  <c r="I32" i="1"/>
  <c r="H32" i="1"/>
  <c r="O31" i="1"/>
  <c r="N31" i="1"/>
  <c r="Y31" i="1" s="1"/>
  <c r="M31" i="1"/>
  <c r="J31" i="1"/>
  <c r="I31" i="1"/>
  <c r="H31" i="1"/>
  <c r="Y30" i="1"/>
  <c r="J30" i="1"/>
  <c r="I30" i="1"/>
  <c r="H30" i="1"/>
  <c r="N29" i="1"/>
  <c r="M29" i="1"/>
  <c r="Y29" i="1" s="1"/>
  <c r="J29" i="1"/>
  <c r="I29" i="1"/>
  <c r="H29" i="1"/>
  <c r="N28" i="1"/>
  <c r="Y28" i="1" s="1"/>
  <c r="J28" i="1"/>
  <c r="I28" i="1"/>
  <c r="H28" i="1"/>
  <c r="Y27" i="1"/>
  <c r="O27" i="1"/>
  <c r="J27" i="1"/>
  <c r="I27" i="1"/>
  <c r="H27" i="1"/>
  <c r="Y26" i="1"/>
  <c r="J26" i="1"/>
  <c r="I26" i="1"/>
  <c r="H26" i="1"/>
  <c r="O25" i="1"/>
  <c r="N25" i="1"/>
  <c r="M25" i="1"/>
  <c r="Y25" i="1" s="1"/>
  <c r="J25" i="1"/>
  <c r="I25" i="1"/>
  <c r="H25" i="1"/>
  <c r="O24" i="1"/>
  <c r="N24" i="1"/>
  <c r="M24" i="1"/>
  <c r="Y24" i="1" s="1"/>
  <c r="J24" i="1"/>
  <c r="I24" i="1"/>
  <c r="H24" i="1"/>
  <c r="Y23" i="1"/>
  <c r="J23" i="1"/>
  <c r="I23" i="1"/>
  <c r="H23" i="1"/>
  <c r="Y22" i="1"/>
  <c r="J22" i="1"/>
  <c r="I22" i="1"/>
  <c r="H22" i="1"/>
  <c r="Y21" i="1"/>
  <c r="Y20" i="1"/>
  <c r="J20" i="1"/>
  <c r="I20" i="1"/>
  <c r="H20" i="1"/>
  <c r="Y19" i="1"/>
  <c r="O19" i="1"/>
  <c r="J19" i="1"/>
  <c r="I19" i="1"/>
  <c r="H19" i="1"/>
  <c r="Y18" i="1"/>
  <c r="J18" i="1"/>
  <c r="I18" i="1"/>
  <c r="H18" i="1"/>
  <c r="Y17" i="1"/>
  <c r="J17" i="1"/>
  <c r="I17" i="1"/>
  <c r="H17" i="1"/>
  <c r="O16" i="1"/>
  <c r="N16" i="1"/>
  <c r="M16" i="1"/>
  <c r="Y16" i="1" s="1"/>
  <c r="J16" i="1"/>
  <c r="I16" i="1"/>
  <c r="H16" i="1"/>
  <c r="Y15" i="1"/>
  <c r="J15" i="1"/>
  <c r="I15" i="1"/>
  <c r="H15" i="1"/>
  <c r="Y14" i="1"/>
  <c r="O14" i="1"/>
  <c r="N14" i="1"/>
  <c r="M14" i="1"/>
  <c r="J14" i="1"/>
  <c r="I14" i="1"/>
  <c r="H14" i="1"/>
  <c r="Y13" i="1"/>
  <c r="J13" i="1"/>
  <c r="I13" i="1"/>
  <c r="H13" i="1"/>
  <c r="Y12" i="1"/>
  <c r="O12" i="1"/>
  <c r="N12" i="1"/>
  <c r="M12" i="1"/>
  <c r="J12" i="1"/>
  <c r="I12" i="1"/>
  <c r="H12" i="1"/>
  <c r="O11" i="1"/>
  <c r="Y11" i="1" s="1"/>
  <c r="N11" i="1"/>
  <c r="M11" i="1"/>
  <c r="J11" i="1"/>
  <c r="I11" i="1"/>
  <c r="H11" i="1"/>
  <c r="Y10" i="1"/>
  <c r="J10" i="1"/>
  <c r="I10" i="1"/>
  <c r="H10" i="1"/>
  <c r="O9" i="1"/>
  <c r="N9" i="1"/>
  <c r="M9" i="1"/>
  <c r="Y9" i="1" s="1"/>
  <c r="J9" i="1"/>
  <c r="I9" i="1"/>
  <c r="H9" i="1"/>
  <c r="O8" i="1"/>
  <c r="N8" i="1"/>
  <c r="M8" i="1"/>
  <c r="Y8" i="1" s="1"/>
  <c r="J8" i="1"/>
  <c r="I8" i="1"/>
  <c r="H8" i="1"/>
  <c r="Y7" i="1"/>
  <c r="J7" i="1"/>
  <c r="I7" i="1"/>
  <c r="H7" i="1"/>
  <c r="Y6" i="1"/>
  <c r="J6" i="1"/>
  <c r="I6" i="1"/>
  <c r="H6" i="1"/>
  <c r="Y5" i="1"/>
  <c r="J5" i="1"/>
  <c r="I5" i="1"/>
  <c r="H5" i="1"/>
  <c r="Y4" i="1"/>
  <c r="J4" i="1"/>
  <c r="I4" i="1"/>
  <c r="H4" i="1"/>
</calcChain>
</file>

<file path=xl/sharedStrings.xml><?xml version="1.0" encoding="utf-8"?>
<sst xmlns="http://schemas.openxmlformats.org/spreadsheetml/2006/main" count="614" uniqueCount="188">
  <si>
    <t>Proceso</t>
  </si>
  <si>
    <t>Gestión de Mejora</t>
  </si>
  <si>
    <t xml:space="preserve">Código </t>
  </si>
  <si>
    <t>GM -FT-03</t>
  </si>
  <si>
    <t xml:space="preserve">COMENTARIOS 2 LINEA
Monitoreo I trim 2021 -  13abr2021 </t>
  </si>
  <si>
    <t>Documento</t>
  </si>
  <si>
    <t>Matriz Indicadores por proceso</t>
  </si>
  <si>
    <t>Versión:</t>
  </si>
  <si>
    <t>No.</t>
  </si>
  <si>
    <t>Nombre del Indicador</t>
  </si>
  <si>
    <t>Tipo de Indicador</t>
  </si>
  <si>
    <t>Meta</t>
  </si>
  <si>
    <t>Forma de Presentación</t>
  </si>
  <si>
    <t>Fórmula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</si>
  <si>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</si>
  <si>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</si>
  <si>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</si>
  <si>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</si>
  <si>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</si>
  <si>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</si>
  <si>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</si>
  <si>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</si>
  <si>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</si>
  <si>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</si>
  <si>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</si>
  <si>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</si>
  <si>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</si>
  <si>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</si>
  <si>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</si>
  <si>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</si>
  <si>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</si>
  <si>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Resultado</t>
  </si>
  <si>
    <t xml:space="preserve">Condición </t>
  </si>
  <si>
    <t>Observaciones por indicador</t>
  </si>
  <si>
    <t xml:space="preserve">Observaciones Generales </t>
  </si>
  <si>
    <t>Planeación</t>
  </si>
  <si>
    <t>Nivel de cumplimiento del Plan Estratégico Institucional</t>
  </si>
  <si>
    <t>Eficacia</t>
  </si>
  <si>
    <t xml:space="preserve">Porcentaje </t>
  </si>
  <si>
    <t>Promedio ponderado del cumplimiento de objetivos Estratégicos y Estructurales.</t>
  </si>
  <si>
    <t xml:space="preserve">Cuatrimestral </t>
  </si>
  <si>
    <t>NA</t>
  </si>
  <si>
    <t>No Aplica medición para el periodo</t>
  </si>
  <si>
    <t xml:space="preserve">sin comentarios en el periodo </t>
  </si>
  <si>
    <r>
      <rPr>
        <b/>
        <sz val="11"/>
        <color indexed="8"/>
        <rFont val="Calibri"/>
        <family val="2"/>
      </rPr>
      <t>Reporte por Proceso</t>
    </r>
    <r>
      <rPr>
        <sz val="11"/>
        <color indexed="8"/>
        <rFont val="Calibri"/>
        <family val="2"/>
      </rPr>
      <t xml:space="preserve">
El 100% de los procesos presentó el  monitoreo de indicadores a  la segunda línea de defensa 
</t>
    </r>
    <r>
      <rPr>
        <b/>
        <sz val="11"/>
        <color indexed="8"/>
        <rFont val="Calibri"/>
        <family val="2"/>
      </rPr>
      <t xml:space="preserve">
CONCLUSIONES GENERALES Y OPORTUNIDADES DE MEJORA
</t>
    </r>
    <r>
      <rPr>
        <sz val="11"/>
        <color indexed="8"/>
        <rFont val="Calibri"/>
        <family val="2"/>
      </rPr>
      <t xml:space="preserve">- Se observan mejoras en el diseño y formulación del 95% (40/42) de los nuevos indicadores, no obstante, se recomienda fortalecer la “orientación metodológica” en el diseño de la fórmula de los Indicadores de “Eficacia” del Proceso de Gestión Documental (No 32 de la matriz), y del Proceso de Gestión Jurídica (No 35 de la matriz), así como una descripción clara de las variables que los integran. Consultar  Guía de Formulación de Indicadores (GM-IN-03) vigente.
- El 65% = (27/42) de los Indicadores presentan un reporte adecuado y conforme a los criterios metodológicos definidos, indicando la adopción del ejercicio de "autocontrol" que provea al líder de proceso, información adecuada para la toma de decisiones, destacando los procesos de Talento Humano, Comunicaciones, Atención al Ciudadano, Gestión de Mejora, entre otros .
- El 35% (15/42) de los indicadores refieren oportunidades de mejora, relacionadas con los procesos de Gestión Financiera, Recursos Físicos, Gestión TICs, Gestión Documental, Gestión Contractual,  con las siguientes características: (Consultar observaciones particulares en Matriz de Indicadores, columna  AE y   comentarios con ejemplos en cada ficha de indicador)   
a. Dificultades para reportar el análisis de acuerdo a la” formula” diseñada, cuantificar la información y realizar un análisis cualitativo completo, comparable con los rangos y metas definidas, conforme al ejemplo facilitado por la OAP, y divulgado a los gestores SIG. 
b. En algunos casos   presentan medición incoherente con la periodicidad definida, por ejemplo: definen medición trimestral   o cuatrimestral; sin embargo, envían información mensual y/o reportan información relativa (porcentual %) a pesar de que los valores de la medición son absolutos (0,1, 2.etc).
c. En algunos casos no fue posible validar el ejercicio en segunda línea, ni inferir la veracidad de la información, ya que no presentan soportes completos, claros y/ o coherentes 
d. Se identifican indicadores de eficacia y eficiencia, mas no de efectividad, como lo recomienda el sistema de gestión y control interno
e. Si bien se han realizado capacitaciones para fortalecer las competencias de los" Gestores SIG”, en torno al monitoreo “autocontrol” de los elementos del sistema de control interno, y la generación de información “útil” y confiable   para la toma decisiones; este no se aplica totalmente y dificulta el entendimiento e interpretación de cualquier usuario que valide la información.  
f. Señalamos que, si bien se ha presentado una alta rotación del personal que cumple con el rol de gestor SIG y/o responsable de procedimientos, se recomienda aunar esfuerzos para garantizar la transferencia de la información y el conocimiento en los roles de “apoyo y centralización” de la gestión de los procesos.
Nota 21abr2021: Proceso Gestion Juridica, ajusto las fichas de los 3 indicadores, las cuales fueron integradas a este documento y matriz  con v2 del 21abr2021
</t>
    </r>
  </si>
  <si>
    <t>Porcentaje de cumplimiento Plan de participación ciudadana</t>
  </si>
  <si>
    <t>(N°  de actividades ejecutadas/ Total
actividades programadas en el periodo) x 100</t>
  </si>
  <si>
    <t xml:space="preserve">Numero </t>
  </si>
  <si>
    <t>Cumplimiento de la Ley de Transparencia y acceso a la información pública</t>
  </si>
  <si>
    <t>(# de requerimientos actualizados según ley 1712 de 2014 que cumplen al 100%/ Total  de requerimientos de Ley)*100%</t>
  </si>
  <si>
    <t>Porcentaje de cumplimiento Plan Anticorrupción y de Atención al Ciudadano</t>
  </si>
  <si>
    <t>(N°  de actividades ejecutadas/ Total
actividades programadas) x 100</t>
  </si>
  <si>
    <t>Gestión Talento Humano</t>
  </si>
  <si>
    <t xml:space="preserve"> Plan estratégico de talento humano implementado de acuerdo con MIPG</t>
  </si>
  <si>
    <t>Promedio  porcentual =% del avance del plan institucional de capacitación (PIC) +% de avance del plan de bienestar e incentivos+ % de avance del plan del SG-SST + % de avance del plan anual de vacantes)</t>
  </si>
  <si>
    <t xml:space="preserve">Mensual </t>
  </si>
  <si>
    <t>Satisfactoria</t>
  </si>
  <si>
    <t>Se observan mejoras en el  reporte  comparadas con  vigencias anteriores, se validan aplicación de criterios metodológicos en formulación y reporte</t>
  </si>
  <si>
    <t xml:space="preserve">Reporte del pago aportes de seguridad social en los tiempos establecidos </t>
  </si>
  <si>
    <t>(Pagos de seguridad social oportuno (antes del tercer día hábil)/ número de pagos seguridad social)X100</t>
  </si>
  <si>
    <t xml:space="preserve">Exámenes condiciones médicas laborales (examen de ingreso, periódico o de egreso) </t>
  </si>
  <si>
    <t>(N°  de funcionarios con exámenes médicos laborales en el periodo / Total de Funcionarios activos en el periodo) x 100</t>
  </si>
  <si>
    <t>Anual</t>
  </si>
  <si>
    <t>Ausentismo por causas relacionadas con la salud</t>
  </si>
  <si>
    <t>0.50%</t>
  </si>
  <si>
    <t>(Sumatoria de número de días de ausencia por incapacidad laboral o común en el periodo /((N° de contratistas + N° de servidores) x ( Número de días de trabajo programados en el  periodo)en el periodo)*100</t>
  </si>
  <si>
    <t>Se validan aplicación de criterios metodológicos en formulación y reporte</t>
  </si>
  <si>
    <t>Frecuencia de Accidentalidad</t>
  </si>
  <si>
    <t>(Sumatoria de Accidentes de trabajo en el periodo /(N° de contratistas + N° de servidores) en el periodo)*100</t>
  </si>
  <si>
    <t>Prevalencia de la enfermedad Laboral</t>
  </si>
  <si>
    <t>(Número de casos nuevos  y antiguos  de enfermedad laboral  en el periodo /  (N° de contratistas + N° de servidores)en el periodo)* 100.000</t>
  </si>
  <si>
    <t xml:space="preserve">El Indicador define una medición cuatrimestral, no obstante reportan medición mensual
Se recomienda  reportar medición en los términos programados.  Consultar el ejercicio práctico facilitado el 4mar2021 en capacitación a los Gestores SIG y revisar los  COMENTARIOS y ejemplos en la ficha del indicador. </t>
  </si>
  <si>
    <t>Severidad de Accidentalidad</t>
  </si>
  <si>
    <t xml:space="preserve">((Número de días de incapacidad por accidente de trabajo  en el  mes + número de días cargados en el mes )/ (N° de contratistas + N° de servidores en el periodo) * 100 </t>
  </si>
  <si>
    <t>Incidencia de la enfermedad laboral</t>
  </si>
  <si>
    <t>((Número de casos nuevos de enfermedad laboral en el período) /  (N° de contratistas + N° de servidores)en el periodo) * 100.000)</t>
  </si>
  <si>
    <t xml:space="preserve">Gestión de las Comunicaciones </t>
  </si>
  <si>
    <t>Visitas a la página web</t>
  </si>
  <si>
    <t>(N° de visitas realizadas a la pagina web / N° De visitas esperadas a la pagina web) x 100</t>
  </si>
  <si>
    <t xml:space="preserve">Razón </t>
  </si>
  <si>
    <t>Solicitudes resueltas en oportunidad en materia de comunicaciones</t>
  </si>
  <si>
    <t>Eficiencia</t>
  </si>
  <si>
    <t>(N° de solicitudes atendidas y resueltas en oportunidad/N° de solicitudes recibidas por correo institucional comunicacionesdigitales@fuga.gov.co) x 100</t>
  </si>
  <si>
    <t>Plan de fortalecimiento sistema de control Interno ejecutado</t>
  </si>
  <si>
    <t>(N° de acciones ejecutadas en el periodo/N° de acciones planificadas en el periodo) x 100</t>
  </si>
  <si>
    <t>Semestral</t>
  </si>
  <si>
    <t xml:space="preserve">Porcentaje de cumplimiento Plan MIPG </t>
  </si>
  <si>
    <t>(N°  de actividades ejecutadas en el periodo/ Total
actividades programadas en el periodo) x 100</t>
  </si>
  <si>
    <t>Trimestral</t>
  </si>
  <si>
    <t>Plan de Mejoramiento por procesos ejecutado</t>
  </si>
  <si>
    <t>(Total  de  Actividades  que conforman las ACM y fueron  cumplidas en el periodo / Total de  Actividades  que conforman las ACM  programadas para el  periodo) x 100</t>
  </si>
  <si>
    <t xml:space="preserve">Evaluación independiente  de la Gestión </t>
  </si>
  <si>
    <t>Cumplimiento del plan anual de auditoría</t>
  </si>
  <si>
    <t>(N° de actividades del plan anual de auditorias ejecutadas/Total de actividades del plan anual de auditorias programadas en el periodo) x 100</t>
  </si>
  <si>
    <t xml:space="preserve">Transformación Cultural para la revitalización del centro </t>
  </si>
  <si>
    <t>Estímulos entregados para el fortalecimiento de los agentes del sector</t>
  </si>
  <si>
    <t>(N° de estímulos entregados/ N° de estímulos programados)*100</t>
  </si>
  <si>
    <t>Promedio</t>
  </si>
  <si>
    <t>Porcentaje de participantes en actividades artísticas y culturales</t>
  </si>
  <si>
    <t>(N° de total de participantes en actividades artísticas y culturales / N° proyectado de participantes en actividades artísticas y culturales)</t>
  </si>
  <si>
    <t>La Mediana</t>
  </si>
  <si>
    <t>Servicio al Ciudadano</t>
  </si>
  <si>
    <t>Gestión oportuna de respuesta a PQRS</t>
  </si>
  <si>
    <t xml:space="preserve">5 días </t>
  </si>
  <si>
    <t>Días promedio de respuestas institucionales a requerimientos ciudadanos en el periodo</t>
  </si>
  <si>
    <t>Mensual</t>
  </si>
  <si>
    <t xml:space="preserve">Se validan aplicación de criterios metodológicos en formulación y reporte. </t>
  </si>
  <si>
    <t>Recursos Físicos</t>
  </si>
  <si>
    <t>Cierre Contable  oportuno de bienes</t>
  </si>
  <si>
    <t>6 días</t>
  </si>
  <si>
    <t>Numero de días en la realización de los cierres contables (realizados a tiempo 6 días hábiles después de cada mes) en el periodo</t>
  </si>
  <si>
    <t>Critica</t>
  </si>
  <si>
    <t xml:space="preserve">Resultado Critico  justificado,  por imprevistos en la gestión, superados en marzo.
Se recomienda observar el comportamiento del indicador a corto plazo para  determinar la pertinencia de su formulación, y/o la suscripción de  acciones correctivas  que permitan diseñar controles apropiados, ante las  desviaciones significativas en la medición </t>
  </si>
  <si>
    <t>Exactitud de inventarios activos</t>
  </si>
  <si>
    <t>(# de elementos en físicos (según la referencia a inventariar)/ # de elementos registrados en aplicativo (según la referencia a inventariar)) x 100</t>
  </si>
  <si>
    <t>Cumplimiento de Cronograma de Mantenimiento</t>
  </si>
  <si>
    <t>(# de Actividades ejecutadas en el período/ # Total Actividades planeadas en el período) x100</t>
  </si>
  <si>
    <t xml:space="preserve">El Indicador define una medición trimestral, no obstante reportan medición mensual
Si bien se observan mejoras en el reporte  comparadas con  vigencias anteriores, se  recomienda  reportar medición en los términos programados, y fortalecer la descripción cualitativa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t>
  </si>
  <si>
    <t>Porcentaje de ahorro de m3 de agua</t>
  </si>
  <si>
    <t>(m3 consumidos bimestre actual - m3 consumidos bimestre año anterior) / (m3 consumidos bimestre año anterior) x 100</t>
  </si>
  <si>
    <t xml:space="preserve">Bimensual </t>
  </si>
  <si>
    <t xml:space="preserve">Resultado Critico justificado, corresponde a la comparación entre vigencias.
Si bien se identifican mejoras en el reporte , comparadas con  vigencias anteriores, se recomienda observar el comportamiento del indicador a corto plazo para  determinar la pertinencia de su formulación, y/o la suscripción de  acciones correctivas  que permitan diseñar controles apropiados, ante las  desviaciones significativas en la medición </t>
  </si>
  <si>
    <t>Porcentaje de ahorro de kW/h de energía</t>
  </si>
  <si>
    <t>(# kW/h  consumidos en el mes actual - # kW/h consumidos en el mismo mes del año anterior) / (# kW/h consumidos en el mismo mes del año anterior) x 100</t>
  </si>
  <si>
    <t>SD</t>
  </si>
  <si>
    <t xml:space="preserve">Resultado Critico justificado, corresponde a la comparación entre vigencias.
Si bien se identifican  mejoras en el reporte , comparadas con  vigencias anteriores, se recomienda observar el comportamiento del indicador a corto plazo para  determinar la pertinencia de su formulación, y/o la suscripción de  acciones correctivas  que permitan diseñar controles apropiados, ante las  desviaciones significativas en la medición </t>
  </si>
  <si>
    <t>%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</si>
  <si>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</si>
  <si>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Cumplimiento Plan de acción PIGA</t>
  </si>
  <si>
    <t>(N° de actividades ejecutadas durante la vigencia/ Total de actividades propuestas) x 100</t>
  </si>
  <si>
    <t xml:space="preserve">La evidencia aportada no permite validar el calculo del indicador ni confirmar la veracidad de los datos .. Soportes  aportados PLAN PIGA 2020
Se recomienda aportan información clara y completa que facilita la validación de datos de 2 y 3 línea de defensa y la toma de decisiones.  Consultar el ejercicio práctico facilitado el 4mar2021 en capacitación a los Gestores SIG y revisar los  COMENTARIOS y ejemplos en la ficha del indicador. </t>
  </si>
  <si>
    <t>Gestión TIC</t>
  </si>
  <si>
    <t>Eficacia en solución en requerimientos /incidentes</t>
  </si>
  <si>
    <t>(N° Requerimientos solucionados / N°  Requerimientos recibidos por GLPI) x 100</t>
  </si>
  <si>
    <t xml:space="preserve">Se recomienda fortalecer el análisis cualitativo , cuatrimestral,  comparable con los rangos de aceptación definidos (satisfactoria, normal o critica) útil para la toma de decisiones de cada proceso.  Consultar el ejercicio práctico facilitado el 4mar2021 en capacitación a los Gestores SIG y revisar los  COMENTARIOS y ejemplos en la ficha del indicador.  
</t>
  </si>
  <si>
    <t>Oportunidad en atención de requerimientos /incidentes</t>
  </si>
  <si>
    <t>(N° Requerimientos atendidos en el tiempo establecido (2 días) / N°  Requerimientos atendidos) x 100</t>
  </si>
  <si>
    <t>Normal</t>
  </si>
  <si>
    <t xml:space="preserve">Se recomienda fortalecer el análisis cualitativo , cuatrimestral,  comparable con los rangos de aceptación  definidos (satisfactoria, normal o critica) útil para la toma de decisiones de cada proceso.  Consultar el ejercicio práctico facilitado el 4mar2021 en capacitación a los Gestores SIG y revisar los  COMENTARIOS y ejemplos en la ficha del indicador.  
</t>
  </si>
  <si>
    <t>Mantenimiento de infraestructura tecnológica</t>
  </si>
  <si>
    <t>(N° de actividades ejecutadas en el periodo / Total de actividades de mantenimiento de infraestructura tecnológica programadas en el periodo) x 100%</t>
  </si>
  <si>
    <t>Gestión Documental</t>
  </si>
  <si>
    <t>Monitoreo a la producción documental en el Sgdea-Orfeo</t>
  </si>
  <si>
    <t>(Total de series documentales por procesos producidas en el Sgdea-ORFEO en el perìodo / N° de series documentales por procesos identificadas en las TRD) x 100</t>
  </si>
  <si>
    <t xml:space="preserve">Debilidad en formulación del indicador, no aplica criterios metodológicos para indicadores de Eficacia, numerador y denominador
La evidencia aportada no permite validar el calculo del indicador ni confirmar la veracidad de los datos .
El Indicador define una medición trimestral  no obstante reportan medición mensual
Se recomienda revisar formulación,  consultar guía de Indicadores;  reportar medición en los términos programados; aportar evidencias completas.  Consultar el ejercicio práctico facilitado el 4mar2021 en capacitación a los Gestores SIG y revisar los  COMENTARIOS y ejemplos en la ficha del indicador. </t>
  </si>
  <si>
    <t>Gestión Jurídica</t>
  </si>
  <si>
    <t>Oportunidad en la atención de actuaciones de defensa jurídica (Denuncia, acciones de tutela notificadas, procesos judiciales)</t>
  </si>
  <si>
    <t xml:space="preserve">Eficiencia </t>
  </si>
  <si>
    <t>(Número de informe de seguimiento y  actuaciones atendidas en el periodo de acuerdo a los plazos establecidos en la ley  / Número de actuaciones notificadas por los diferentes despachos judiciales) * 100%</t>
  </si>
  <si>
    <t xml:space="preserve">Trimestral </t>
  </si>
  <si>
    <t xml:space="preserve">No Disponible </t>
  </si>
  <si>
    <t>El Indicador inicialmente  define una medición semestral, no obstante reportan medición trimestral
Se recomienda  reportar medición en los términos programados, y fortalecer la descripción cualitativa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Nota: El proceso al cierre del trimestre rediseño el indicador y cambio la medición a trimestral , el cual es actualizado en ficha y  esta matriz 21abr2021. A la fecha no ha presentado la medición del I trim</t>
  </si>
  <si>
    <t>Actividades de socialización del plan de acción de la política de prevención del daño antijuridico.</t>
  </si>
  <si>
    <t>No. actividades de socialización realizadas del plan de acción de la política de prevención del daño antijuridico / No. actividades de socialización programadas en el plan de acción de la política de prevención del daño antijuridico</t>
  </si>
  <si>
    <t>Crítica</t>
  </si>
  <si>
    <t>El Indicador  inicialmente define una medición semestral, no obstante reportan medición trimestral
Se recomienda  reportar medición en los términos programados, y fortalecer la descripción cualitativa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Nota: Al cierre del trimestre  cambia la medición a trimestral , la cual es actualizada en ficha y esta matriz el 21abr2021</t>
  </si>
  <si>
    <t xml:space="preserve">Oportunidad en la atención de procesos contractuales publicados   </t>
  </si>
  <si>
    <t>(Número total de procesos atendidos en los plazos establecidos en el procedimiento contractual (según modalidad de contratación) / Número de solicitudes de elaboración de contratos o procesos radicadas) x 100%</t>
  </si>
  <si>
    <t>Debilidad en formulación del indicador inicial, no aplica criterios metodológicos para indicadores de Eficacia.  Se recomienda consulta guía de Indicadores .
El Indicador define una medición cuatrimestral no obstante reportan medición trimestral
Se recomienda revisar formulación , reportar medición en los términos programados, y fortalecer la descripción cualitativa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Nota El proceso al cierre del trimestre rediseño la formula, y la periodicidad paso trimestral, la cual es actualizada en la ficha y esta matriz el 21abr2021</t>
  </si>
  <si>
    <t>Gestión Financiera</t>
  </si>
  <si>
    <t>Ejecución Presupuestal de Gastos de funcionamiento e inversión</t>
  </si>
  <si>
    <t>(Valor  de los compromisos ejecutados/Valor total de los compromisos) x 100</t>
  </si>
  <si>
    <t xml:space="preserve">Si bien los rangos de aceptación son comparables al finalizar la vigencia, se recomienda en la ficha del indicador  fortalecer la descripción cualitativa, a corto plazo,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Teniendo en cuenta los resultados críticos, del periodo,  se recomienda observar el comportamiento a corto plazo para  determinar la pertinencia de su formulación, y/o la suscripción de  acciones correctivas  que permitan diseñar controles apropiados, ante las  desviaciones significativas en la medición </t>
  </si>
  <si>
    <t xml:space="preserve">Ejecución Giros Funcionamiento e inversión </t>
  </si>
  <si>
    <t>(Presupuesto funcionamiento e inversión girado en el período/Total Presupuesto funcionamiento e inversión en el período) x 100</t>
  </si>
  <si>
    <t>Ejecución reservas presupuestales de funcionamiento e inversión</t>
  </si>
  <si>
    <t>(Valor total de las Reservas giradas de funcionamiento e inversión / Valor Total de Reservas de funcionamiento e inversión de la Vigencia) x 100</t>
  </si>
  <si>
    <t>Ejecución del PAC de Vigencia</t>
  </si>
  <si>
    <t>(PAC vigencia ejecutado / PAC vigencia programado) x 100</t>
  </si>
  <si>
    <t xml:space="preserve">Se recomienda fortalecer la descripción cualitativa complementando el análisis y comparando los resultados del periodo con los  rangos de aceptación definidos (satisfactoria, normal o critica) útil para la toma de decisiones de cada proceso.  Consultar el ejercicio práctico facilitado el 4mar2021 en capacitación a los Gestores SIG y revisar los  COMENTARIOS y ejemplos en la ficha del indicador. </t>
  </si>
  <si>
    <t>Ejecución del PAC de Reservas</t>
  </si>
  <si>
    <t>(PAC  Reservas ejecutado / PAC Reservas programado) x 100</t>
  </si>
  <si>
    <t>Oportunidad en la presentación de estados financieros</t>
  </si>
  <si>
    <t>3 días</t>
  </si>
  <si>
    <t>Día calendario en el que se presento los estados financieros en el periodo</t>
  </si>
  <si>
    <t xml:space="preserve">EL reporte enviado no aplica la  FORMULA diseñada para el indicador, ya que indican DIAS calendario y un promedio acumulado, mas no la relación % 1/5 
La  descripción cualitativa no aplica criterios metodológicos de reporte claro, completo  y consistente , que permitan adoptar el ejercicio de autoevaluación concluyente y comparable con  los rangos de aceptación definidos (satisfactoria, normal o critica) útil para la toma de decisiones de cada proceso.  
Se recomienda  aplicar mediciones coherentes con las formulas y  fortalecer la cultural del reporte cualitativo, establecida en el  sistema de control interno institucional; igualmente  consultar el ejercicio práctico facilitado el 4mar2021 en capacitación a los Gestores SIG y revisar los  COMENTARIOS y ejemplos en la ficha del indicador. </t>
  </si>
  <si>
    <t>Oportunidad en la elaboración de  Conciliaciones Bancarias</t>
  </si>
  <si>
    <t>15 días</t>
  </si>
  <si>
    <t>Día calendario en el que se realiza la conciliación</t>
  </si>
  <si>
    <t>ND</t>
  </si>
  <si>
    <t xml:space="preserve">EL reporte enviado no aplica la  FORMULA diseñada para el Indicador, ya que indican DIAS calendario y un promedio acumulado, mas no la relación % DE 15/15 O 12//15 .   Falta el reporte de marzo.
La  descripción cualitativa no aplica criterios metodológicos de reporte claro, completo  y consistente , que permitan adoptar el ejercicio de autoevaluación concluyente y comparable con  los rangos de aceptación definidos (satisfactoria, normal o critica) útil para la toma de decisiones de cada proceso.  
Se recomienda  aplicar mediciones coherentes con las formulas y  fortalecer la cultural del reporte cualitativo, establecida en el  sistema de control interno institucional; igualmente  consultar el ejercicio práctico facilitado el 4mar2021 en capacitación a los Gestores SIG y revisar los  COMENTARIOS y ejemplos en la ficha del indicador. </t>
  </si>
  <si>
    <t>ELABORADO:</t>
  </si>
  <si>
    <t>REVISADO:</t>
  </si>
  <si>
    <t>APROBADO:</t>
  </si>
  <si>
    <r>
      <rPr>
        <b/>
        <sz val="11"/>
        <color indexed="8"/>
        <rFont val="Calibri"/>
        <family val="2"/>
      </rPr>
      <t xml:space="preserve"> - Martha Lucia Cardona- Subdirectora Corporativa</t>
    </r>
    <r>
      <rPr>
        <sz val="11"/>
        <color indexed="8"/>
        <rFont val="Calibri"/>
        <family val="2"/>
      </rPr>
      <t xml:space="preserve">, Equipo de trabajo: Profesional Talento Humano, Profesional Contabilidad, Profesional Presupuesto, Tesorero, Profesional de apoyo de Tecnologías, Profesional Gestión Documental- Atención al ciudadano.
</t>
    </r>
    <r>
      <rPr>
        <b/>
        <sz val="11"/>
        <color indexed="8"/>
        <rFont val="Calibri"/>
        <family val="2"/>
      </rPr>
      <t xml:space="preserve"> - Andrés Felipe Albarracín</t>
    </r>
    <r>
      <rPr>
        <sz val="11"/>
        <color indexed="8"/>
        <rFont val="Calibri"/>
        <family val="2"/>
      </rPr>
      <t>-</t>
    </r>
    <r>
      <rPr>
        <b/>
        <sz val="11"/>
        <color indexed="8"/>
        <rFont val="Calibri"/>
        <family val="2"/>
      </rPr>
      <t xml:space="preserve"> Jefe Oficina Asesora Jurídica</t>
    </r>
    <r>
      <rPr>
        <sz val="11"/>
        <color indexed="8"/>
        <rFont val="Calibri"/>
        <family val="2"/>
      </rPr>
      <t xml:space="preserve">, Equipo de trabajo: Profesional </t>
    </r>
    <r>
      <rPr>
        <sz val="11"/>
        <rFont val="Calibri"/>
        <family val="2"/>
      </rPr>
      <t xml:space="preserve">jurídico.
</t>
    </r>
    <r>
      <rPr>
        <b/>
        <sz val="11"/>
        <rFont val="Calibri"/>
        <family val="2"/>
      </rPr>
      <t xml:space="preserve"> - Cesar Parra - Subdirector Gestión Artística y Cultural</t>
    </r>
    <r>
      <rPr>
        <sz val="11"/>
        <rFont val="Calibri"/>
        <family val="2"/>
      </rPr>
      <t xml:space="preserve">, Equipo de trabajo: Profesional de apoyo administrativo
</t>
    </r>
    <r>
      <rPr>
        <b/>
        <sz val="11"/>
        <color indexed="8"/>
        <rFont val="Calibri"/>
        <family val="2"/>
      </rPr>
      <t xml:space="preserve"> - Margarita Díaz- Subdirectora para la Gestión del Centro
 - Luis Fernando Mejía - Jefe Oficina Asesora de Planeación, </t>
    </r>
    <r>
      <rPr>
        <sz val="11"/>
        <color indexed="8"/>
        <rFont val="Calibri"/>
        <family val="2"/>
      </rPr>
      <t xml:space="preserve">Equipo de trabajo: profesional OAP, profesionales de apoyo MIPG, planes, gestión del conocimiento, proyectos, presupuesto y SIG.
Fecha:16/12/2020
</t>
    </r>
  </si>
  <si>
    <r>
      <rPr>
        <b/>
        <sz val="11"/>
        <color indexed="8"/>
        <rFont val="Calibri"/>
        <family val="2"/>
      </rPr>
      <t xml:space="preserve"> - Luis Fernando Mejía - Jefe Oficina Asesora de Planeación,</t>
    </r>
    <r>
      <rPr>
        <sz val="11"/>
        <color indexed="8"/>
        <rFont val="Calibri"/>
        <family val="2"/>
      </rPr>
      <t xml:space="preserve">  Equipo de trabajo: Profesional apoyo SIG. </t>
    </r>
  </si>
  <si>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Juridica, dicha actualización fue solcitada el 30mar2021, por tanto aplica para las mediciones del I trim.</t>
  </si>
  <si>
    <t>V1 Acta de comité de dirección del 16 de diciembre de 2020
V2 Aprobadas actualizaciones de fichas de indicadores de Proceso C Juridica por por lider de proceso, mediante correo electronico el 21abr2021,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</si>
</sst>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 #,##0.00_ ;_ * \-#,##0.00_ ;_ * &quot;-&quot;??_ ;_ @_ "/>
    <numFmt numFmtId="166" formatCode="_ * #,##0_ ;_ * \-#,##0_ ;_ * &quot;-&quot;??_ ;_ @_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indexed="8"/>
      <name val="Calibri"/>
      <family val="2"/>
      <scheme val="minor"/>
    </font>
    <font>
      <sz val="12"/>
      <name val="Arial"/>
      <family val="2"/>
    </font>
    <font>
      <b/>
      <sz val="11"/>
      <color indexed="8"/>
      <name val="Calibri"/>
      <family val="2"/>
      <scheme val="minor"/>
    </font>
    <font>
      <sz val="12"/>
      <color indexed="8"/>
      <name val="Calibri"/>
      <family val="2"/>
      <scheme val="minor"/>
    </font>
    <font>
      <b/>
      <sz val="11"/>
      <name val="Calibri"/>
      <family val="2"/>
      <scheme val="minor"/>
    </font>
    <font>
      <sz val="11"/>
      <color indexed="8"/>
      <name val="Calibri"/>
      <family val="2"/>
      <scheme val="minor"/>
    </font>
    <font>
      <sz val="11"/>
      <name val="Calibri"/>
      <family val="2"/>
      <scheme val="minor"/>
    </font>
    <font>
      <sz val="10"/>
      <name val="Arial"/>
      <family val="2"/>
    </font>
    <font>
      <b/>
      <sz val="11"/>
      <color indexed="8"/>
      <name val="Calibri"/>
      <family val="2"/>
    </font>
    <font>
      <sz val="11"/>
      <name val="Arial"/>
      <family val="2"/>
    </font>
    <font>
      <b/>
      <sz val="10"/>
      <color theme="1"/>
      <name val="Arial"/>
      <family val="2"/>
    </font>
    <font>
      <sz val="11"/>
      <name val="Calibri"/>
      <family val="2"/>
    </font>
    <font>
      <b/>
      <sz val="11"/>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31"/>
      </patternFill>
    </fill>
    <fill>
      <patternFill patternType="solid">
        <fgColor theme="4" tint="0.59999389629810485"/>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medium">
        <color indexed="64"/>
      </left>
      <right style="hair">
        <color indexed="64"/>
      </right>
      <top/>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5" fontId="11" fillId="0" borderId="0" applyFont="0" applyFill="0" applyBorder="0" applyAlignment="0" applyProtection="0"/>
    <xf numFmtId="9" fontId="11" fillId="0" borderId="0" applyFont="0" applyFill="0" applyBorder="0" applyAlignment="0" applyProtection="0"/>
    <xf numFmtId="0" fontId="3" fillId="0" borderId="0"/>
    <xf numFmtId="9" fontId="11" fillId="0" borderId="0" applyFill="0" applyBorder="0" applyAlignment="0" applyProtection="0"/>
    <xf numFmtId="0" fontId="1" fillId="0" borderId="0"/>
  </cellStyleXfs>
  <cellXfs count="103">
    <xf numFmtId="0" fontId="0" fillId="0" borderId="0" xfId="0"/>
    <xf numFmtId="0" fontId="4" fillId="2" borderId="1" xfId="3" applyFont="1" applyFill="1" applyBorder="1" applyAlignment="1">
      <alignment horizontal="left" vertical="top"/>
    </xf>
    <xf numFmtId="0" fontId="5" fillId="0" borderId="2" xfId="3" applyFont="1" applyBorder="1" applyAlignment="1">
      <alignment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9" fontId="5" fillId="0" borderId="2" xfId="3" applyNumberFormat="1" applyFont="1" applyBorder="1" applyAlignment="1">
      <alignment vertical="center" wrapText="1"/>
    </xf>
    <xf numFmtId="0" fontId="6" fillId="3" borderId="6" xfId="3" applyFont="1" applyFill="1" applyBorder="1" applyAlignment="1">
      <alignment horizontal="center" vertical="center" wrapText="1"/>
    </xf>
    <xf numFmtId="0" fontId="6" fillId="3" borderId="0" xfId="3" applyFont="1" applyFill="1" applyAlignment="1">
      <alignment horizontal="center" vertical="center"/>
    </xf>
    <xf numFmtId="0" fontId="7" fillId="2" borderId="0" xfId="3" applyFont="1" applyFill="1" applyAlignment="1">
      <alignment horizontal="left" vertical="top"/>
    </xf>
    <xf numFmtId="0" fontId="4" fillId="2" borderId="7" xfId="3" applyFont="1" applyFill="1" applyBorder="1" applyAlignment="1">
      <alignment horizontal="left" vertical="top"/>
    </xf>
    <xf numFmtId="0" fontId="5" fillId="0" borderId="2" xfId="3" applyFont="1" applyBorder="1" applyAlignment="1">
      <alignment vertical="center"/>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0" xfId="3" applyFont="1" applyBorder="1" applyAlignment="1">
      <alignment horizontal="center" vertical="center" wrapText="1"/>
    </xf>
    <xf numFmtId="9" fontId="5" fillId="0" borderId="2" xfId="3" applyNumberFormat="1" applyFont="1" applyBorder="1" applyAlignment="1">
      <alignment horizontal="center" vertical="center"/>
    </xf>
    <xf numFmtId="0" fontId="5" fillId="0" borderId="2" xfId="3" applyFont="1" applyBorder="1" applyAlignment="1">
      <alignment horizontal="center" vertical="center"/>
    </xf>
    <xf numFmtId="0" fontId="6" fillId="3" borderId="6" xfId="3" applyFont="1" applyFill="1" applyBorder="1" applyAlignment="1">
      <alignment horizontal="center" vertical="center"/>
    </xf>
    <xf numFmtId="0" fontId="8" fillId="3" borderId="14" xfId="3" applyFont="1" applyFill="1" applyBorder="1" applyAlignment="1">
      <alignment horizontal="center" vertical="center" wrapText="1"/>
    </xf>
    <xf numFmtId="0" fontId="9" fillId="2" borderId="0" xfId="3" applyFont="1" applyFill="1" applyAlignment="1">
      <alignment horizontal="center" vertical="center"/>
    </xf>
    <xf numFmtId="0" fontId="8" fillId="2" borderId="15" xfId="3" applyFont="1" applyFill="1" applyBorder="1" applyAlignment="1">
      <alignment horizontal="center" vertical="center" wrapText="1"/>
    </xf>
    <xf numFmtId="0" fontId="9" fillId="2" borderId="16" xfId="3" applyFont="1" applyFill="1" applyBorder="1" applyAlignment="1">
      <alignment horizontal="left" vertical="top"/>
    </xf>
    <xf numFmtId="14" fontId="10" fillId="2" borderId="16" xfId="3" applyNumberFormat="1" applyFont="1" applyFill="1" applyBorder="1" applyAlignment="1">
      <alignment horizontal="left" vertical="top" wrapText="1"/>
    </xf>
    <xf numFmtId="9" fontId="2" fillId="2" borderId="16" xfId="3" applyNumberFormat="1" applyFont="1" applyFill="1" applyBorder="1" applyAlignment="1">
      <alignment horizontal="left" vertical="top" wrapText="1"/>
    </xf>
    <xf numFmtId="9" fontId="1" fillId="2" borderId="16" xfId="3" applyNumberFormat="1" applyFont="1" applyFill="1" applyBorder="1" applyAlignment="1">
      <alignment horizontal="left" vertical="top"/>
    </xf>
    <xf numFmtId="0" fontId="9" fillId="2" borderId="16" xfId="3" applyFont="1" applyFill="1" applyBorder="1" applyAlignment="1">
      <alignment horizontal="left" vertical="top" wrapText="1"/>
    </xf>
    <xf numFmtId="9" fontId="1" fillId="4" borderId="17" xfId="3" applyNumberFormat="1" applyFont="1" applyFill="1" applyBorder="1" applyAlignment="1">
      <alignment horizontal="left" vertical="top"/>
    </xf>
    <xf numFmtId="9" fontId="1" fillId="5" borderId="17" xfId="3" applyNumberFormat="1" applyFont="1" applyFill="1" applyBorder="1" applyAlignment="1">
      <alignment horizontal="left" vertical="top"/>
    </xf>
    <xf numFmtId="9" fontId="1" fillId="6" borderId="17" xfId="3" applyNumberFormat="1" applyFont="1" applyFill="1" applyBorder="1" applyAlignment="1">
      <alignment horizontal="left" vertical="top"/>
    </xf>
    <xf numFmtId="164" fontId="10" fillId="0" borderId="16" xfId="4" applyNumberFormat="1" applyFont="1" applyFill="1" applyBorder="1" applyAlignment="1">
      <alignment horizontal="left" vertical="top"/>
    </xf>
    <xf numFmtId="164" fontId="9" fillId="3" borderId="16" xfId="3" applyNumberFormat="1" applyFont="1" applyFill="1" applyBorder="1" applyAlignment="1">
      <alignment horizontal="left" vertical="top"/>
    </xf>
    <xf numFmtId="9" fontId="10" fillId="0" borderId="17" xfId="3" applyNumberFormat="1" applyFont="1" applyBorder="1" applyAlignment="1">
      <alignment horizontal="center" vertical="center"/>
    </xf>
    <xf numFmtId="0" fontId="10" fillId="0" borderId="18" xfId="3" applyFont="1" applyBorder="1" applyAlignment="1">
      <alignment horizontal="center" vertical="center" wrapText="1"/>
    </xf>
    <xf numFmtId="0" fontId="9" fillId="2" borderId="2" xfId="3" applyFont="1" applyFill="1" applyBorder="1" applyAlignment="1">
      <alignment horizontal="left" vertical="top" wrapText="1"/>
    </xf>
    <xf numFmtId="0" fontId="3" fillId="2" borderId="19" xfId="3" applyFill="1" applyBorder="1" applyAlignment="1">
      <alignment horizontal="left" vertical="top" wrapText="1"/>
    </xf>
    <xf numFmtId="0" fontId="9" fillId="2" borderId="0" xfId="3" applyFont="1" applyFill="1" applyAlignment="1">
      <alignment horizontal="left" vertical="top"/>
    </xf>
    <xf numFmtId="0" fontId="8" fillId="2" borderId="20" xfId="3" applyFont="1" applyFill="1" applyBorder="1" applyAlignment="1">
      <alignment horizontal="center" vertical="center" wrapText="1"/>
    </xf>
    <xf numFmtId="0" fontId="9" fillId="2" borderId="17" xfId="3" applyFont="1" applyFill="1" applyBorder="1" applyAlignment="1">
      <alignment horizontal="left" vertical="top"/>
    </xf>
    <xf numFmtId="0" fontId="10" fillId="2" borderId="17" xfId="3" applyFont="1" applyFill="1" applyBorder="1" applyAlignment="1">
      <alignment horizontal="left" vertical="top" wrapText="1"/>
    </xf>
    <xf numFmtId="9" fontId="2" fillId="2" borderId="17" xfId="3" applyNumberFormat="1" applyFont="1" applyFill="1" applyBorder="1" applyAlignment="1">
      <alignment horizontal="left" vertical="top"/>
    </xf>
    <xf numFmtId="9" fontId="1" fillId="2" borderId="17" xfId="3" applyNumberFormat="1" applyFont="1" applyFill="1" applyBorder="1" applyAlignment="1">
      <alignment horizontal="left" vertical="top"/>
    </xf>
    <xf numFmtId="0" fontId="9" fillId="2" borderId="17" xfId="3" applyFont="1" applyFill="1" applyBorder="1" applyAlignment="1">
      <alignment horizontal="left" vertical="top" wrapText="1"/>
    </xf>
    <xf numFmtId="0" fontId="9" fillId="2" borderId="21" xfId="3" applyFont="1" applyFill="1" applyBorder="1" applyAlignment="1">
      <alignment horizontal="left" vertical="top"/>
    </xf>
    <xf numFmtId="0" fontId="6" fillId="2" borderId="0" xfId="3" applyFont="1" applyFill="1" applyAlignment="1">
      <alignment horizontal="left" vertical="top"/>
    </xf>
    <xf numFmtId="0" fontId="8" fillId="2" borderId="22" xfId="3" applyFont="1" applyFill="1" applyBorder="1" applyAlignment="1">
      <alignment horizontal="center" vertical="center" wrapText="1"/>
    </xf>
    <xf numFmtId="0" fontId="8" fillId="2" borderId="23" xfId="3" applyFont="1" applyFill="1" applyBorder="1" applyAlignment="1">
      <alignment horizontal="center" vertical="center" wrapText="1"/>
    </xf>
    <xf numFmtId="164" fontId="10" fillId="3" borderId="17" xfId="4" applyNumberFormat="1" applyFont="1" applyFill="1" applyBorder="1" applyAlignment="1">
      <alignment horizontal="left" vertical="top"/>
    </xf>
    <xf numFmtId="164" fontId="9" fillId="3" borderId="17" xfId="3" applyNumberFormat="1" applyFont="1" applyFill="1" applyBorder="1" applyAlignment="1">
      <alignment horizontal="left" vertical="top"/>
    </xf>
    <xf numFmtId="164" fontId="13" fillId="3" borderId="17" xfId="4" applyNumberFormat="1" applyFont="1" applyFill="1" applyBorder="1" applyAlignment="1">
      <alignment horizontal="left" vertical="top"/>
    </xf>
    <xf numFmtId="9" fontId="8" fillId="0" borderId="17" xfId="3" applyNumberFormat="1" applyFont="1" applyBorder="1" applyAlignment="1">
      <alignment horizontal="center" vertical="center"/>
    </xf>
    <xf numFmtId="0" fontId="10" fillId="2" borderId="2" xfId="3" applyFont="1" applyFill="1" applyBorder="1" applyAlignment="1">
      <alignment horizontal="left" vertical="top" wrapText="1"/>
    </xf>
    <xf numFmtId="0" fontId="8" fillId="2" borderId="24" xfId="3" applyFont="1" applyFill="1" applyBorder="1" applyAlignment="1">
      <alignment horizontal="center" vertical="center" wrapText="1"/>
    </xf>
    <xf numFmtId="164" fontId="13" fillId="3" borderId="17" xfId="2" applyNumberFormat="1" applyFont="1" applyFill="1" applyBorder="1" applyAlignment="1">
      <alignment horizontal="left" vertical="top"/>
    </xf>
    <xf numFmtId="164" fontId="10" fillId="3" borderId="17" xfId="2" applyNumberFormat="1" applyFont="1" applyFill="1" applyBorder="1" applyAlignment="1">
      <alignment horizontal="left" vertical="top"/>
    </xf>
    <xf numFmtId="0" fontId="10" fillId="2" borderId="17" xfId="3" applyFont="1" applyFill="1" applyBorder="1" applyAlignment="1">
      <alignment horizontal="left" vertical="top"/>
    </xf>
    <xf numFmtId="9" fontId="8" fillId="2" borderId="17" xfId="3" applyNumberFormat="1" applyFont="1" applyFill="1" applyBorder="1" applyAlignment="1">
      <alignment horizontal="left" vertical="top"/>
    </xf>
    <xf numFmtId="9" fontId="10" fillId="2" borderId="17" xfId="3" applyNumberFormat="1" applyFont="1" applyFill="1" applyBorder="1" applyAlignment="1">
      <alignment horizontal="left" vertical="top"/>
    </xf>
    <xf numFmtId="0" fontId="8" fillId="2" borderId="24" xfId="3" applyFont="1" applyFill="1" applyBorder="1" applyAlignment="1">
      <alignment horizontal="center" vertical="center" wrapText="1"/>
    </xf>
    <xf numFmtId="164" fontId="9" fillId="0" borderId="17" xfId="3" applyNumberFormat="1" applyFont="1" applyBorder="1" applyAlignment="1">
      <alignment horizontal="left" vertical="top"/>
    </xf>
    <xf numFmtId="0" fontId="10" fillId="3" borderId="17" xfId="4" applyNumberFormat="1" applyFont="1" applyFill="1" applyBorder="1" applyAlignment="1">
      <alignment horizontal="right" vertical="top"/>
    </xf>
    <xf numFmtId="0" fontId="9" fillId="3" borderId="17" xfId="3" applyFont="1" applyFill="1" applyBorder="1" applyAlignment="1">
      <alignment horizontal="right" vertical="top"/>
    </xf>
    <xf numFmtId="164" fontId="9" fillId="3" borderId="17" xfId="3" applyNumberFormat="1" applyFont="1" applyFill="1" applyBorder="1" applyAlignment="1">
      <alignment horizontal="right" vertical="top"/>
    </xf>
    <xf numFmtId="164" fontId="13" fillId="3" borderId="17" xfId="4" applyNumberFormat="1" applyFont="1" applyFill="1" applyBorder="1" applyAlignment="1">
      <alignment horizontal="right" vertical="top"/>
    </xf>
    <xf numFmtId="1" fontId="8" fillId="0" borderId="17" xfId="3" applyNumberFormat="1" applyFont="1" applyBorder="1" applyAlignment="1">
      <alignment horizontal="center" vertical="center"/>
    </xf>
    <xf numFmtId="0" fontId="2" fillId="2" borderId="17" xfId="3" applyFont="1" applyFill="1" applyBorder="1" applyAlignment="1">
      <alignment horizontal="left" vertical="top"/>
    </xf>
    <xf numFmtId="9" fontId="1" fillId="4" borderId="17" xfId="3" applyNumberFormat="1" applyFont="1" applyFill="1" applyBorder="1" applyAlignment="1">
      <alignment horizontal="left" vertical="top" wrapText="1"/>
    </xf>
    <xf numFmtId="9" fontId="1" fillId="5" borderId="17" xfId="3" applyNumberFormat="1" applyFont="1" applyFill="1" applyBorder="1" applyAlignment="1">
      <alignment horizontal="left" vertical="top" wrapText="1"/>
    </xf>
    <xf numFmtId="9" fontId="1" fillId="6" borderId="17" xfId="3" applyNumberFormat="1" applyFont="1" applyFill="1" applyBorder="1" applyAlignment="1">
      <alignment horizontal="left" vertical="top" wrapText="1"/>
    </xf>
    <xf numFmtId="166" fontId="9" fillId="3" borderId="17" xfId="1" applyNumberFormat="1" applyFont="1" applyFill="1" applyBorder="1" applyAlignment="1">
      <alignment vertical="top"/>
    </xf>
    <xf numFmtId="166" fontId="10" fillId="3" borderId="17" xfId="1" applyNumberFormat="1" applyFont="1" applyFill="1" applyBorder="1" applyAlignment="1">
      <alignment vertical="top"/>
    </xf>
    <xf numFmtId="0" fontId="10" fillId="3" borderId="17" xfId="4" applyNumberFormat="1" applyFont="1" applyFill="1" applyBorder="1" applyAlignment="1">
      <alignment vertical="top"/>
    </xf>
    <xf numFmtId="0" fontId="10" fillId="6" borderId="25" xfId="3" applyFont="1" applyFill="1" applyBorder="1" applyAlignment="1">
      <alignment horizontal="center" vertical="center" wrapText="1"/>
    </xf>
    <xf numFmtId="0" fontId="9" fillId="7" borderId="2" xfId="3" applyFont="1" applyFill="1" applyBorder="1" applyAlignment="1">
      <alignment horizontal="left" vertical="top" wrapText="1"/>
    </xf>
    <xf numFmtId="164" fontId="10" fillId="3" borderId="17" xfId="3" applyNumberFormat="1" applyFont="1" applyFill="1" applyBorder="1" applyAlignment="1">
      <alignment horizontal="left" vertical="top"/>
    </xf>
    <xf numFmtId="9" fontId="9" fillId="3" borderId="17" xfId="2" applyFont="1" applyFill="1" applyBorder="1" applyAlignment="1">
      <alignment horizontal="left" vertical="top"/>
    </xf>
    <xf numFmtId="9" fontId="10" fillId="3" borderId="17" xfId="2" applyFont="1" applyFill="1" applyBorder="1" applyAlignment="1">
      <alignment horizontal="left" vertical="top"/>
    </xf>
    <xf numFmtId="9" fontId="8" fillId="0" borderId="17" xfId="2" applyFont="1" applyFill="1" applyBorder="1" applyAlignment="1">
      <alignment horizontal="center" vertical="center"/>
    </xf>
    <xf numFmtId="0" fontId="10" fillId="5" borderId="25" xfId="3" applyFont="1" applyFill="1" applyBorder="1" applyAlignment="1">
      <alignment horizontal="center" vertical="center" wrapText="1"/>
    </xf>
    <xf numFmtId="0" fontId="10" fillId="7" borderId="2" xfId="3" applyFont="1" applyFill="1" applyBorder="1" applyAlignment="1">
      <alignment horizontal="left" vertical="top" wrapText="1"/>
    </xf>
    <xf numFmtId="0" fontId="10" fillId="0" borderId="18" xfId="3" applyFont="1" applyBorder="1" applyAlignment="1">
      <alignment horizontal="center" vertical="top" wrapText="1"/>
    </xf>
    <xf numFmtId="9" fontId="10" fillId="5" borderId="17" xfId="3" applyNumberFormat="1" applyFont="1" applyFill="1" applyBorder="1" applyAlignment="1">
      <alignment horizontal="left" vertical="top"/>
    </xf>
    <xf numFmtId="9" fontId="10" fillId="6" borderId="17" xfId="3" applyNumberFormat="1" applyFont="1" applyFill="1" applyBorder="1" applyAlignment="1">
      <alignment horizontal="left" vertical="top"/>
    </xf>
    <xf numFmtId="0" fontId="6" fillId="2" borderId="24" xfId="3" applyFont="1" applyFill="1" applyBorder="1" applyAlignment="1">
      <alignment horizontal="center" vertical="center" wrapText="1"/>
    </xf>
    <xf numFmtId="164" fontId="1" fillId="3" borderId="17" xfId="4" applyNumberFormat="1" applyFont="1" applyFill="1" applyBorder="1" applyAlignment="1">
      <alignment horizontal="left" vertical="top"/>
    </xf>
    <xf numFmtId="164" fontId="1" fillId="3" borderId="17" xfId="2" applyNumberFormat="1" applyFont="1" applyFill="1" applyBorder="1" applyAlignment="1">
      <alignment horizontal="left" vertical="top"/>
    </xf>
    <xf numFmtId="166" fontId="10" fillId="3" borderId="17" xfId="1" applyNumberFormat="1" applyFont="1" applyFill="1" applyBorder="1" applyAlignment="1">
      <alignment horizontal="left" vertical="top"/>
    </xf>
    <xf numFmtId="0" fontId="9" fillId="2" borderId="26" xfId="3" applyFont="1" applyFill="1" applyBorder="1" applyAlignment="1">
      <alignment horizontal="left" vertical="top"/>
    </xf>
    <xf numFmtId="0" fontId="14" fillId="0" borderId="26" xfId="5" applyFont="1" applyBorder="1" applyAlignment="1">
      <alignment horizontal="center" vertical="center"/>
    </xf>
    <xf numFmtId="0" fontId="14" fillId="0" borderId="27" xfId="5" applyFont="1" applyBorder="1" applyAlignment="1">
      <alignment horizontal="center" vertical="center"/>
    </xf>
    <xf numFmtId="0" fontId="14" fillId="0" borderId="28" xfId="5" applyFont="1" applyBorder="1" applyAlignment="1">
      <alignment horizontal="center" vertical="center"/>
    </xf>
    <xf numFmtId="0" fontId="14" fillId="0" borderId="29" xfId="5" applyFont="1" applyBorder="1" applyAlignment="1">
      <alignment horizontal="center" vertical="center"/>
    </xf>
    <xf numFmtId="0" fontId="14" fillId="0" borderId="2" xfId="5" applyFont="1" applyBorder="1" applyAlignment="1">
      <alignment horizontal="center" vertical="center"/>
    </xf>
    <xf numFmtId="0" fontId="1" fillId="0" borderId="2" xfId="5" applyBorder="1" applyAlignment="1">
      <alignment horizontal="justify" vertical="top" wrapText="1"/>
    </xf>
    <xf numFmtId="0" fontId="1" fillId="0" borderId="2" xfId="5" applyBorder="1" applyAlignment="1">
      <alignment horizontal="justify" vertical="top"/>
    </xf>
    <xf numFmtId="0" fontId="1" fillId="0" borderId="2" xfId="5" applyBorder="1" applyAlignment="1">
      <alignment horizontal="center" vertical="center" wrapText="1"/>
    </xf>
    <xf numFmtId="0" fontId="1" fillId="2" borderId="0" xfId="3" applyFont="1" applyFill="1" applyAlignment="1">
      <alignment horizontal="left" vertical="top"/>
    </xf>
    <xf numFmtId="9" fontId="9" fillId="2" borderId="0" xfId="3" applyNumberFormat="1" applyFont="1" applyFill="1" applyAlignment="1">
      <alignment horizontal="right" vertical="center"/>
    </xf>
    <xf numFmtId="0" fontId="8" fillId="8" borderId="11" xfId="3" applyFont="1" applyFill="1" applyBorder="1" applyAlignment="1">
      <alignment horizontal="center" vertical="center"/>
    </xf>
    <xf numFmtId="0" fontId="10" fillId="8" borderId="12" xfId="3" applyFont="1" applyFill="1" applyBorder="1" applyAlignment="1">
      <alignment horizontal="center" vertical="center" wrapText="1"/>
    </xf>
    <xf numFmtId="0" fontId="8" fillId="8" borderId="12" xfId="3" applyFont="1" applyFill="1" applyBorder="1" applyAlignment="1">
      <alignment horizontal="center" vertical="center" wrapText="1"/>
    </xf>
    <xf numFmtId="0" fontId="8" fillId="9" borderId="12" xfId="3" applyFont="1" applyFill="1" applyBorder="1" applyAlignment="1">
      <alignment horizontal="center" vertical="center" wrapText="1"/>
    </xf>
    <xf numFmtId="9" fontId="8" fillId="9" borderId="12" xfId="3" applyNumberFormat="1" applyFont="1" applyFill="1" applyBorder="1" applyAlignment="1">
      <alignment vertical="center" wrapText="1"/>
    </xf>
    <xf numFmtId="0" fontId="8" fillId="9" borderId="13" xfId="3" applyFont="1" applyFill="1" applyBorder="1" applyAlignment="1">
      <alignment horizontal="center" vertical="center" wrapText="1"/>
    </xf>
  </cellXfs>
  <cellStyles count="6">
    <cellStyle name="Millares" xfId="1" builtinId="3"/>
    <cellStyle name="Normal" xfId="0" builtinId="0"/>
    <cellStyle name="Normal 2" xfId="3" xr:uid="{0A949B0C-C9F3-4914-98B5-3C08A4BD9E0B}"/>
    <cellStyle name="Normal 3" xfId="5" xr:uid="{DB949C1D-E34A-4A13-8F4C-70D6562F67CC}"/>
    <cellStyle name="Porcentaje" xfId="2" builtinId="5"/>
    <cellStyle name="Porcentaje 3" xfId="4" xr:uid="{D8F839DF-1FDF-4022-A5A3-2D918E778C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66675</xdr:rowOff>
    </xdr:from>
    <xdr:to>
      <xdr:col>0</xdr:col>
      <xdr:colOff>971550</xdr:colOff>
      <xdr:row>1</xdr:row>
      <xdr:rowOff>476250</xdr:rowOff>
    </xdr:to>
    <xdr:pic>
      <xdr:nvPicPr>
        <xdr:cNvPr id="2" name="2 Imagen" descr="Logo FUGA ALCALDIA-02.png">
          <a:extLst>
            <a:ext uri="{FF2B5EF4-FFF2-40B4-BE49-F238E27FC236}">
              <a16:creationId xmlns:a16="http://schemas.microsoft.com/office/drawing/2014/main" id="{7E7E2461-A0DB-4790-A7F1-457FAB4F7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675"/>
          <a:ext cx="7810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_indicadores_2021_1er_trim_2021-_monitoreo_2_linea%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_Cumplim objet estrat"/>
      <sheetName val="PL_Plan Participac Ciud"/>
      <sheetName val="PL-Ley transparencia"/>
      <sheetName val="PL_Cump Plan Anticorrup "/>
      <sheetName val="GTH_Plan estrat th"/>
      <sheetName val="GTH_Pago Aportes"/>
      <sheetName val="GTH_ Examenes"/>
      <sheetName val="GTH_Ausentismo laboral"/>
      <sheetName val="GTH_Frecuencia accidentalidad"/>
      <sheetName val="GTHSeveridad de accidentalidad"/>
      <sheetName val="GC_Visitas Pag web"/>
      <sheetName val="GC_Solic Comunic GLPI"/>
      <sheetName val="GM_SISTEMA CI"/>
      <sheetName val="GM_Cump Plan MIPG"/>
      <sheetName val="GM_PM Procesos"/>
      <sheetName val="EI_Cumpl Plan Auditor"/>
      <sheetName val="A-C_Estímulos"/>
      <sheetName val="A-C Participantes"/>
      <sheetName val="GRF_Cierre Cont Inv Oport"/>
      <sheetName val="GRF_Exact Inventarios "/>
      <sheetName val="GRF_Cumpl Plan Mtt"/>
      <sheetName val="GRF_Ahorro agua Bimensual"/>
      <sheetName val="GRF_Ahorro energía Mensual"/>
      <sheetName val="GRF_Residuos Aprovechables"/>
      <sheetName val="GRF_Activ Plan AccPIGA"/>
      <sheetName val="SC_Gestión Oport PQRS"/>
      <sheetName val="GTI_Solic Req Incid"/>
      <sheetName val="GTI_Oport Atenc Solic Req"/>
      <sheetName val="GTI_Mtto Infra Tecn"/>
      <sheetName val="GDO_Conserv Documental"/>
      <sheetName val="GJ Act Def Juridica "/>
      <sheetName val="GJ Act Socializ PPDAntijur"/>
      <sheetName val="GJ Atenc Proc Contract"/>
      <sheetName val="GJ Rep Judicial v1"/>
      <sheetName val="GJ Activ socializadas v1"/>
      <sheetName val="GJ Proc publicados v1"/>
      <sheetName val="GF_Ejc Prsup Func e inver"/>
      <sheetName val="GF_Ejc Giros Func e inver"/>
      <sheetName val="GF_Ejc reservas"/>
      <sheetName val="GF_PAC Vig Ejec"/>
      <sheetName val="GF_PAC Reservas Ejec"/>
      <sheetName val="GF_Present Estados Financ"/>
      <sheetName val="GF_Elabor Conc Bancarias"/>
      <sheetName val="MAtriz Indicadores 2021"/>
    </sheetNames>
    <sheetDataSet>
      <sheetData sheetId="0">
        <row r="12">
          <cell r="F12" t="str">
            <v>100% - 81%</v>
          </cell>
          <cell r="G12" t="str">
            <v>80%-61%</v>
          </cell>
          <cell r="H12" t="str">
            <v>60% - 0%</v>
          </cell>
        </row>
      </sheetData>
      <sheetData sheetId="1">
        <row r="12">
          <cell r="F12" t="str">
            <v>100% - 90%</v>
          </cell>
          <cell r="G12" t="str">
            <v>89% - 61%</v>
          </cell>
          <cell r="H12" t="str">
            <v>60% - 0%</v>
          </cell>
        </row>
      </sheetData>
      <sheetData sheetId="2">
        <row r="12">
          <cell r="F12" t="str">
            <v>100% - 90%</v>
          </cell>
          <cell r="G12" t="str">
            <v>89% - 85%</v>
          </cell>
          <cell r="H12" t="str">
            <v>84% - 0</v>
          </cell>
        </row>
      </sheetData>
      <sheetData sheetId="3">
        <row r="12">
          <cell r="F12" t="str">
            <v>100%- 90%</v>
          </cell>
          <cell r="G12" t="str">
            <v>89% - 61%</v>
          </cell>
          <cell r="H12" t="str">
            <v>60% - 0%</v>
          </cell>
        </row>
      </sheetData>
      <sheetData sheetId="4">
        <row r="13">
          <cell r="F13" t="str">
            <v>100%- 81%</v>
          </cell>
          <cell r="G13" t="str">
            <v>80%-61%</v>
          </cell>
          <cell r="H13" t="str">
            <v>60%- 0%</v>
          </cell>
        </row>
        <row r="23">
          <cell r="E23">
            <v>1</v>
          </cell>
        </row>
        <row r="24">
          <cell r="E24">
            <v>1</v>
          </cell>
        </row>
        <row r="25">
          <cell r="E25">
            <v>1</v>
          </cell>
        </row>
      </sheetData>
      <sheetData sheetId="5">
        <row r="12">
          <cell r="F12" t="str">
            <v>100%-90%</v>
          </cell>
          <cell r="G12" t="str">
            <v>89%-61%</v>
          </cell>
          <cell r="H12" t="str">
            <v>60%-0%</v>
          </cell>
        </row>
        <row r="22">
          <cell r="E22">
            <v>1</v>
          </cell>
        </row>
        <row r="23">
          <cell r="E23">
            <v>1</v>
          </cell>
        </row>
        <row r="24">
          <cell r="E24">
            <v>1</v>
          </cell>
        </row>
      </sheetData>
      <sheetData sheetId="6">
        <row r="11">
          <cell r="F11" t="str">
            <v>100% - 90%</v>
          </cell>
          <cell r="G11" t="str">
            <v>89% - 70%</v>
          </cell>
          <cell r="H11" t="str">
            <v xml:space="preserve">69% - 0% </v>
          </cell>
        </row>
      </sheetData>
      <sheetData sheetId="7">
        <row r="11">
          <cell r="F11" t="str">
            <v xml:space="preserve"> 0  - 0,50%</v>
          </cell>
          <cell r="G11" t="str">
            <v>0,51  - 2,4%</v>
          </cell>
          <cell r="H11" t="str">
            <v>2,5 - en adelante</v>
          </cell>
        </row>
        <row r="21">
          <cell r="E21">
            <v>0</v>
          </cell>
        </row>
        <row r="22">
          <cell r="E22">
            <v>0</v>
          </cell>
        </row>
        <row r="23">
          <cell r="E23">
            <v>0</v>
          </cell>
        </row>
      </sheetData>
      <sheetData sheetId="8">
        <row r="11">
          <cell r="F11" t="str">
            <v xml:space="preserve"> 0  - 1%</v>
          </cell>
          <cell r="G11" t="str">
            <v>1,1%  - 2,5%</v>
          </cell>
          <cell r="H11" t="str">
            <v>2,6% - en adelante</v>
          </cell>
        </row>
        <row r="21">
          <cell r="E21">
            <v>0</v>
          </cell>
        </row>
        <row r="22">
          <cell r="E22">
            <v>0</v>
          </cell>
        </row>
        <row r="23">
          <cell r="E23">
            <v>0</v>
          </cell>
        </row>
      </sheetData>
      <sheetData sheetId="9">
        <row r="10">
          <cell r="F10" t="str">
            <v>0-5%</v>
          </cell>
          <cell r="G10" t="str">
            <v>5% - 7.5%</v>
          </cell>
          <cell r="H10" t="str">
            <v>7.5% en adelante</v>
          </cell>
        </row>
        <row r="20">
          <cell r="E20">
            <v>0</v>
          </cell>
        </row>
        <row r="21">
          <cell r="E21">
            <v>0</v>
          </cell>
        </row>
        <row r="22">
          <cell r="E22">
            <v>0</v>
          </cell>
        </row>
      </sheetData>
      <sheetData sheetId="10">
        <row r="12">
          <cell r="F12" t="str">
            <v>100%- 90%</v>
          </cell>
          <cell r="G12" t="str">
            <v>89%- 61%</v>
          </cell>
          <cell r="H12" t="str">
            <v>60%- 0%</v>
          </cell>
        </row>
        <row r="22">
          <cell r="E22">
            <v>0.58538095238095234</v>
          </cell>
        </row>
        <row r="23">
          <cell r="E23">
            <v>0.8716666666666667</v>
          </cell>
        </row>
        <row r="24">
          <cell r="E24">
            <v>1.379</v>
          </cell>
        </row>
      </sheetData>
      <sheetData sheetId="11">
        <row r="11">
          <cell r="F11" t="str">
            <v>100%- 90%</v>
          </cell>
          <cell r="G11" t="str">
            <v>89%- 61%</v>
          </cell>
          <cell r="H11" t="str">
            <v>60%-0%</v>
          </cell>
        </row>
      </sheetData>
      <sheetData sheetId="12">
        <row r="12">
          <cell r="F12" t="str">
            <v>100% - 80%</v>
          </cell>
          <cell r="G12" t="str">
            <v>79% - 51%</v>
          </cell>
          <cell r="H12" t="str">
            <v>50% - 0</v>
          </cell>
        </row>
      </sheetData>
      <sheetData sheetId="13">
        <row r="12">
          <cell r="F12" t="str">
            <v>100% - 80%</v>
          </cell>
          <cell r="G12" t="str">
            <v>79% - 51%</v>
          </cell>
          <cell r="H12" t="str">
            <v>50% - 0</v>
          </cell>
        </row>
        <row r="22">
          <cell r="E22">
            <v>0.9285714285714286</v>
          </cell>
        </row>
      </sheetData>
      <sheetData sheetId="14">
        <row r="12">
          <cell r="F12" t="str">
            <v>100% - 90%</v>
          </cell>
          <cell r="G12" t="str">
            <v>89% - 61%</v>
          </cell>
          <cell r="H12" t="str">
            <v>60% - 0</v>
          </cell>
        </row>
      </sheetData>
      <sheetData sheetId="15"/>
      <sheetData sheetId="16">
        <row r="12">
          <cell r="F12" t="str">
            <v>100% - 90%</v>
          </cell>
          <cell r="G12" t="str">
            <v>89% - 61%</v>
          </cell>
          <cell r="H12" t="str">
            <v>60% - 0%</v>
          </cell>
        </row>
      </sheetData>
      <sheetData sheetId="17">
        <row r="12">
          <cell r="F12" t="str">
            <v>100% - 80%</v>
          </cell>
          <cell r="G12" t="str">
            <v>79% - 51%</v>
          </cell>
          <cell r="H12" t="str">
            <v>50% - 0%</v>
          </cell>
        </row>
      </sheetData>
      <sheetData sheetId="18">
        <row r="11">
          <cell r="F11" t="str">
            <v>0-6 días</v>
          </cell>
          <cell r="G11" t="str">
            <v>7-10 días</v>
          </cell>
          <cell r="H11" t="str">
            <v>11 o mas días</v>
          </cell>
        </row>
        <row r="21">
          <cell r="E21">
            <v>20</v>
          </cell>
        </row>
        <row r="22">
          <cell r="E22">
            <v>15</v>
          </cell>
        </row>
        <row r="23">
          <cell r="E23">
            <v>2</v>
          </cell>
        </row>
      </sheetData>
      <sheetData sheetId="19">
        <row r="12">
          <cell r="F12" t="str">
            <v>100%- 90%</v>
          </cell>
          <cell r="G12" t="str">
            <v>89% -61%</v>
          </cell>
          <cell r="H12" t="str">
            <v>60% -0 %</v>
          </cell>
        </row>
      </sheetData>
      <sheetData sheetId="20">
        <row r="11">
          <cell r="F11" t="str">
            <v>100%- 90%</v>
          </cell>
          <cell r="G11" t="str">
            <v>89% -61%</v>
          </cell>
          <cell r="H11" t="str">
            <v>60% -0 %</v>
          </cell>
        </row>
        <row r="23">
          <cell r="E23">
            <v>1</v>
          </cell>
        </row>
      </sheetData>
      <sheetData sheetId="21">
        <row r="12">
          <cell r="F12" t="str">
            <v>menor o igual que -3%</v>
          </cell>
          <cell r="G12" t="str">
            <v>Entre -2,9% y 3%</v>
          </cell>
          <cell r="H12" t="str">
            <v>de 3,1 en adelante</v>
          </cell>
        </row>
        <row r="22">
          <cell r="E22">
            <v>2.6346153846153846</v>
          </cell>
        </row>
      </sheetData>
      <sheetData sheetId="22">
        <row r="12">
          <cell r="F12" t="str">
            <v>menor o igual que -3%</v>
          </cell>
          <cell r="G12" t="str">
            <v>Entre -2,9% y 3%</v>
          </cell>
          <cell r="H12" t="str">
            <v>de 3,1% en adelante</v>
          </cell>
        </row>
        <row r="22">
          <cell r="E22">
            <v>3.322841272513045</v>
          </cell>
        </row>
        <row r="23">
          <cell r="E23">
            <v>-0.1003397961223266</v>
          </cell>
        </row>
      </sheetData>
      <sheetData sheetId="23">
        <row r="12">
          <cell r="F12" t="str">
            <v>mayor o igual que 1%</v>
          </cell>
          <cell r="G12" t="str">
            <v>Entre 1.1% y -1%</v>
          </cell>
          <cell r="H12" t="str">
            <v>menor o igual que -1.1%</v>
          </cell>
        </row>
      </sheetData>
      <sheetData sheetId="24">
        <row r="10">
          <cell r="F10" t="str">
            <v>100%- 90%</v>
          </cell>
          <cell r="G10" t="str">
            <v>89% -61%</v>
          </cell>
          <cell r="H10" t="str">
            <v>60% -0 %</v>
          </cell>
        </row>
        <row r="20">
          <cell r="E20">
            <v>1</v>
          </cell>
        </row>
        <row r="21">
          <cell r="E21">
            <v>1</v>
          </cell>
        </row>
        <row r="22">
          <cell r="E22">
            <v>1</v>
          </cell>
        </row>
      </sheetData>
      <sheetData sheetId="25">
        <row r="11">
          <cell r="F11" t="str">
            <v>1 a 5 días</v>
          </cell>
          <cell r="G11" t="str">
            <v>6 a 15 días</v>
          </cell>
          <cell r="H11" t="str">
            <v>16 o mas días</v>
          </cell>
        </row>
        <row r="21">
          <cell r="E21">
            <v>6.2</v>
          </cell>
        </row>
        <row r="22">
          <cell r="E22">
            <v>6</v>
          </cell>
        </row>
        <row r="23">
          <cell r="E23">
            <v>3</v>
          </cell>
        </row>
      </sheetData>
      <sheetData sheetId="26">
        <row r="11">
          <cell r="F11" t="str">
            <v>100%- 90%</v>
          </cell>
          <cell r="G11" t="str">
            <v>89% -61%</v>
          </cell>
          <cell r="H11" t="str">
            <v>60% -0 %</v>
          </cell>
        </row>
        <row r="21">
          <cell r="E21">
            <v>1</v>
          </cell>
        </row>
        <row r="22">
          <cell r="E22">
            <v>1</v>
          </cell>
        </row>
        <row r="23">
          <cell r="E23">
            <v>1</v>
          </cell>
        </row>
      </sheetData>
      <sheetData sheetId="27">
        <row r="12">
          <cell r="F12" t="str">
            <v>100%- 90%</v>
          </cell>
          <cell r="G12" t="str">
            <v>89% -61%</v>
          </cell>
          <cell r="H12" t="str">
            <v>60% -0 %</v>
          </cell>
        </row>
        <row r="22">
          <cell r="E22">
            <v>0.5</v>
          </cell>
        </row>
        <row r="23">
          <cell r="E23">
            <v>1</v>
          </cell>
        </row>
        <row r="24">
          <cell r="E24">
            <v>0.3611111111111111</v>
          </cell>
        </row>
      </sheetData>
      <sheetData sheetId="28">
        <row r="12">
          <cell r="F12" t="str">
            <v>100%- 90%</v>
          </cell>
          <cell r="G12" t="str">
            <v>89% -61%</v>
          </cell>
          <cell r="H12" t="str">
            <v>60% -0 %</v>
          </cell>
        </row>
      </sheetData>
      <sheetData sheetId="29">
        <row r="12">
          <cell r="F12" t="str">
            <v>100% - 90%</v>
          </cell>
          <cell r="G12" t="str">
            <v>89% - 61%</v>
          </cell>
          <cell r="H12" t="str">
            <v>60% - 0%</v>
          </cell>
        </row>
        <row r="24">
          <cell r="E24">
            <v>0.9</v>
          </cell>
        </row>
      </sheetData>
      <sheetData sheetId="30">
        <row r="13">
          <cell r="F13" t="str">
            <v>100% - 90%</v>
          </cell>
          <cell r="G13" t="str">
            <v>89% - 61%</v>
          </cell>
          <cell r="H13" t="str">
            <v>60% - 0%</v>
          </cell>
        </row>
        <row r="23">
          <cell r="E23" t="e">
            <v>#DIV/0!</v>
          </cell>
        </row>
      </sheetData>
      <sheetData sheetId="31">
        <row r="13">
          <cell r="F13" t="str">
            <v>100% - 90%</v>
          </cell>
          <cell r="G13" t="str">
            <v>89% - 61%</v>
          </cell>
          <cell r="H13" t="str">
            <v>60% - 0%</v>
          </cell>
        </row>
        <row r="23">
          <cell r="E23">
            <v>0</v>
          </cell>
        </row>
      </sheetData>
      <sheetData sheetId="32">
        <row r="11">
          <cell r="F11" t="str">
            <v>100% - 90%</v>
          </cell>
          <cell r="G11" t="str">
            <v>89% - 61%</v>
          </cell>
          <cell r="H11" t="str">
            <v>60% - 0%</v>
          </cell>
        </row>
        <row r="21">
          <cell r="E21">
            <v>0.9887640449438202</v>
          </cell>
        </row>
      </sheetData>
      <sheetData sheetId="33"/>
      <sheetData sheetId="34"/>
      <sheetData sheetId="35"/>
      <sheetData sheetId="36">
        <row r="12">
          <cell r="F12" t="str">
            <v>100%-90%</v>
          </cell>
          <cell r="G12" t="str">
            <v>89%-61%</v>
          </cell>
          <cell r="H12" t="str">
            <v>60%-0%</v>
          </cell>
        </row>
        <row r="22">
          <cell r="E22">
            <v>0.17782464888322735</v>
          </cell>
        </row>
        <row r="23">
          <cell r="E23">
            <v>8.854234006779442E-2</v>
          </cell>
        </row>
        <row r="24">
          <cell r="E24">
            <v>4.5062384895231719E-2</v>
          </cell>
        </row>
      </sheetData>
      <sheetData sheetId="37">
        <row r="11">
          <cell r="F11" t="str">
            <v>100%-90%</v>
          </cell>
          <cell r="G11" t="str">
            <v>89%-61%</v>
          </cell>
          <cell r="H11" t="str">
            <v>60%-0%</v>
          </cell>
        </row>
        <row r="21">
          <cell r="E21">
            <v>1.7323026013947512E-2</v>
          </cell>
        </row>
        <row r="22">
          <cell r="E22">
            <v>2.0308935463063917E-2</v>
          </cell>
        </row>
        <row r="23">
          <cell r="E23">
            <v>4.9248507213951832E-2</v>
          </cell>
        </row>
      </sheetData>
      <sheetData sheetId="38">
        <row r="12">
          <cell r="F12" t="str">
            <v>100%-90%</v>
          </cell>
          <cell r="G12" t="str">
            <v>89%-61%</v>
          </cell>
          <cell r="H12" t="str">
            <v>60%-0%</v>
          </cell>
        </row>
        <row r="22">
          <cell r="E22">
            <v>5.6831726906664288E-3</v>
          </cell>
        </row>
        <row r="23">
          <cell r="E23">
            <v>0.11062363999783606</v>
          </cell>
        </row>
        <row r="24">
          <cell r="E24">
            <v>0.40255345183412278</v>
          </cell>
        </row>
      </sheetData>
      <sheetData sheetId="39">
        <row r="12">
          <cell r="F12" t="str">
            <v>100% - 80%</v>
          </cell>
          <cell r="G12" t="str">
            <v>79% - 61%</v>
          </cell>
          <cell r="H12" t="str">
            <v>60% - 0%</v>
          </cell>
        </row>
        <row r="22">
          <cell r="E22">
            <v>0.83863860363126075</v>
          </cell>
        </row>
        <row r="23">
          <cell r="E23">
            <v>1.1293024520844472</v>
          </cell>
        </row>
        <row r="24">
          <cell r="E24">
            <v>0.79722203815346371</v>
          </cell>
        </row>
      </sheetData>
      <sheetData sheetId="40">
        <row r="12">
          <cell r="F12" t="str">
            <v>100% - 80%</v>
          </cell>
          <cell r="G12" t="str">
            <v>79% - 51%</v>
          </cell>
          <cell r="H12" t="str">
            <v>50%-0%</v>
          </cell>
        </row>
        <row r="22">
          <cell r="E22">
            <v>0.90790902868219181</v>
          </cell>
        </row>
        <row r="23">
          <cell r="E23">
            <v>1.0070881850777551</v>
          </cell>
        </row>
        <row r="24">
          <cell r="E24">
            <v>0.88392190677480109</v>
          </cell>
        </row>
      </sheetData>
      <sheetData sheetId="41">
        <row r="12">
          <cell r="F12" t="str">
            <v xml:space="preserve">De 3 días antes del vencimiento o mas </v>
          </cell>
          <cell r="G12" t="str">
            <v>El día del vencimiento o de 1 a 2 días antes del vencimiento</v>
          </cell>
          <cell r="H12" t="str">
            <v xml:space="preserve">Despues del día del vencimiento </v>
          </cell>
        </row>
        <row r="22">
          <cell r="E22">
            <v>1</v>
          </cell>
        </row>
      </sheetData>
      <sheetData sheetId="42">
        <row r="11">
          <cell r="F11" t="str">
            <v xml:space="preserve">De 1 a 15 días </v>
          </cell>
          <cell r="G11" t="str">
            <v>de 16 a 20 días</v>
          </cell>
          <cell r="H11" t="str">
            <v xml:space="preserve">21 a mas días </v>
          </cell>
        </row>
        <row r="21">
          <cell r="E21">
            <v>15</v>
          </cell>
        </row>
        <row r="22">
          <cell r="E22">
            <v>12</v>
          </cell>
        </row>
      </sheetData>
      <sheetData sheetId="4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15EC-73F7-40AA-BA3A-B2FCE9E8C35B}">
  <sheetPr>
    <tabColor rgb="FFFF0000"/>
  </sheetPr>
  <dimension ref="A1:BC47"/>
  <sheetViews>
    <sheetView tabSelected="1" view="pageBreakPreview" zoomScale="60" zoomScaleNormal="60" workbookViewId="0">
      <selection activeCell="C1" sqref="C1:X1"/>
    </sheetView>
  </sheetViews>
  <sheetFormatPr baseColWidth="10" defaultRowHeight="33" customHeight="1" x14ac:dyDescent="0.25"/>
  <cols>
    <col min="1" max="1" width="16.140625" style="43" customWidth="1"/>
    <col min="2" max="2" width="16.42578125" style="35" customWidth="1"/>
    <col min="3" max="3" width="31.5703125" style="43" customWidth="1"/>
    <col min="4" max="4" width="15.7109375" style="35" customWidth="1"/>
    <col min="5" max="5" width="7.7109375" style="95" customWidth="1"/>
    <col min="6" max="6" width="19.28515625" style="95" customWidth="1"/>
    <col min="7" max="7" width="36.42578125" style="35" customWidth="1"/>
    <col min="8" max="8" width="12.5703125" style="95" customWidth="1"/>
    <col min="9" max="9" width="15.28515625" style="95" customWidth="1"/>
    <col min="10" max="10" width="15.5703125" style="95" customWidth="1"/>
    <col min="11" max="11" width="13.85546875" style="35" customWidth="1"/>
    <col min="12" max="12" width="15" style="35" customWidth="1"/>
    <col min="13" max="14" width="8" style="35" customWidth="1"/>
    <col min="15" max="15" width="7.5703125" style="35" customWidth="1"/>
    <col min="16" max="24" width="2" style="35" customWidth="1"/>
    <col min="25" max="25" width="12.140625" style="96" customWidth="1"/>
    <col min="26" max="26" width="9.85546875" style="19" customWidth="1"/>
    <col min="27" max="27" width="39" style="35" customWidth="1"/>
    <col min="28" max="28" width="50.28515625" style="35" customWidth="1"/>
    <col min="29" max="54" width="11.42578125" style="35"/>
    <col min="55" max="55" width="11.42578125" style="35" customWidth="1"/>
    <col min="56" max="256" width="11.42578125" style="35"/>
    <col min="257" max="257" width="16.140625" style="35" customWidth="1"/>
    <col min="258" max="258" width="16.42578125" style="35" customWidth="1"/>
    <col min="259" max="259" width="31.5703125" style="35" customWidth="1"/>
    <col min="260" max="260" width="15.7109375" style="35" customWidth="1"/>
    <col min="261" max="261" width="7.7109375" style="35" customWidth="1"/>
    <col min="262" max="262" width="19.28515625" style="35" customWidth="1"/>
    <col min="263" max="263" width="36.42578125" style="35" customWidth="1"/>
    <col min="264" max="264" width="12.5703125" style="35" customWidth="1"/>
    <col min="265" max="265" width="15.28515625" style="35" customWidth="1"/>
    <col min="266" max="266" width="15.5703125" style="35" customWidth="1"/>
    <col min="267" max="267" width="13.85546875" style="35" customWidth="1"/>
    <col min="268" max="268" width="15" style="35" customWidth="1"/>
    <col min="269" max="270" width="8" style="35" customWidth="1"/>
    <col min="271" max="271" width="7.5703125" style="35" customWidth="1"/>
    <col min="272" max="280" width="2" style="35" customWidth="1"/>
    <col min="281" max="281" width="12.140625" style="35" customWidth="1"/>
    <col min="282" max="282" width="9.85546875" style="35" customWidth="1"/>
    <col min="283" max="283" width="39" style="35" customWidth="1"/>
    <col min="284" max="284" width="50.28515625" style="35" customWidth="1"/>
    <col min="285" max="512" width="11.42578125" style="35"/>
    <col min="513" max="513" width="16.140625" style="35" customWidth="1"/>
    <col min="514" max="514" width="16.42578125" style="35" customWidth="1"/>
    <col min="515" max="515" width="31.5703125" style="35" customWidth="1"/>
    <col min="516" max="516" width="15.7109375" style="35" customWidth="1"/>
    <col min="517" max="517" width="7.7109375" style="35" customWidth="1"/>
    <col min="518" max="518" width="19.28515625" style="35" customWidth="1"/>
    <col min="519" max="519" width="36.42578125" style="35" customWidth="1"/>
    <col min="520" max="520" width="12.5703125" style="35" customWidth="1"/>
    <col min="521" max="521" width="15.28515625" style="35" customWidth="1"/>
    <col min="522" max="522" width="15.5703125" style="35" customWidth="1"/>
    <col min="523" max="523" width="13.85546875" style="35" customWidth="1"/>
    <col min="524" max="524" width="15" style="35" customWidth="1"/>
    <col min="525" max="526" width="8" style="35" customWidth="1"/>
    <col min="527" max="527" width="7.5703125" style="35" customWidth="1"/>
    <col min="528" max="536" width="2" style="35" customWidth="1"/>
    <col min="537" max="537" width="12.140625" style="35" customWidth="1"/>
    <col min="538" max="538" width="9.85546875" style="35" customWidth="1"/>
    <col min="539" max="539" width="39" style="35" customWidth="1"/>
    <col min="540" max="540" width="50.28515625" style="35" customWidth="1"/>
    <col min="541" max="768" width="11.42578125" style="35"/>
    <col min="769" max="769" width="16.140625" style="35" customWidth="1"/>
    <col min="770" max="770" width="16.42578125" style="35" customWidth="1"/>
    <col min="771" max="771" width="31.5703125" style="35" customWidth="1"/>
    <col min="772" max="772" width="15.7109375" style="35" customWidth="1"/>
    <col min="773" max="773" width="7.7109375" style="35" customWidth="1"/>
    <col min="774" max="774" width="19.28515625" style="35" customWidth="1"/>
    <col min="775" max="775" width="36.42578125" style="35" customWidth="1"/>
    <col min="776" max="776" width="12.5703125" style="35" customWidth="1"/>
    <col min="777" max="777" width="15.28515625" style="35" customWidth="1"/>
    <col min="778" max="778" width="15.5703125" style="35" customWidth="1"/>
    <col min="779" max="779" width="13.85546875" style="35" customWidth="1"/>
    <col min="780" max="780" width="15" style="35" customWidth="1"/>
    <col min="781" max="782" width="8" style="35" customWidth="1"/>
    <col min="783" max="783" width="7.5703125" style="35" customWidth="1"/>
    <col min="784" max="792" width="2" style="35" customWidth="1"/>
    <col min="793" max="793" width="12.140625" style="35" customWidth="1"/>
    <col min="794" max="794" width="9.85546875" style="35" customWidth="1"/>
    <col min="795" max="795" width="39" style="35" customWidth="1"/>
    <col min="796" max="796" width="50.28515625" style="35" customWidth="1"/>
    <col min="797" max="1024" width="11.42578125" style="35"/>
    <col min="1025" max="1025" width="16.140625" style="35" customWidth="1"/>
    <col min="1026" max="1026" width="16.42578125" style="35" customWidth="1"/>
    <col min="1027" max="1027" width="31.5703125" style="35" customWidth="1"/>
    <col min="1028" max="1028" width="15.7109375" style="35" customWidth="1"/>
    <col min="1029" max="1029" width="7.7109375" style="35" customWidth="1"/>
    <col min="1030" max="1030" width="19.28515625" style="35" customWidth="1"/>
    <col min="1031" max="1031" width="36.42578125" style="35" customWidth="1"/>
    <col min="1032" max="1032" width="12.5703125" style="35" customWidth="1"/>
    <col min="1033" max="1033" width="15.28515625" style="35" customWidth="1"/>
    <col min="1034" max="1034" width="15.5703125" style="35" customWidth="1"/>
    <col min="1035" max="1035" width="13.85546875" style="35" customWidth="1"/>
    <col min="1036" max="1036" width="15" style="35" customWidth="1"/>
    <col min="1037" max="1038" width="8" style="35" customWidth="1"/>
    <col min="1039" max="1039" width="7.5703125" style="35" customWidth="1"/>
    <col min="1040" max="1048" width="2" style="35" customWidth="1"/>
    <col min="1049" max="1049" width="12.140625" style="35" customWidth="1"/>
    <col min="1050" max="1050" width="9.85546875" style="35" customWidth="1"/>
    <col min="1051" max="1051" width="39" style="35" customWidth="1"/>
    <col min="1052" max="1052" width="50.28515625" style="35" customWidth="1"/>
    <col min="1053" max="1280" width="11.42578125" style="35"/>
    <col min="1281" max="1281" width="16.140625" style="35" customWidth="1"/>
    <col min="1282" max="1282" width="16.42578125" style="35" customWidth="1"/>
    <col min="1283" max="1283" width="31.5703125" style="35" customWidth="1"/>
    <col min="1284" max="1284" width="15.7109375" style="35" customWidth="1"/>
    <col min="1285" max="1285" width="7.7109375" style="35" customWidth="1"/>
    <col min="1286" max="1286" width="19.28515625" style="35" customWidth="1"/>
    <col min="1287" max="1287" width="36.42578125" style="35" customWidth="1"/>
    <col min="1288" max="1288" width="12.5703125" style="35" customWidth="1"/>
    <col min="1289" max="1289" width="15.28515625" style="35" customWidth="1"/>
    <col min="1290" max="1290" width="15.5703125" style="35" customWidth="1"/>
    <col min="1291" max="1291" width="13.85546875" style="35" customWidth="1"/>
    <col min="1292" max="1292" width="15" style="35" customWidth="1"/>
    <col min="1293" max="1294" width="8" style="35" customWidth="1"/>
    <col min="1295" max="1295" width="7.5703125" style="35" customWidth="1"/>
    <col min="1296" max="1304" width="2" style="35" customWidth="1"/>
    <col min="1305" max="1305" width="12.140625" style="35" customWidth="1"/>
    <col min="1306" max="1306" width="9.85546875" style="35" customWidth="1"/>
    <col min="1307" max="1307" width="39" style="35" customWidth="1"/>
    <col min="1308" max="1308" width="50.28515625" style="35" customWidth="1"/>
    <col min="1309" max="1536" width="11.42578125" style="35"/>
    <col min="1537" max="1537" width="16.140625" style="35" customWidth="1"/>
    <col min="1538" max="1538" width="16.42578125" style="35" customWidth="1"/>
    <col min="1539" max="1539" width="31.5703125" style="35" customWidth="1"/>
    <col min="1540" max="1540" width="15.7109375" style="35" customWidth="1"/>
    <col min="1541" max="1541" width="7.7109375" style="35" customWidth="1"/>
    <col min="1542" max="1542" width="19.28515625" style="35" customWidth="1"/>
    <col min="1543" max="1543" width="36.42578125" style="35" customWidth="1"/>
    <col min="1544" max="1544" width="12.5703125" style="35" customWidth="1"/>
    <col min="1545" max="1545" width="15.28515625" style="35" customWidth="1"/>
    <col min="1546" max="1546" width="15.5703125" style="35" customWidth="1"/>
    <col min="1547" max="1547" width="13.85546875" style="35" customWidth="1"/>
    <col min="1548" max="1548" width="15" style="35" customWidth="1"/>
    <col min="1549" max="1550" width="8" style="35" customWidth="1"/>
    <col min="1551" max="1551" width="7.5703125" style="35" customWidth="1"/>
    <col min="1552" max="1560" width="2" style="35" customWidth="1"/>
    <col min="1561" max="1561" width="12.140625" style="35" customWidth="1"/>
    <col min="1562" max="1562" width="9.85546875" style="35" customWidth="1"/>
    <col min="1563" max="1563" width="39" style="35" customWidth="1"/>
    <col min="1564" max="1564" width="50.28515625" style="35" customWidth="1"/>
    <col min="1565" max="1792" width="11.42578125" style="35"/>
    <col min="1793" max="1793" width="16.140625" style="35" customWidth="1"/>
    <col min="1794" max="1794" width="16.42578125" style="35" customWidth="1"/>
    <col min="1795" max="1795" width="31.5703125" style="35" customWidth="1"/>
    <col min="1796" max="1796" width="15.7109375" style="35" customWidth="1"/>
    <col min="1797" max="1797" width="7.7109375" style="35" customWidth="1"/>
    <col min="1798" max="1798" width="19.28515625" style="35" customWidth="1"/>
    <col min="1799" max="1799" width="36.42578125" style="35" customWidth="1"/>
    <col min="1800" max="1800" width="12.5703125" style="35" customWidth="1"/>
    <col min="1801" max="1801" width="15.28515625" style="35" customWidth="1"/>
    <col min="1802" max="1802" width="15.5703125" style="35" customWidth="1"/>
    <col min="1803" max="1803" width="13.85546875" style="35" customWidth="1"/>
    <col min="1804" max="1804" width="15" style="35" customWidth="1"/>
    <col min="1805" max="1806" width="8" style="35" customWidth="1"/>
    <col min="1807" max="1807" width="7.5703125" style="35" customWidth="1"/>
    <col min="1808" max="1816" width="2" style="35" customWidth="1"/>
    <col min="1817" max="1817" width="12.140625" style="35" customWidth="1"/>
    <col min="1818" max="1818" width="9.85546875" style="35" customWidth="1"/>
    <col min="1819" max="1819" width="39" style="35" customWidth="1"/>
    <col min="1820" max="1820" width="50.28515625" style="35" customWidth="1"/>
    <col min="1821" max="2048" width="11.42578125" style="35"/>
    <col min="2049" max="2049" width="16.140625" style="35" customWidth="1"/>
    <col min="2050" max="2050" width="16.42578125" style="35" customWidth="1"/>
    <col min="2051" max="2051" width="31.5703125" style="35" customWidth="1"/>
    <col min="2052" max="2052" width="15.7109375" style="35" customWidth="1"/>
    <col min="2053" max="2053" width="7.7109375" style="35" customWidth="1"/>
    <col min="2054" max="2054" width="19.28515625" style="35" customWidth="1"/>
    <col min="2055" max="2055" width="36.42578125" style="35" customWidth="1"/>
    <col min="2056" max="2056" width="12.5703125" style="35" customWidth="1"/>
    <col min="2057" max="2057" width="15.28515625" style="35" customWidth="1"/>
    <col min="2058" max="2058" width="15.5703125" style="35" customWidth="1"/>
    <col min="2059" max="2059" width="13.85546875" style="35" customWidth="1"/>
    <col min="2060" max="2060" width="15" style="35" customWidth="1"/>
    <col min="2061" max="2062" width="8" style="35" customWidth="1"/>
    <col min="2063" max="2063" width="7.5703125" style="35" customWidth="1"/>
    <col min="2064" max="2072" width="2" style="35" customWidth="1"/>
    <col min="2073" max="2073" width="12.140625" style="35" customWidth="1"/>
    <col min="2074" max="2074" width="9.85546875" style="35" customWidth="1"/>
    <col min="2075" max="2075" width="39" style="35" customWidth="1"/>
    <col min="2076" max="2076" width="50.28515625" style="35" customWidth="1"/>
    <col min="2077" max="2304" width="11.42578125" style="35"/>
    <col min="2305" max="2305" width="16.140625" style="35" customWidth="1"/>
    <col min="2306" max="2306" width="16.42578125" style="35" customWidth="1"/>
    <col min="2307" max="2307" width="31.5703125" style="35" customWidth="1"/>
    <col min="2308" max="2308" width="15.7109375" style="35" customWidth="1"/>
    <col min="2309" max="2309" width="7.7109375" style="35" customWidth="1"/>
    <col min="2310" max="2310" width="19.28515625" style="35" customWidth="1"/>
    <col min="2311" max="2311" width="36.42578125" style="35" customWidth="1"/>
    <col min="2312" max="2312" width="12.5703125" style="35" customWidth="1"/>
    <col min="2313" max="2313" width="15.28515625" style="35" customWidth="1"/>
    <col min="2314" max="2314" width="15.5703125" style="35" customWidth="1"/>
    <col min="2315" max="2315" width="13.85546875" style="35" customWidth="1"/>
    <col min="2316" max="2316" width="15" style="35" customWidth="1"/>
    <col min="2317" max="2318" width="8" style="35" customWidth="1"/>
    <col min="2319" max="2319" width="7.5703125" style="35" customWidth="1"/>
    <col min="2320" max="2328" width="2" style="35" customWidth="1"/>
    <col min="2329" max="2329" width="12.140625" style="35" customWidth="1"/>
    <col min="2330" max="2330" width="9.85546875" style="35" customWidth="1"/>
    <col min="2331" max="2331" width="39" style="35" customWidth="1"/>
    <col min="2332" max="2332" width="50.28515625" style="35" customWidth="1"/>
    <col min="2333" max="2560" width="11.42578125" style="35"/>
    <col min="2561" max="2561" width="16.140625" style="35" customWidth="1"/>
    <col min="2562" max="2562" width="16.42578125" style="35" customWidth="1"/>
    <col min="2563" max="2563" width="31.5703125" style="35" customWidth="1"/>
    <col min="2564" max="2564" width="15.7109375" style="35" customWidth="1"/>
    <col min="2565" max="2565" width="7.7109375" style="35" customWidth="1"/>
    <col min="2566" max="2566" width="19.28515625" style="35" customWidth="1"/>
    <col min="2567" max="2567" width="36.42578125" style="35" customWidth="1"/>
    <col min="2568" max="2568" width="12.5703125" style="35" customWidth="1"/>
    <col min="2569" max="2569" width="15.28515625" style="35" customWidth="1"/>
    <col min="2570" max="2570" width="15.5703125" style="35" customWidth="1"/>
    <col min="2571" max="2571" width="13.85546875" style="35" customWidth="1"/>
    <col min="2572" max="2572" width="15" style="35" customWidth="1"/>
    <col min="2573" max="2574" width="8" style="35" customWidth="1"/>
    <col min="2575" max="2575" width="7.5703125" style="35" customWidth="1"/>
    <col min="2576" max="2584" width="2" style="35" customWidth="1"/>
    <col min="2585" max="2585" width="12.140625" style="35" customWidth="1"/>
    <col min="2586" max="2586" width="9.85546875" style="35" customWidth="1"/>
    <col min="2587" max="2587" width="39" style="35" customWidth="1"/>
    <col min="2588" max="2588" width="50.28515625" style="35" customWidth="1"/>
    <col min="2589" max="2816" width="11.42578125" style="35"/>
    <col min="2817" max="2817" width="16.140625" style="35" customWidth="1"/>
    <col min="2818" max="2818" width="16.42578125" style="35" customWidth="1"/>
    <col min="2819" max="2819" width="31.5703125" style="35" customWidth="1"/>
    <col min="2820" max="2820" width="15.7109375" style="35" customWidth="1"/>
    <col min="2821" max="2821" width="7.7109375" style="35" customWidth="1"/>
    <col min="2822" max="2822" width="19.28515625" style="35" customWidth="1"/>
    <col min="2823" max="2823" width="36.42578125" style="35" customWidth="1"/>
    <col min="2824" max="2824" width="12.5703125" style="35" customWidth="1"/>
    <col min="2825" max="2825" width="15.28515625" style="35" customWidth="1"/>
    <col min="2826" max="2826" width="15.5703125" style="35" customWidth="1"/>
    <col min="2827" max="2827" width="13.85546875" style="35" customWidth="1"/>
    <col min="2828" max="2828" width="15" style="35" customWidth="1"/>
    <col min="2829" max="2830" width="8" style="35" customWidth="1"/>
    <col min="2831" max="2831" width="7.5703125" style="35" customWidth="1"/>
    <col min="2832" max="2840" width="2" style="35" customWidth="1"/>
    <col min="2841" max="2841" width="12.140625" style="35" customWidth="1"/>
    <col min="2842" max="2842" width="9.85546875" style="35" customWidth="1"/>
    <col min="2843" max="2843" width="39" style="35" customWidth="1"/>
    <col min="2844" max="2844" width="50.28515625" style="35" customWidth="1"/>
    <col min="2845" max="3072" width="11.42578125" style="35"/>
    <col min="3073" max="3073" width="16.140625" style="35" customWidth="1"/>
    <col min="3074" max="3074" width="16.42578125" style="35" customWidth="1"/>
    <col min="3075" max="3075" width="31.5703125" style="35" customWidth="1"/>
    <col min="3076" max="3076" width="15.7109375" style="35" customWidth="1"/>
    <col min="3077" max="3077" width="7.7109375" style="35" customWidth="1"/>
    <col min="3078" max="3078" width="19.28515625" style="35" customWidth="1"/>
    <col min="3079" max="3079" width="36.42578125" style="35" customWidth="1"/>
    <col min="3080" max="3080" width="12.5703125" style="35" customWidth="1"/>
    <col min="3081" max="3081" width="15.28515625" style="35" customWidth="1"/>
    <col min="3082" max="3082" width="15.5703125" style="35" customWidth="1"/>
    <col min="3083" max="3083" width="13.85546875" style="35" customWidth="1"/>
    <col min="3084" max="3084" width="15" style="35" customWidth="1"/>
    <col min="3085" max="3086" width="8" style="35" customWidth="1"/>
    <col min="3087" max="3087" width="7.5703125" style="35" customWidth="1"/>
    <col min="3088" max="3096" width="2" style="35" customWidth="1"/>
    <col min="3097" max="3097" width="12.140625" style="35" customWidth="1"/>
    <col min="3098" max="3098" width="9.85546875" style="35" customWidth="1"/>
    <col min="3099" max="3099" width="39" style="35" customWidth="1"/>
    <col min="3100" max="3100" width="50.28515625" style="35" customWidth="1"/>
    <col min="3101" max="3328" width="11.42578125" style="35"/>
    <col min="3329" max="3329" width="16.140625" style="35" customWidth="1"/>
    <col min="3330" max="3330" width="16.42578125" style="35" customWidth="1"/>
    <col min="3331" max="3331" width="31.5703125" style="35" customWidth="1"/>
    <col min="3332" max="3332" width="15.7109375" style="35" customWidth="1"/>
    <col min="3333" max="3333" width="7.7109375" style="35" customWidth="1"/>
    <col min="3334" max="3334" width="19.28515625" style="35" customWidth="1"/>
    <col min="3335" max="3335" width="36.42578125" style="35" customWidth="1"/>
    <col min="3336" max="3336" width="12.5703125" style="35" customWidth="1"/>
    <col min="3337" max="3337" width="15.28515625" style="35" customWidth="1"/>
    <col min="3338" max="3338" width="15.5703125" style="35" customWidth="1"/>
    <col min="3339" max="3339" width="13.85546875" style="35" customWidth="1"/>
    <col min="3340" max="3340" width="15" style="35" customWidth="1"/>
    <col min="3341" max="3342" width="8" style="35" customWidth="1"/>
    <col min="3343" max="3343" width="7.5703125" style="35" customWidth="1"/>
    <col min="3344" max="3352" width="2" style="35" customWidth="1"/>
    <col min="3353" max="3353" width="12.140625" style="35" customWidth="1"/>
    <col min="3354" max="3354" width="9.85546875" style="35" customWidth="1"/>
    <col min="3355" max="3355" width="39" style="35" customWidth="1"/>
    <col min="3356" max="3356" width="50.28515625" style="35" customWidth="1"/>
    <col min="3357" max="3584" width="11.42578125" style="35"/>
    <col min="3585" max="3585" width="16.140625" style="35" customWidth="1"/>
    <col min="3586" max="3586" width="16.42578125" style="35" customWidth="1"/>
    <col min="3587" max="3587" width="31.5703125" style="35" customWidth="1"/>
    <col min="3588" max="3588" width="15.7109375" style="35" customWidth="1"/>
    <col min="3589" max="3589" width="7.7109375" style="35" customWidth="1"/>
    <col min="3590" max="3590" width="19.28515625" style="35" customWidth="1"/>
    <col min="3591" max="3591" width="36.42578125" style="35" customWidth="1"/>
    <col min="3592" max="3592" width="12.5703125" style="35" customWidth="1"/>
    <col min="3593" max="3593" width="15.28515625" style="35" customWidth="1"/>
    <col min="3594" max="3594" width="15.5703125" style="35" customWidth="1"/>
    <col min="3595" max="3595" width="13.85546875" style="35" customWidth="1"/>
    <col min="3596" max="3596" width="15" style="35" customWidth="1"/>
    <col min="3597" max="3598" width="8" style="35" customWidth="1"/>
    <col min="3599" max="3599" width="7.5703125" style="35" customWidth="1"/>
    <col min="3600" max="3608" width="2" style="35" customWidth="1"/>
    <col min="3609" max="3609" width="12.140625" style="35" customWidth="1"/>
    <col min="3610" max="3610" width="9.85546875" style="35" customWidth="1"/>
    <col min="3611" max="3611" width="39" style="35" customWidth="1"/>
    <col min="3612" max="3612" width="50.28515625" style="35" customWidth="1"/>
    <col min="3613" max="3840" width="11.42578125" style="35"/>
    <col min="3841" max="3841" width="16.140625" style="35" customWidth="1"/>
    <col min="3842" max="3842" width="16.42578125" style="35" customWidth="1"/>
    <col min="3843" max="3843" width="31.5703125" style="35" customWidth="1"/>
    <col min="3844" max="3844" width="15.7109375" style="35" customWidth="1"/>
    <col min="3845" max="3845" width="7.7109375" style="35" customWidth="1"/>
    <col min="3846" max="3846" width="19.28515625" style="35" customWidth="1"/>
    <col min="3847" max="3847" width="36.42578125" style="35" customWidth="1"/>
    <col min="3848" max="3848" width="12.5703125" style="35" customWidth="1"/>
    <col min="3849" max="3849" width="15.28515625" style="35" customWidth="1"/>
    <col min="3850" max="3850" width="15.5703125" style="35" customWidth="1"/>
    <col min="3851" max="3851" width="13.85546875" style="35" customWidth="1"/>
    <col min="3852" max="3852" width="15" style="35" customWidth="1"/>
    <col min="3853" max="3854" width="8" style="35" customWidth="1"/>
    <col min="3855" max="3855" width="7.5703125" style="35" customWidth="1"/>
    <col min="3856" max="3864" width="2" style="35" customWidth="1"/>
    <col min="3865" max="3865" width="12.140625" style="35" customWidth="1"/>
    <col min="3866" max="3866" width="9.85546875" style="35" customWidth="1"/>
    <col min="3867" max="3867" width="39" style="35" customWidth="1"/>
    <col min="3868" max="3868" width="50.28515625" style="35" customWidth="1"/>
    <col min="3869" max="4096" width="11.42578125" style="35"/>
    <col min="4097" max="4097" width="16.140625" style="35" customWidth="1"/>
    <col min="4098" max="4098" width="16.42578125" style="35" customWidth="1"/>
    <col min="4099" max="4099" width="31.5703125" style="35" customWidth="1"/>
    <col min="4100" max="4100" width="15.7109375" style="35" customWidth="1"/>
    <col min="4101" max="4101" width="7.7109375" style="35" customWidth="1"/>
    <col min="4102" max="4102" width="19.28515625" style="35" customWidth="1"/>
    <col min="4103" max="4103" width="36.42578125" style="35" customWidth="1"/>
    <col min="4104" max="4104" width="12.5703125" style="35" customWidth="1"/>
    <col min="4105" max="4105" width="15.28515625" style="35" customWidth="1"/>
    <col min="4106" max="4106" width="15.5703125" style="35" customWidth="1"/>
    <col min="4107" max="4107" width="13.85546875" style="35" customWidth="1"/>
    <col min="4108" max="4108" width="15" style="35" customWidth="1"/>
    <col min="4109" max="4110" width="8" style="35" customWidth="1"/>
    <col min="4111" max="4111" width="7.5703125" style="35" customWidth="1"/>
    <col min="4112" max="4120" width="2" style="35" customWidth="1"/>
    <col min="4121" max="4121" width="12.140625" style="35" customWidth="1"/>
    <col min="4122" max="4122" width="9.85546875" style="35" customWidth="1"/>
    <col min="4123" max="4123" width="39" style="35" customWidth="1"/>
    <col min="4124" max="4124" width="50.28515625" style="35" customWidth="1"/>
    <col min="4125" max="4352" width="11.42578125" style="35"/>
    <col min="4353" max="4353" width="16.140625" style="35" customWidth="1"/>
    <col min="4354" max="4354" width="16.42578125" style="35" customWidth="1"/>
    <col min="4355" max="4355" width="31.5703125" style="35" customWidth="1"/>
    <col min="4356" max="4356" width="15.7109375" style="35" customWidth="1"/>
    <col min="4357" max="4357" width="7.7109375" style="35" customWidth="1"/>
    <col min="4358" max="4358" width="19.28515625" style="35" customWidth="1"/>
    <col min="4359" max="4359" width="36.42578125" style="35" customWidth="1"/>
    <col min="4360" max="4360" width="12.5703125" style="35" customWidth="1"/>
    <col min="4361" max="4361" width="15.28515625" style="35" customWidth="1"/>
    <col min="4362" max="4362" width="15.5703125" style="35" customWidth="1"/>
    <col min="4363" max="4363" width="13.85546875" style="35" customWidth="1"/>
    <col min="4364" max="4364" width="15" style="35" customWidth="1"/>
    <col min="4365" max="4366" width="8" style="35" customWidth="1"/>
    <col min="4367" max="4367" width="7.5703125" style="35" customWidth="1"/>
    <col min="4368" max="4376" width="2" style="35" customWidth="1"/>
    <col min="4377" max="4377" width="12.140625" style="35" customWidth="1"/>
    <col min="4378" max="4378" width="9.85546875" style="35" customWidth="1"/>
    <col min="4379" max="4379" width="39" style="35" customWidth="1"/>
    <col min="4380" max="4380" width="50.28515625" style="35" customWidth="1"/>
    <col min="4381" max="4608" width="11.42578125" style="35"/>
    <col min="4609" max="4609" width="16.140625" style="35" customWidth="1"/>
    <col min="4610" max="4610" width="16.42578125" style="35" customWidth="1"/>
    <col min="4611" max="4611" width="31.5703125" style="35" customWidth="1"/>
    <col min="4612" max="4612" width="15.7109375" style="35" customWidth="1"/>
    <col min="4613" max="4613" width="7.7109375" style="35" customWidth="1"/>
    <col min="4614" max="4614" width="19.28515625" style="35" customWidth="1"/>
    <col min="4615" max="4615" width="36.42578125" style="35" customWidth="1"/>
    <col min="4616" max="4616" width="12.5703125" style="35" customWidth="1"/>
    <col min="4617" max="4617" width="15.28515625" style="35" customWidth="1"/>
    <col min="4618" max="4618" width="15.5703125" style="35" customWidth="1"/>
    <col min="4619" max="4619" width="13.85546875" style="35" customWidth="1"/>
    <col min="4620" max="4620" width="15" style="35" customWidth="1"/>
    <col min="4621" max="4622" width="8" style="35" customWidth="1"/>
    <col min="4623" max="4623" width="7.5703125" style="35" customWidth="1"/>
    <col min="4624" max="4632" width="2" style="35" customWidth="1"/>
    <col min="4633" max="4633" width="12.140625" style="35" customWidth="1"/>
    <col min="4634" max="4634" width="9.85546875" style="35" customWidth="1"/>
    <col min="4635" max="4635" width="39" style="35" customWidth="1"/>
    <col min="4636" max="4636" width="50.28515625" style="35" customWidth="1"/>
    <col min="4637" max="4864" width="11.42578125" style="35"/>
    <col min="4865" max="4865" width="16.140625" style="35" customWidth="1"/>
    <col min="4866" max="4866" width="16.42578125" style="35" customWidth="1"/>
    <col min="4867" max="4867" width="31.5703125" style="35" customWidth="1"/>
    <col min="4868" max="4868" width="15.7109375" style="35" customWidth="1"/>
    <col min="4869" max="4869" width="7.7109375" style="35" customWidth="1"/>
    <col min="4870" max="4870" width="19.28515625" style="35" customWidth="1"/>
    <col min="4871" max="4871" width="36.42578125" style="35" customWidth="1"/>
    <col min="4872" max="4872" width="12.5703125" style="35" customWidth="1"/>
    <col min="4873" max="4873" width="15.28515625" style="35" customWidth="1"/>
    <col min="4874" max="4874" width="15.5703125" style="35" customWidth="1"/>
    <col min="4875" max="4875" width="13.85546875" style="35" customWidth="1"/>
    <col min="4876" max="4876" width="15" style="35" customWidth="1"/>
    <col min="4877" max="4878" width="8" style="35" customWidth="1"/>
    <col min="4879" max="4879" width="7.5703125" style="35" customWidth="1"/>
    <col min="4880" max="4888" width="2" style="35" customWidth="1"/>
    <col min="4889" max="4889" width="12.140625" style="35" customWidth="1"/>
    <col min="4890" max="4890" width="9.85546875" style="35" customWidth="1"/>
    <col min="4891" max="4891" width="39" style="35" customWidth="1"/>
    <col min="4892" max="4892" width="50.28515625" style="35" customWidth="1"/>
    <col min="4893" max="5120" width="11.42578125" style="35"/>
    <col min="5121" max="5121" width="16.140625" style="35" customWidth="1"/>
    <col min="5122" max="5122" width="16.42578125" style="35" customWidth="1"/>
    <col min="5123" max="5123" width="31.5703125" style="35" customWidth="1"/>
    <col min="5124" max="5124" width="15.7109375" style="35" customWidth="1"/>
    <col min="5125" max="5125" width="7.7109375" style="35" customWidth="1"/>
    <col min="5126" max="5126" width="19.28515625" style="35" customWidth="1"/>
    <col min="5127" max="5127" width="36.42578125" style="35" customWidth="1"/>
    <col min="5128" max="5128" width="12.5703125" style="35" customWidth="1"/>
    <col min="5129" max="5129" width="15.28515625" style="35" customWidth="1"/>
    <col min="5130" max="5130" width="15.5703125" style="35" customWidth="1"/>
    <col min="5131" max="5131" width="13.85546875" style="35" customWidth="1"/>
    <col min="5132" max="5132" width="15" style="35" customWidth="1"/>
    <col min="5133" max="5134" width="8" style="35" customWidth="1"/>
    <col min="5135" max="5135" width="7.5703125" style="35" customWidth="1"/>
    <col min="5136" max="5144" width="2" style="35" customWidth="1"/>
    <col min="5145" max="5145" width="12.140625" style="35" customWidth="1"/>
    <col min="5146" max="5146" width="9.85546875" style="35" customWidth="1"/>
    <col min="5147" max="5147" width="39" style="35" customWidth="1"/>
    <col min="5148" max="5148" width="50.28515625" style="35" customWidth="1"/>
    <col min="5149" max="5376" width="11.42578125" style="35"/>
    <col min="5377" max="5377" width="16.140625" style="35" customWidth="1"/>
    <col min="5378" max="5378" width="16.42578125" style="35" customWidth="1"/>
    <col min="5379" max="5379" width="31.5703125" style="35" customWidth="1"/>
    <col min="5380" max="5380" width="15.7109375" style="35" customWidth="1"/>
    <col min="5381" max="5381" width="7.7109375" style="35" customWidth="1"/>
    <col min="5382" max="5382" width="19.28515625" style="35" customWidth="1"/>
    <col min="5383" max="5383" width="36.42578125" style="35" customWidth="1"/>
    <col min="5384" max="5384" width="12.5703125" style="35" customWidth="1"/>
    <col min="5385" max="5385" width="15.28515625" style="35" customWidth="1"/>
    <col min="5386" max="5386" width="15.5703125" style="35" customWidth="1"/>
    <col min="5387" max="5387" width="13.85546875" style="35" customWidth="1"/>
    <col min="5388" max="5388" width="15" style="35" customWidth="1"/>
    <col min="5389" max="5390" width="8" style="35" customWidth="1"/>
    <col min="5391" max="5391" width="7.5703125" style="35" customWidth="1"/>
    <col min="5392" max="5400" width="2" style="35" customWidth="1"/>
    <col min="5401" max="5401" width="12.140625" style="35" customWidth="1"/>
    <col min="5402" max="5402" width="9.85546875" style="35" customWidth="1"/>
    <col min="5403" max="5403" width="39" style="35" customWidth="1"/>
    <col min="5404" max="5404" width="50.28515625" style="35" customWidth="1"/>
    <col min="5405" max="5632" width="11.42578125" style="35"/>
    <col min="5633" max="5633" width="16.140625" style="35" customWidth="1"/>
    <col min="5634" max="5634" width="16.42578125" style="35" customWidth="1"/>
    <col min="5635" max="5635" width="31.5703125" style="35" customWidth="1"/>
    <col min="5636" max="5636" width="15.7109375" style="35" customWidth="1"/>
    <col min="5637" max="5637" width="7.7109375" style="35" customWidth="1"/>
    <col min="5638" max="5638" width="19.28515625" style="35" customWidth="1"/>
    <col min="5639" max="5639" width="36.42578125" style="35" customWidth="1"/>
    <col min="5640" max="5640" width="12.5703125" style="35" customWidth="1"/>
    <col min="5641" max="5641" width="15.28515625" style="35" customWidth="1"/>
    <col min="5642" max="5642" width="15.5703125" style="35" customWidth="1"/>
    <col min="5643" max="5643" width="13.85546875" style="35" customWidth="1"/>
    <col min="5644" max="5644" width="15" style="35" customWidth="1"/>
    <col min="5645" max="5646" width="8" style="35" customWidth="1"/>
    <col min="5647" max="5647" width="7.5703125" style="35" customWidth="1"/>
    <col min="5648" max="5656" width="2" style="35" customWidth="1"/>
    <col min="5657" max="5657" width="12.140625" style="35" customWidth="1"/>
    <col min="5658" max="5658" width="9.85546875" style="35" customWidth="1"/>
    <col min="5659" max="5659" width="39" style="35" customWidth="1"/>
    <col min="5660" max="5660" width="50.28515625" style="35" customWidth="1"/>
    <col min="5661" max="5888" width="11.42578125" style="35"/>
    <col min="5889" max="5889" width="16.140625" style="35" customWidth="1"/>
    <col min="5890" max="5890" width="16.42578125" style="35" customWidth="1"/>
    <col min="5891" max="5891" width="31.5703125" style="35" customWidth="1"/>
    <col min="5892" max="5892" width="15.7109375" style="35" customWidth="1"/>
    <col min="5893" max="5893" width="7.7109375" style="35" customWidth="1"/>
    <col min="5894" max="5894" width="19.28515625" style="35" customWidth="1"/>
    <col min="5895" max="5895" width="36.42578125" style="35" customWidth="1"/>
    <col min="5896" max="5896" width="12.5703125" style="35" customWidth="1"/>
    <col min="5897" max="5897" width="15.28515625" style="35" customWidth="1"/>
    <col min="5898" max="5898" width="15.5703125" style="35" customWidth="1"/>
    <col min="5899" max="5899" width="13.85546875" style="35" customWidth="1"/>
    <col min="5900" max="5900" width="15" style="35" customWidth="1"/>
    <col min="5901" max="5902" width="8" style="35" customWidth="1"/>
    <col min="5903" max="5903" width="7.5703125" style="35" customWidth="1"/>
    <col min="5904" max="5912" width="2" style="35" customWidth="1"/>
    <col min="5913" max="5913" width="12.140625" style="35" customWidth="1"/>
    <col min="5914" max="5914" width="9.85546875" style="35" customWidth="1"/>
    <col min="5915" max="5915" width="39" style="35" customWidth="1"/>
    <col min="5916" max="5916" width="50.28515625" style="35" customWidth="1"/>
    <col min="5917" max="6144" width="11.42578125" style="35"/>
    <col min="6145" max="6145" width="16.140625" style="35" customWidth="1"/>
    <col min="6146" max="6146" width="16.42578125" style="35" customWidth="1"/>
    <col min="6147" max="6147" width="31.5703125" style="35" customWidth="1"/>
    <col min="6148" max="6148" width="15.7109375" style="35" customWidth="1"/>
    <col min="6149" max="6149" width="7.7109375" style="35" customWidth="1"/>
    <col min="6150" max="6150" width="19.28515625" style="35" customWidth="1"/>
    <col min="6151" max="6151" width="36.42578125" style="35" customWidth="1"/>
    <col min="6152" max="6152" width="12.5703125" style="35" customWidth="1"/>
    <col min="6153" max="6153" width="15.28515625" style="35" customWidth="1"/>
    <col min="6154" max="6154" width="15.5703125" style="35" customWidth="1"/>
    <col min="6155" max="6155" width="13.85546875" style="35" customWidth="1"/>
    <col min="6156" max="6156" width="15" style="35" customWidth="1"/>
    <col min="6157" max="6158" width="8" style="35" customWidth="1"/>
    <col min="6159" max="6159" width="7.5703125" style="35" customWidth="1"/>
    <col min="6160" max="6168" width="2" style="35" customWidth="1"/>
    <col min="6169" max="6169" width="12.140625" style="35" customWidth="1"/>
    <col min="6170" max="6170" width="9.85546875" style="35" customWidth="1"/>
    <col min="6171" max="6171" width="39" style="35" customWidth="1"/>
    <col min="6172" max="6172" width="50.28515625" style="35" customWidth="1"/>
    <col min="6173" max="6400" width="11.42578125" style="35"/>
    <col min="6401" max="6401" width="16.140625" style="35" customWidth="1"/>
    <col min="6402" max="6402" width="16.42578125" style="35" customWidth="1"/>
    <col min="6403" max="6403" width="31.5703125" style="35" customWidth="1"/>
    <col min="6404" max="6404" width="15.7109375" style="35" customWidth="1"/>
    <col min="6405" max="6405" width="7.7109375" style="35" customWidth="1"/>
    <col min="6406" max="6406" width="19.28515625" style="35" customWidth="1"/>
    <col min="6407" max="6407" width="36.42578125" style="35" customWidth="1"/>
    <col min="6408" max="6408" width="12.5703125" style="35" customWidth="1"/>
    <col min="6409" max="6409" width="15.28515625" style="35" customWidth="1"/>
    <col min="6410" max="6410" width="15.5703125" style="35" customWidth="1"/>
    <col min="6411" max="6411" width="13.85546875" style="35" customWidth="1"/>
    <col min="6412" max="6412" width="15" style="35" customWidth="1"/>
    <col min="6413" max="6414" width="8" style="35" customWidth="1"/>
    <col min="6415" max="6415" width="7.5703125" style="35" customWidth="1"/>
    <col min="6416" max="6424" width="2" style="35" customWidth="1"/>
    <col min="6425" max="6425" width="12.140625" style="35" customWidth="1"/>
    <col min="6426" max="6426" width="9.85546875" style="35" customWidth="1"/>
    <col min="6427" max="6427" width="39" style="35" customWidth="1"/>
    <col min="6428" max="6428" width="50.28515625" style="35" customWidth="1"/>
    <col min="6429" max="6656" width="11.42578125" style="35"/>
    <col min="6657" max="6657" width="16.140625" style="35" customWidth="1"/>
    <col min="6658" max="6658" width="16.42578125" style="35" customWidth="1"/>
    <col min="6659" max="6659" width="31.5703125" style="35" customWidth="1"/>
    <col min="6660" max="6660" width="15.7109375" style="35" customWidth="1"/>
    <col min="6661" max="6661" width="7.7109375" style="35" customWidth="1"/>
    <col min="6662" max="6662" width="19.28515625" style="35" customWidth="1"/>
    <col min="6663" max="6663" width="36.42578125" style="35" customWidth="1"/>
    <col min="6664" max="6664" width="12.5703125" style="35" customWidth="1"/>
    <col min="6665" max="6665" width="15.28515625" style="35" customWidth="1"/>
    <col min="6666" max="6666" width="15.5703125" style="35" customWidth="1"/>
    <col min="6667" max="6667" width="13.85546875" style="35" customWidth="1"/>
    <col min="6668" max="6668" width="15" style="35" customWidth="1"/>
    <col min="6669" max="6670" width="8" style="35" customWidth="1"/>
    <col min="6671" max="6671" width="7.5703125" style="35" customWidth="1"/>
    <col min="6672" max="6680" width="2" style="35" customWidth="1"/>
    <col min="6681" max="6681" width="12.140625" style="35" customWidth="1"/>
    <col min="6682" max="6682" width="9.85546875" style="35" customWidth="1"/>
    <col min="6683" max="6683" width="39" style="35" customWidth="1"/>
    <col min="6684" max="6684" width="50.28515625" style="35" customWidth="1"/>
    <col min="6685" max="6912" width="11.42578125" style="35"/>
    <col min="6913" max="6913" width="16.140625" style="35" customWidth="1"/>
    <col min="6914" max="6914" width="16.42578125" style="35" customWidth="1"/>
    <col min="6915" max="6915" width="31.5703125" style="35" customWidth="1"/>
    <col min="6916" max="6916" width="15.7109375" style="35" customWidth="1"/>
    <col min="6917" max="6917" width="7.7109375" style="35" customWidth="1"/>
    <col min="6918" max="6918" width="19.28515625" style="35" customWidth="1"/>
    <col min="6919" max="6919" width="36.42578125" style="35" customWidth="1"/>
    <col min="6920" max="6920" width="12.5703125" style="35" customWidth="1"/>
    <col min="6921" max="6921" width="15.28515625" style="35" customWidth="1"/>
    <col min="6922" max="6922" width="15.5703125" style="35" customWidth="1"/>
    <col min="6923" max="6923" width="13.85546875" style="35" customWidth="1"/>
    <col min="6924" max="6924" width="15" style="35" customWidth="1"/>
    <col min="6925" max="6926" width="8" style="35" customWidth="1"/>
    <col min="6927" max="6927" width="7.5703125" style="35" customWidth="1"/>
    <col min="6928" max="6936" width="2" style="35" customWidth="1"/>
    <col min="6937" max="6937" width="12.140625" style="35" customWidth="1"/>
    <col min="6938" max="6938" width="9.85546875" style="35" customWidth="1"/>
    <col min="6939" max="6939" width="39" style="35" customWidth="1"/>
    <col min="6940" max="6940" width="50.28515625" style="35" customWidth="1"/>
    <col min="6941" max="7168" width="11.42578125" style="35"/>
    <col min="7169" max="7169" width="16.140625" style="35" customWidth="1"/>
    <col min="7170" max="7170" width="16.42578125" style="35" customWidth="1"/>
    <col min="7171" max="7171" width="31.5703125" style="35" customWidth="1"/>
    <col min="7172" max="7172" width="15.7109375" style="35" customWidth="1"/>
    <col min="7173" max="7173" width="7.7109375" style="35" customWidth="1"/>
    <col min="7174" max="7174" width="19.28515625" style="35" customWidth="1"/>
    <col min="7175" max="7175" width="36.42578125" style="35" customWidth="1"/>
    <col min="7176" max="7176" width="12.5703125" style="35" customWidth="1"/>
    <col min="7177" max="7177" width="15.28515625" style="35" customWidth="1"/>
    <col min="7178" max="7178" width="15.5703125" style="35" customWidth="1"/>
    <col min="7179" max="7179" width="13.85546875" style="35" customWidth="1"/>
    <col min="7180" max="7180" width="15" style="35" customWidth="1"/>
    <col min="7181" max="7182" width="8" style="35" customWidth="1"/>
    <col min="7183" max="7183" width="7.5703125" style="35" customWidth="1"/>
    <col min="7184" max="7192" width="2" style="35" customWidth="1"/>
    <col min="7193" max="7193" width="12.140625" style="35" customWidth="1"/>
    <col min="7194" max="7194" width="9.85546875" style="35" customWidth="1"/>
    <col min="7195" max="7195" width="39" style="35" customWidth="1"/>
    <col min="7196" max="7196" width="50.28515625" style="35" customWidth="1"/>
    <col min="7197" max="7424" width="11.42578125" style="35"/>
    <col min="7425" max="7425" width="16.140625" style="35" customWidth="1"/>
    <col min="7426" max="7426" width="16.42578125" style="35" customWidth="1"/>
    <col min="7427" max="7427" width="31.5703125" style="35" customWidth="1"/>
    <col min="7428" max="7428" width="15.7109375" style="35" customWidth="1"/>
    <col min="7429" max="7429" width="7.7109375" style="35" customWidth="1"/>
    <col min="7430" max="7430" width="19.28515625" style="35" customWidth="1"/>
    <col min="7431" max="7431" width="36.42578125" style="35" customWidth="1"/>
    <col min="7432" max="7432" width="12.5703125" style="35" customWidth="1"/>
    <col min="7433" max="7433" width="15.28515625" style="35" customWidth="1"/>
    <col min="7434" max="7434" width="15.5703125" style="35" customWidth="1"/>
    <col min="7435" max="7435" width="13.85546875" style="35" customWidth="1"/>
    <col min="7436" max="7436" width="15" style="35" customWidth="1"/>
    <col min="7437" max="7438" width="8" style="35" customWidth="1"/>
    <col min="7439" max="7439" width="7.5703125" style="35" customWidth="1"/>
    <col min="7440" max="7448" width="2" style="35" customWidth="1"/>
    <col min="7449" max="7449" width="12.140625" style="35" customWidth="1"/>
    <col min="7450" max="7450" width="9.85546875" style="35" customWidth="1"/>
    <col min="7451" max="7451" width="39" style="35" customWidth="1"/>
    <col min="7452" max="7452" width="50.28515625" style="35" customWidth="1"/>
    <col min="7453" max="7680" width="11.42578125" style="35"/>
    <col min="7681" max="7681" width="16.140625" style="35" customWidth="1"/>
    <col min="7682" max="7682" width="16.42578125" style="35" customWidth="1"/>
    <col min="7683" max="7683" width="31.5703125" style="35" customWidth="1"/>
    <col min="7684" max="7684" width="15.7109375" style="35" customWidth="1"/>
    <col min="7685" max="7685" width="7.7109375" style="35" customWidth="1"/>
    <col min="7686" max="7686" width="19.28515625" style="35" customWidth="1"/>
    <col min="7687" max="7687" width="36.42578125" style="35" customWidth="1"/>
    <col min="7688" max="7688" width="12.5703125" style="35" customWidth="1"/>
    <col min="7689" max="7689" width="15.28515625" style="35" customWidth="1"/>
    <col min="7690" max="7690" width="15.5703125" style="35" customWidth="1"/>
    <col min="7691" max="7691" width="13.85546875" style="35" customWidth="1"/>
    <col min="7692" max="7692" width="15" style="35" customWidth="1"/>
    <col min="7693" max="7694" width="8" style="35" customWidth="1"/>
    <col min="7695" max="7695" width="7.5703125" style="35" customWidth="1"/>
    <col min="7696" max="7704" width="2" style="35" customWidth="1"/>
    <col min="7705" max="7705" width="12.140625" style="35" customWidth="1"/>
    <col min="7706" max="7706" width="9.85546875" style="35" customWidth="1"/>
    <col min="7707" max="7707" width="39" style="35" customWidth="1"/>
    <col min="7708" max="7708" width="50.28515625" style="35" customWidth="1"/>
    <col min="7709" max="7936" width="11.42578125" style="35"/>
    <col min="7937" max="7937" width="16.140625" style="35" customWidth="1"/>
    <col min="7938" max="7938" width="16.42578125" style="35" customWidth="1"/>
    <col min="7939" max="7939" width="31.5703125" style="35" customWidth="1"/>
    <col min="7940" max="7940" width="15.7109375" style="35" customWidth="1"/>
    <col min="7941" max="7941" width="7.7109375" style="35" customWidth="1"/>
    <col min="7942" max="7942" width="19.28515625" style="35" customWidth="1"/>
    <col min="7943" max="7943" width="36.42578125" style="35" customWidth="1"/>
    <col min="7944" max="7944" width="12.5703125" style="35" customWidth="1"/>
    <col min="7945" max="7945" width="15.28515625" style="35" customWidth="1"/>
    <col min="7946" max="7946" width="15.5703125" style="35" customWidth="1"/>
    <col min="7947" max="7947" width="13.85546875" style="35" customWidth="1"/>
    <col min="7948" max="7948" width="15" style="35" customWidth="1"/>
    <col min="7949" max="7950" width="8" style="35" customWidth="1"/>
    <col min="7951" max="7951" width="7.5703125" style="35" customWidth="1"/>
    <col min="7952" max="7960" width="2" style="35" customWidth="1"/>
    <col min="7961" max="7961" width="12.140625" style="35" customWidth="1"/>
    <col min="7962" max="7962" width="9.85546875" style="35" customWidth="1"/>
    <col min="7963" max="7963" width="39" style="35" customWidth="1"/>
    <col min="7964" max="7964" width="50.28515625" style="35" customWidth="1"/>
    <col min="7965" max="8192" width="11.42578125" style="35"/>
    <col min="8193" max="8193" width="16.140625" style="35" customWidth="1"/>
    <col min="8194" max="8194" width="16.42578125" style="35" customWidth="1"/>
    <col min="8195" max="8195" width="31.5703125" style="35" customWidth="1"/>
    <col min="8196" max="8196" width="15.7109375" style="35" customWidth="1"/>
    <col min="8197" max="8197" width="7.7109375" style="35" customWidth="1"/>
    <col min="8198" max="8198" width="19.28515625" style="35" customWidth="1"/>
    <col min="8199" max="8199" width="36.42578125" style="35" customWidth="1"/>
    <col min="8200" max="8200" width="12.5703125" style="35" customWidth="1"/>
    <col min="8201" max="8201" width="15.28515625" style="35" customWidth="1"/>
    <col min="8202" max="8202" width="15.5703125" style="35" customWidth="1"/>
    <col min="8203" max="8203" width="13.85546875" style="35" customWidth="1"/>
    <col min="8204" max="8204" width="15" style="35" customWidth="1"/>
    <col min="8205" max="8206" width="8" style="35" customWidth="1"/>
    <col min="8207" max="8207" width="7.5703125" style="35" customWidth="1"/>
    <col min="8208" max="8216" width="2" style="35" customWidth="1"/>
    <col min="8217" max="8217" width="12.140625" style="35" customWidth="1"/>
    <col min="8218" max="8218" width="9.85546875" style="35" customWidth="1"/>
    <col min="8219" max="8219" width="39" style="35" customWidth="1"/>
    <col min="8220" max="8220" width="50.28515625" style="35" customWidth="1"/>
    <col min="8221" max="8448" width="11.42578125" style="35"/>
    <col min="8449" max="8449" width="16.140625" style="35" customWidth="1"/>
    <col min="8450" max="8450" width="16.42578125" style="35" customWidth="1"/>
    <col min="8451" max="8451" width="31.5703125" style="35" customWidth="1"/>
    <col min="8452" max="8452" width="15.7109375" style="35" customWidth="1"/>
    <col min="8453" max="8453" width="7.7109375" style="35" customWidth="1"/>
    <col min="8454" max="8454" width="19.28515625" style="35" customWidth="1"/>
    <col min="8455" max="8455" width="36.42578125" style="35" customWidth="1"/>
    <col min="8456" max="8456" width="12.5703125" style="35" customWidth="1"/>
    <col min="8457" max="8457" width="15.28515625" style="35" customWidth="1"/>
    <col min="8458" max="8458" width="15.5703125" style="35" customWidth="1"/>
    <col min="8459" max="8459" width="13.85546875" style="35" customWidth="1"/>
    <col min="8460" max="8460" width="15" style="35" customWidth="1"/>
    <col min="8461" max="8462" width="8" style="35" customWidth="1"/>
    <col min="8463" max="8463" width="7.5703125" style="35" customWidth="1"/>
    <col min="8464" max="8472" width="2" style="35" customWidth="1"/>
    <col min="8473" max="8473" width="12.140625" style="35" customWidth="1"/>
    <col min="8474" max="8474" width="9.85546875" style="35" customWidth="1"/>
    <col min="8475" max="8475" width="39" style="35" customWidth="1"/>
    <col min="8476" max="8476" width="50.28515625" style="35" customWidth="1"/>
    <col min="8477" max="8704" width="11.42578125" style="35"/>
    <col min="8705" max="8705" width="16.140625" style="35" customWidth="1"/>
    <col min="8706" max="8706" width="16.42578125" style="35" customWidth="1"/>
    <col min="8707" max="8707" width="31.5703125" style="35" customWidth="1"/>
    <col min="8708" max="8708" width="15.7109375" style="35" customWidth="1"/>
    <col min="8709" max="8709" width="7.7109375" style="35" customWidth="1"/>
    <col min="8710" max="8710" width="19.28515625" style="35" customWidth="1"/>
    <col min="8711" max="8711" width="36.42578125" style="35" customWidth="1"/>
    <col min="8712" max="8712" width="12.5703125" style="35" customWidth="1"/>
    <col min="8713" max="8713" width="15.28515625" style="35" customWidth="1"/>
    <col min="8714" max="8714" width="15.5703125" style="35" customWidth="1"/>
    <col min="8715" max="8715" width="13.85546875" style="35" customWidth="1"/>
    <col min="8716" max="8716" width="15" style="35" customWidth="1"/>
    <col min="8717" max="8718" width="8" style="35" customWidth="1"/>
    <col min="8719" max="8719" width="7.5703125" style="35" customWidth="1"/>
    <col min="8720" max="8728" width="2" style="35" customWidth="1"/>
    <col min="8729" max="8729" width="12.140625" style="35" customWidth="1"/>
    <col min="8730" max="8730" width="9.85546875" style="35" customWidth="1"/>
    <col min="8731" max="8731" width="39" style="35" customWidth="1"/>
    <col min="8732" max="8732" width="50.28515625" style="35" customWidth="1"/>
    <col min="8733" max="8960" width="11.42578125" style="35"/>
    <col min="8961" max="8961" width="16.140625" style="35" customWidth="1"/>
    <col min="8962" max="8962" width="16.42578125" style="35" customWidth="1"/>
    <col min="8963" max="8963" width="31.5703125" style="35" customWidth="1"/>
    <col min="8964" max="8964" width="15.7109375" style="35" customWidth="1"/>
    <col min="8965" max="8965" width="7.7109375" style="35" customWidth="1"/>
    <col min="8966" max="8966" width="19.28515625" style="35" customWidth="1"/>
    <col min="8967" max="8967" width="36.42578125" style="35" customWidth="1"/>
    <col min="8968" max="8968" width="12.5703125" style="35" customWidth="1"/>
    <col min="8969" max="8969" width="15.28515625" style="35" customWidth="1"/>
    <col min="8970" max="8970" width="15.5703125" style="35" customWidth="1"/>
    <col min="8971" max="8971" width="13.85546875" style="35" customWidth="1"/>
    <col min="8972" max="8972" width="15" style="35" customWidth="1"/>
    <col min="8973" max="8974" width="8" style="35" customWidth="1"/>
    <col min="8975" max="8975" width="7.5703125" style="35" customWidth="1"/>
    <col min="8976" max="8984" width="2" style="35" customWidth="1"/>
    <col min="8985" max="8985" width="12.140625" style="35" customWidth="1"/>
    <col min="8986" max="8986" width="9.85546875" style="35" customWidth="1"/>
    <col min="8987" max="8987" width="39" style="35" customWidth="1"/>
    <col min="8988" max="8988" width="50.28515625" style="35" customWidth="1"/>
    <col min="8989" max="9216" width="11.42578125" style="35"/>
    <col min="9217" max="9217" width="16.140625" style="35" customWidth="1"/>
    <col min="9218" max="9218" width="16.42578125" style="35" customWidth="1"/>
    <col min="9219" max="9219" width="31.5703125" style="35" customWidth="1"/>
    <col min="9220" max="9220" width="15.7109375" style="35" customWidth="1"/>
    <col min="9221" max="9221" width="7.7109375" style="35" customWidth="1"/>
    <col min="9222" max="9222" width="19.28515625" style="35" customWidth="1"/>
    <col min="9223" max="9223" width="36.42578125" style="35" customWidth="1"/>
    <col min="9224" max="9224" width="12.5703125" style="35" customWidth="1"/>
    <col min="9225" max="9225" width="15.28515625" style="35" customWidth="1"/>
    <col min="9226" max="9226" width="15.5703125" style="35" customWidth="1"/>
    <col min="9227" max="9227" width="13.85546875" style="35" customWidth="1"/>
    <col min="9228" max="9228" width="15" style="35" customWidth="1"/>
    <col min="9229" max="9230" width="8" style="35" customWidth="1"/>
    <col min="9231" max="9231" width="7.5703125" style="35" customWidth="1"/>
    <col min="9232" max="9240" width="2" style="35" customWidth="1"/>
    <col min="9241" max="9241" width="12.140625" style="35" customWidth="1"/>
    <col min="9242" max="9242" width="9.85546875" style="35" customWidth="1"/>
    <col min="9243" max="9243" width="39" style="35" customWidth="1"/>
    <col min="9244" max="9244" width="50.28515625" style="35" customWidth="1"/>
    <col min="9245" max="9472" width="11.42578125" style="35"/>
    <col min="9473" max="9473" width="16.140625" style="35" customWidth="1"/>
    <col min="9474" max="9474" width="16.42578125" style="35" customWidth="1"/>
    <col min="9475" max="9475" width="31.5703125" style="35" customWidth="1"/>
    <col min="9476" max="9476" width="15.7109375" style="35" customWidth="1"/>
    <col min="9477" max="9477" width="7.7109375" style="35" customWidth="1"/>
    <col min="9478" max="9478" width="19.28515625" style="35" customWidth="1"/>
    <col min="9479" max="9479" width="36.42578125" style="35" customWidth="1"/>
    <col min="9480" max="9480" width="12.5703125" style="35" customWidth="1"/>
    <col min="9481" max="9481" width="15.28515625" style="35" customWidth="1"/>
    <col min="9482" max="9482" width="15.5703125" style="35" customWidth="1"/>
    <col min="9483" max="9483" width="13.85546875" style="35" customWidth="1"/>
    <col min="9484" max="9484" width="15" style="35" customWidth="1"/>
    <col min="9485" max="9486" width="8" style="35" customWidth="1"/>
    <col min="9487" max="9487" width="7.5703125" style="35" customWidth="1"/>
    <col min="9488" max="9496" width="2" style="35" customWidth="1"/>
    <col min="9497" max="9497" width="12.140625" style="35" customWidth="1"/>
    <col min="9498" max="9498" width="9.85546875" style="35" customWidth="1"/>
    <col min="9499" max="9499" width="39" style="35" customWidth="1"/>
    <col min="9500" max="9500" width="50.28515625" style="35" customWidth="1"/>
    <col min="9501" max="9728" width="11.42578125" style="35"/>
    <col min="9729" max="9729" width="16.140625" style="35" customWidth="1"/>
    <col min="9730" max="9730" width="16.42578125" style="35" customWidth="1"/>
    <col min="9731" max="9731" width="31.5703125" style="35" customWidth="1"/>
    <col min="9732" max="9732" width="15.7109375" style="35" customWidth="1"/>
    <col min="9733" max="9733" width="7.7109375" style="35" customWidth="1"/>
    <col min="9734" max="9734" width="19.28515625" style="35" customWidth="1"/>
    <col min="9735" max="9735" width="36.42578125" style="35" customWidth="1"/>
    <col min="9736" max="9736" width="12.5703125" style="35" customWidth="1"/>
    <col min="9737" max="9737" width="15.28515625" style="35" customWidth="1"/>
    <col min="9738" max="9738" width="15.5703125" style="35" customWidth="1"/>
    <col min="9739" max="9739" width="13.85546875" style="35" customWidth="1"/>
    <col min="9740" max="9740" width="15" style="35" customWidth="1"/>
    <col min="9741" max="9742" width="8" style="35" customWidth="1"/>
    <col min="9743" max="9743" width="7.5703125" style="35" customWidth="1"/>
    <col min="9744" max="9752" width="2" style="35" customWidth="1"/>
    <col min="9753" max="9753" width="12.140625" style="35" customWidth="1"/>
    <col min="9754" max="9754" width="9.85546875" style="35" customWidth="1"/>
    <col min="9755" max="9755" width="39" style="35" customWidth="1"/>
    <col min="9756" max="9756" width="50.28515625" style="35" customWidth="1"/>
    <col min="9757" max="9984" width="11.42578125" style="35"/>
    <col min="9985" max="9985" width="16.140625" style="35" customWidth="1"/>
    <col min="9986" max="9986" width="16.42578125" style="35" customWidth="1"/>
    <col min="9987" max="9987" width="31.5703125" style="35" customWidth="1"/>
    <col min="9988" max="9988" width="15.7109375" style="35" customWidth="1"/>
    <col min="9989" max="9989" width="7.7109375" style="35" customWidth="1"/>
    <col min="9990" max="9990" width="19.28515625" style="35" customWidth="1"/>
    <col min="9991" max="9991" width="36.42578125" style="35" customWidth="1"/>
    <col min="9992" max="9992" width="12.5703125" style="35" customWidth="1"/>
    <col min="9993" max="9993" width="15.28515625" style="35" customWidth="1"/>
    <col min="9994" max="9994" width="15.5703125" style="35" customWidth="1"/>
    <col min="9995" max="9995" width="13.85546875" style="35" customWidth="1"/>
    <col min="9996" max="9996" width="15" style="35" customWidth="1"/>
    <col min="9997" max="9998" width="8" style="35" customWidth="1"/>
    <col min="9999" max="9999" width="7.5703125" style="35" customWidth="1"/>
    <col min="10000" max="10008" width="2" style="35" customWidth="1"/>
    <col min="10009" max="10009" width="12.140625" style="35" customWidth="1"/>
    <col min="10010" max="10010" width="9.85546875" style="35" customWidth="1"/>
    <col min="10011" max="10011" width="39" style="35" customWidth="1"/>
    <col min="10012" max="10012" width="50.28515625" style="35" customWidth="1"/>
    <col min="10013" max="10240" width="11.42578125" style="35"/>
    <col min="10241" max="10241" width="16.140625" style="35" customWidth="1"/>
    <col min="10242" max="10242" width="16.42578125" style="35" customWidth="1"/>
    <col min="10243" max="10243" width="31.5703125" style="35" customWidth="1"/>
    <col min="10244" max="10244" width="15.7109375" style="35" customWidth="1"/>
    <col min="10245" max="10245" width="7.7109375" style="35" customWidth="1"/>
    <col min="10246" max="10246" width="19.28515625" style="35" customWidth="1"/>
    <col min="10247" max="10247" width="36.42578125" style="35" customWidth="1"/>
    <col min="10248" max="10248" width="12.5703125" style="35" customWidth="1"/>
    <col min="10249" max="10249" width="15.28515625" style="35" customWidth="1"/>
    <col min="10250" max="10250" width="15.5703125" style="35" customWidth="1"/>
    <col min="10251" max="10251" width="13.85546875" style="35" customWidth="1"/>
    <col min="10252" max="10252" width="15" style="35" customWidth="1"/>
    <col min="10253" max="10254" width="8" style="35" customWidth="1"/>
    <col min="10255" max="10255" width="7.5703125" style="35" customWidth="1"/>
    <col min="10256" max="10264" width="2" style="35" customWidth="1"/>
    <col min="10265" max="10265" width="12.140625" style="35" customWidth="1"/>
    <col min="10266" max="10266" width="9.85546875" style="35" customWidth="1"/>
    <col min="10267" max="10267" width="39" style="35" customWidth="1"/>
    <col min="10268" max="10268" width="50.28515625" style="35" customWidth="1"/>
    <col min="10269" max="10496" width="11.42578125" style="35"/>
    <col min="10497" max="10497" width="16.140625" style="35" customWidth="1"/>
    <col min="10498" max="10498" width="16.42578125" style="35" customWidth="1"/>
    <col min="10499" max="10499" width="31.5703125" style="35" customWidth="1"/>
    <col min="10500" max="10500" width="15.7109375" style="35" customWidth="1"/>
    <col min="10501" max="10501" width="7.7109375" style="35" customWidth="1"/>
    <col min="10502" max="10502" width="19.28515625" style="35" customWidth="1"/>
    <col min="10503" max="10503" width="36.42578125" style="35" customWidth="1"/>
    <col min="10504" max="10504" width="12.5703125" style="35" customWidth="1"/>
    <col min="10505" max="10505" width="15.28515625" style="35" customWidth="1"/>
    <col min="10506" max="10506" width="15.5703125" style="35" customWidth="1"/>
    <col min="10507" max="10507" width="13.85546875" style="35" customWidth="1"/>
    <col min="10508" max="10508" width="15" style="35" customWidth="1"/>
    <col min="10509" max="10510" width="8" style="35" customWidth="1"/>
    <col min="10511" max="10511" width="7.5703125" style="35" customWidth="1"/>
    <col min="10512" max="10520" width="2" style="35" customWidth="1"/>
    <col min="10521" max="10521" width="12.140625" style="35" customWidth="1"/>
    <col min="10522" max="10522" width="9.85546875" style="35" customWidth="1"/>
    <col min="10523" max="10523" width="39" style="35" customWidth="1"/>
    <col min="10524" max="10524" width="50.28515625" style="35" customWidth="1"/>
    <col min="10525" max="10752" width="11.42578125" style="35"/>
    <col min="10753" max="10753" width="16.140625" style="35" customWidth="1"/>
    <col min="10754" max="10754" width="16.42578125" style="35" customWidth="1"/>
    <col min="10755" max="10755" width="31.5703125" style="35" customWidth="1"/>
    <col min="10756" max="10756" width="15.7109375" style="35" customWidth="1"/>
    <col min="10757" max="10757" width="7.7109375" style="35" customWidth="1"/>
    <col min="10758" max="10758" width="19.28515625" style="35" customWidth="1"/>
    <col min="10759" max="10759" width="36.42578125" style="35" customWidth="1"/>
    <col min="10760" max="10760" width="12.5703125" style="35" customWidth="1"/>
    <col min="10761" max="10761" width="15.28515625" style="35" customWidth="1"/>
    <col min="10762" max="10762" width="15.5703125" style="35" customWidth="1"/>
    <col min="10763" max="10763" width="13.85546875" style="35" customWidth="1"/>
    <col min="10764" max="10764" width="15" style="35" customWidth="1"/>
    <col min="10765" max="10766" width="8" style="35" customWidth="1"/>
    <col min="10767" max="10767" width="7.5703125" style="35" customWidth="1"/>
    <col min="10768" max="10776" width="2" style="35" customWidth="1"/>
    <col min="10777" max="10777" width="12.140625" style="35" customWidth="1"/>
    <col min="10778" max="10778" width="9.85546875" style="35" customWidth="1"/>
    <col min="10779" max="10779" width="39" style="35" customWidth="1"/>
    <col min="10780" max="10780" width="50.28515625" style="35" customWidth="1"/>
    <col min="10781" max="11008" width="11.42578125" style="35"/>
    <col min="11009" max="11009" width="16.140625" style="35" customWidth="1"/>
    <col min="11010" max="11010" width="16.42578125" style="35" customWidth="1"/>
    <col min="11011" max="11011" width="31.5703125" style="35" customWidth="1"/>
    <col min="11012" max="11012" width="15.7109375" style="35" customWidth="1"/>
    <col min="11013" max="11013" width="7.7109375" style="35" customWidth="1"/>
    <col min="11014" max="11014" width="19.28515625" style="35" customWidth="1"/>
    <col min="11015" max="11015" width="36.42578125" style="35" customWidth="1"/>
    <col min="11016" max="11016" width="12.5703125" style="35" customWidth="1"/>
    <col min="11017" max="11017" width="15.28515625" style="35" customWidth="1"/>
    <col min="11018" max="11018" width="15.5703125" style="35" customWidth="1"/>
    <col min="11019" max="11019" width="13.85546875" style="35" customWidth="1"/>
    <col min="11020" max="11020" width="15" style="35" customWidth="1"/>
    <col min="11021" max="11022" width="8" style="35" customWidth="1"/>
    <col min="11023" max="11023" width="7.5703125" style="35" customWidth="1"/>
    <col min="11024" max="11032" width="2" style="35" customWidth="1"/>
    <col min="11033" max="11033" width="12.140625" style="35" customWidth="1"/>
    <col min="11034" max="11034" width="9.85546875" style="35" customWidth="1"/>
    <col min="11035" max="11035" width="39" style="35" customWidth="1"/>
    <col min="11036" max="11036" width="50.28515625" style="35" customWidth="1"/>
    <col min="11037" max="11264" width="11.42578125" style="35"/>
    <col min="11265" max="11265" width="16.140625" style="35" customWidth="1"/>
    <col min="11266" max="11266" width="16.42578125" style="35" customWidth="1"/>
    <col min="11267" max="11267" width="31.5703125" style="35" customWidth="1"/>
    <col min="11268" max="11268" width="15.7109375" style="35" customWidth="1"/>
    <col min="11269" max="11269" width="7.7109375" style="35" customWidth="1"/>
    <col min="11270" max="11270" width="19.28515625" style="35" customWidth="1"/>
    <col min="11271" max="11271" width="36.42578125" style="35" customWidth="1"/>
    <col min="11272" max="11272" width="12.5703125" style="35" customWidth="1"/>
    <col min="11273" max="11273" width="15.28515625" style="35" customWidth="1"/>
    <col min="11274" max="11274" width="15.5703125" style="35" customWidth="1"/>
    <col min="11275" max="11275" width="13.85546875" style="35" customWidth="1"/>
    <col min="11276" max="11276" width="15" style="35" customWidth="1"/>
    <col min="11277" max="11278" width="8" style="35" customWidth="1"/>
    <col min="11279" max="11279" width="7.5703125" style="35" customWidth="1"/>
    <col min="11280" max="11288" width="2" style="35" customWidth="1"/>
    <col min="11289" max="11289" width="12.140625" style="35" customWidth="1"/>
    <col min="11290" max="11290" width="9.85546875" style="35" customWidth="1"/>
    <col min="11291" max="11291" width="39" style="35" customWidth="1"/>
    <col min="11292" max="11292" width="50.28515625" style="35" customWidth="1"/>
    <col min="11293" max="11520" width="11.42578125" style="35"/>
    <col min="11521" max="11521" width="16.140625" style="35" customWidth="1"/>
    <col min="11522" max="11522" width="16.42578125" style="35" customWidth="1"/>
    <col min="11523" max="11523" width="31.5703125" style="35" customWidth="1"/>
    <col min="11524" max="11524" width="15.7109375" style="35" customWidth="1"/>
    <col min="11525" max="11525" width="7.7109375" style="35" customWidth="1"/>
    <col min="11526" max="11526" width="19.28515625" style="35" customWidth="1"/>
    <col min="11527" max="11527" width="36.42578125" style="35" customWidth="1"/>
    <col min="11528" max="11528" width="12.5703125" style="35" customWidth="1"/>
    <col min="11529" max="11529" width="15.28515625" style="35" customWidth="1"/>
    <col min="11530" max="11530" width="15.5703125" style="35" customWidth="1"/>
    <col min="11531" max="11531" width="13.85546875" style="35" customWidth="1"/>
    <col min="11532" max="11532" width="15" style="35" customWidth="1"/>
    <col min="11533" max="11534" width="8" style="35" customWidth="1"/>
    <col min="11535" max="11535" width="7.5703125" style="35" customWidth="1"/>
    <col min="11536" max="11544" width="2" style="35" customWidth="1"/>
    <col min="11545" max="11545" width="12.140625" style="35" customWidth="1"/>
    <col min="11546" max="11546" width="9.85546875" style="35" customWidth="1"/>
    <col min="11547" max="11547" width="39" style="35" customWidth="1"/>
    <col min="11548" max="11548" width="50.28515625" style="35" customWidth="1"/>
    <col min="11549" max="11776" width="11.42578125" style="35"/>
    <col min="11777" max="11777" width="16.140625" style="35" customWidth="1"/>
    <col min="11778" max="11778" width="16.42578125" style="35" customWidth="1"/>
    <col min="11779" max="11779" width="31.5703125" style="35" customWidth="1"/>
    <col min="11780" max="11780" width="15.7109375" style="35" customWidth="1"/>
    <col min="11781" max="11781" width="7.7109375" style="35" customWidth="1"/>
    <col min="11782" max="11782" width="19.28515625" style="35" customWidth="1"/>
    <col min="11783" max="11783" width="36.42578125" style="35" customWidth="1"/>
    <col min="11784" max="11784" width="12.5703125" style="35" customWidth="1"/>
    <col min="11785" max="11785" width="15.28515625" style="35" customWidth="1"/>
    <col min="11786" max="11786" width="15.5703125" style="35" customWidth="1"/>
    <col min="11787" max="11787" width="13.85546875" style="35" customWidth="1"/>
    <col min="11788" max="11788" width="15" style="35" customWidth="1"/>
    <col min="11789" max="11790" width="8" style="35" customWidth="1"/>
    <col min="11791" max="11791" width="7.5703125" style="35" customWidth="1"/>
    <col min="11792" max="11800" width="2" style="35" customWidth="1"/>
    <col min="11801" max="11801" width="12.140625" style="35" customWidth="1"/>
    <col min="11802" max="11802" width="9.85546875" style="35" customWidth="1"/>
    <col min="11803" max="11803" width="39" style="35" customWidth="1"/>
    <col min="11804" max="11804" width="50.28515625" style="35" customWidth="1"/>
    <col min="11805" max="12032" width="11.42578125" style="35"/>
    <col min="12033" max="12033" width="16.140625" style="35" customWidth="1"/>
    <col min="12034" max="12034" width="16.42578125" style="35" customWidth="1"/>
    <col min="12035" max="12035" width="31.5703125" style="35" customWidth="1"/>
    <col min="12036" max="12036" width="15.7109375" style="35" customWidth="1"/>
    <col min="12037" max="12037" width="7.7109375" style="35" customWidth="1"/>
    <col min="12038" max="12038" width="19.28515625" style="35" customWidth="1"/>
    <col min="12039" max="12039" width="36.42578125" style="35" customWidth="1"/>
    <col min="12040" max="12040" width="12.5703125" style="35" customWidth="1"/>
    <col min="12041" max="12041" width="15.28515625" style="35" customWidth="1"/>
    <col min="12042" max="12042" width="15.5703125" style="35" customWidth="1"/>
    <col min="12043" max="12043" width="13.85546875" style="35" customWidth="1"/>
    <col min="12044" max="12044" width="15" style="35" customWidth="1"/>
    <col min="12045" max="12046" width="8" style="35" customWidth="1"/>
    <col min="12047" max="12047" width="7.5703125" style="35" customWidth="1"/>
    <col min="12048" max="12056" width="2" style="35" customWidth="1"/>
    <col min="12057" max="12057" width="12.140625" style="35" customWidth="1"/>
    <col min="12058" max="12058" width="9.85546875" style="35" customWidth="1"/>
    <col min="12059" max="12059" width="39" style="35" customWidth="1"/>
    <col min="12060" max="12060" width="50.28515625" style="35" customWidth="1"/>
    <col min="12061" max="12288" width="11.42578125" style="35"/>
    <col min="12289" max="12289" width="16.140625" style="35" customWidth="1"/>
    <col min="12290" max="12290" width="16.42578125" style="35" customWidth="1"/>
    <col min="12291" max="12291" width="31.5703125" style="35" customWidth="1"/>
    <col min="12292" max="12292" width="15.7109375" style="35" customWidth="1"/>
    <col min="12293" max="12293" width="7.7109375" style="35" customWidth="1"/>
    <col min="12294" max="12294" width="19.28515625" style="35" customWidth="1"/>
    <col min="12295" max="12295" width="36.42578125" style="35" customWidth="1"/>
    <col min="12296" max="12296" width="12.5703125" style="35" customWidth="1"/>
    <col min="12297" max="12297" width="15.28515625" style="35" customWidth="1"/>
    <col min="12298" max="12298" width="15.5703125" style="35" customWidth="1"/>
    <col min="12299" max="12299" width="13.85546875" style="35" customWidth="1"/>
    <col min="12300" max="12300" width="15" style="35" customWidth="1"/>
    <col min="12301" max="12302" width="8" style="35" customWidth="1"/>
    <col min="12303" max="12303" width="7.5703125" style="35" customWidth="1"/>
    <col min="12304" max="12312" width="2" style="35" customWidth="1"/>
    <col min="12313" max="12313" width="12.140625" style="35" customWidth="1"/>
    <col min="12314" max="12314" width="9.85546875" style="35" customWidth="1"/>
    <col min="12315" max="12315" width="39" style="35" customWidth="1"/>
    <col min="12316" max="12316" width="50.28515625" style="35" customWidth="1"/>
    <col min="12317" max="12544" width="11.42578125" style="35"/>
    <col min="12545" max="12545" width="16.140625" style="35" customWidth="1"/>
    <col min="12546" max="12546" width="16.42578125" style="35" customWidth="1"/>
    <col min="12547" max="12547" width="31.5703125" style="35" customWidth="1"/>
    <col min="12548" max="12548" width="15.7109375" style="35" customWidth="1"/>
    <col min="12549" max="12549" width="7.7109375" style="35" customWidth="1"/>
    <col min="12550" max="12550" width="19.28515625" style="35" customWidth="1"/>
    <col min="12551" max="12551" width="36.42578125" style="35" customWidth="1"/>
    <col min="12552" max="12552" width="12.5703125" style="35" customWidth="1"/>
    <col min="12553" max="12553" width="15.28515625" style="35" customWidth="1"/>
    <col min="12554" max="12554" width="15.5703125" style="35" customWidth="1"/>
    <col min="12555" max="12555" width="13.85546875" style="35" customWidth="1"/>
    <col min="12556" max="12556" width="15" style="35" customWidth="1"/>
    <col min="12557" max="12558" width="8" style="35" customWidth="1"/>
    <col min="12559" max="12559" width="7.5703125" style="35" customWidth="1"/>
    <col min="12560" max="12568" width="2" style="35" customWidth="1"/>
    <col min="12569" max="12569" width="12.140625" style="35" customWidth="1"/>
    <col min="12570" max="12570" width="9.85546875" style="35" customWidth="1"/>
    <col min="12571" max="12571" width="39" style="35" customWidth="1"/>
    <col min="12572" max="12572" width="50.28515625" style="35" customWidth="1"/>
    <col min="12573" max="12800" width="11.42578125" style="35"/>
    <col min="12801" max="12801" width="16.140625" style="35" customWidth="1"/>
    <col min="12802" max="12802" width="16.42578125" style="35" customWidth="1"/>
    <col min="12803" max="12803" width="31.5703125" style="35" customWidth="1"/>
    <col min="12804" max="12804" width="15.7109375" style="35" customWidth="1"/>
    <col min="12805" max="12805" width="7.7109375" style="35" customWidth="1"/>
    <col min="12806" max="12806" width="19.28515625" style="35" customWidth="1"/>
    <col min="12807" max="12807" width="36.42578125" style="35" customWidth="1"/>
    <col min="12808" max="12808" width="12.5703125" style="35" customWidth="1"/>
    <col min="12809" max="12809" width="15.28515625" style="35" customWidth="1"/>
    <col min="12810" max="12810" width="15.5703125" style="35" customWidth="1"/>
    <col min="12811" max="12811" width="13.85546875" style="35" customWidth="1"/>
    <col min="12812" max="12812" width="15" style="35" customWidth="1"/>
    <col min="12813" max="12814" width="8" style="35" customWidth="1"/>
    <col min="12815" max="12815" width="7.5703125" style="35" customWidth="1"/>
    <col min="12816" max="12824" width="2" style="35" customWidth="1"/>
    <col min="12825" max="12825" width="12.140625" style="35" customWidth="1"/>
    <col min="12826" max="12826" width="9.85546875" style="35" customWidth="1"/>
    <col min="12827" max="12827" width="39" style="35" customWidth="1"/>
    <col min="12828" max="12828" width="50.28515625" style="35" customWidth="1"/>
    <col min="12829" max="13056" width="11.42578125" style="35"/>
    <col min="13057" max="13057" width="16.140625" style="35" customWidth="1"/>
    <col min="13058" max="13058" width="16.42578125" style="35" customWidth="1"/>
    <col min="13059" max="13059" width="31.5703125" style="35" customWidth="1"/>
    <col min="13060" max="13060" width="15.7109375" style="35" customWidth="1"/>
    <col min="13061" max="13061" width="7.7109375" style="35" customWidth="1"/>
    <col min="13062" max="13062" width="19.28515625" style="35" customWidth="1"/>
    <col min="13063" max="13063" width="36.42578125" style="35" customWidth="1"/>
    <col min="13064" max="13064" width="12.5703125" style="35" customWidth="1"/>
    <col min="13065" max="13065" width="15.28515625" style="35" customWidth="1"/>
    <col min="13066" max="13066" width="15.5703125" style="35" customWidth="1"/>
    <col min="13067" max="13067" width="13.85546875" style="35" customWidth="1"/>
    <col min="13068" max="13068" width="15" style="35" customWidth="1"/>
    <col min="13069" max="13070" width="8" style="35" customWidth="1"/>
    <col min="13071" max="13071" width="7.5703125" style="35" customWidth="1"/>
    <col min="13072" max="13080" width="2" style="35" customWidth="1"/>
    <col min="13081" max="13081" width="12.140625" style="35" customWidth="1"/>
    <col min="13082" max="13082" width="9.85546875" style="35" customWidth="1"/>
    <col min="13083" max="13083" width="39" style="35" customWidth="1"/>
    <col min="13084" max="13084" width="50.28515625" style="35" customWidth="1"/>
    <col min="13085" max="13312" width="11.42578125" style="35"/>
    <col min="13313" max="13313" width="16.140625" style="35" customWidth="1"/>
    <col min="13314" max="13314" width="16.42578125" style="35" customWidth="1"/>
    <col min="13315" max="13315" width="31.5703125" style="35" customWidth="1"/>
    <col min="13316" max="13316" width="15.7109375" style="35" customWidth="1"/>
    <col min="13317" max="13317" width="7.7109375" style="35" customWidth="1"/>
    <col min="13318" max="13318" width="19.28515625" style="35" customWidth="1"/>
    <col min="13319" max="13319" width="36.42578125" style="35" customWidth="1"/>
    <col min="13320" max="13320" width="12.5703125" style="35" customWidth="1"/>
    <col min="13321" max="13321" width="15.28515625" style="35" customWidth="1"/>
    <col min="13322" max="13322" width="15.5703125" style="35" customWidth="1"/>
    <col min="13323" max="13323" width="13.85546875" style="35" customWidth="1"/>
    <col min="13324" max="13324" width="15" style="35" customWidth="1"/>
    <col min="13325" max="13326" width="8" style="35" customWidth="1"/>
    <col min="13327" max="13327" width="7.5703125" style="35" customWidth="1"/>
    <col min="13328" max="13336" width="2" style="35" customWidth="1"/>
    <col min="13337" max="13337" width="12.140625" style="35" customWidth="1"/>
    <col min="13338" max="13338" width="9.85546875" style="35" customWidth="1"/>
    <col min="13339" max="13339" width="39" style="35" customWidth="1"/>
    <col min="13340" max="13340" width="50.28515625" style="35" customWidth="1"/>
    <col min="13341" max="13568" width="11.42578125" style="35"/>
    <col min="13569" max="13569" width="16.140625" style="35" customWidth="1"/>
    <col min="13570" max="13570" width="16.42578125" style="35" customWidth="1"/>
    <col min="13571" max="13571" width="31.5703125" style="35" customWidth="1"/>
    <col min="13572" max="13572" width="15.7109375" style="35" customWidth="1"/>
    <col min="13573" max="13573" width="7.7109375" style="35" customWidth="1"/>
    <col min="13574" max="13574" width="19.28515625" style="35" customWidth="1"/>
    <col min="13575" max="13575" width="36.42578125" style="35" customWidth="1"/>
    <col min="13576" max="13576" width="12.5703125" style="35" customWidth="1"/>
    <col min="13577" max="13577" width="15.28515625" style="35" customWidth="1"/>
    <col min="13578" max="13578" width="15.5703125" style="35" customWidth="1"/>
    <col min="13579" max="13579" width="13.85546875" style="35" customWidth="1"/>
    <col min="13580" max="13580" width="15" style="35" customWidth="1"/>
    <col min="13581" max="13582" width="8" style="35" customWidth="1"/>
    <col min="13583" max="13583" width="7.5703125" style="35" customWidth="1"/>
    <col min="13584" max="13592" width="2" style="35" customWidth="1"/>
    <col min="13593" max="13593" width="12.140625" style="35" customWidth="1"/>
    <col min="13594" max="13594" width="9.85546875" style="35" customWidth="1"/>
    <col min="13595" max="13595" width="39" style="35" customWidth="1"/>
    <col min="13596" max="13596" width="50.28515625" style="35" customWidth="1"/>
    <col min="13597" max="13824" width="11.42578125" style="35"/>
    <col min="13825" max="13825" width="16.140625" style="35" customWidth="1"/>
    <col min="13826" max="13826" width="16.42578125" style="35" customWidth="1"/>
    <col min="13827" max="13827" width="31.5703125" style="35" customWidth="1"/>
    <col min="13828" max="13828" width="15.7109375" style="35" customWidth="1"/>
    <col min="13829" max="13829" width="7.7109375" style="35" customWidth="1"/>
    <col min="13830" max="13830" width="19.28515625" style="35" customWidth="1"/>
    <col min="13831" max="13831" width="36.42578125" style="35" customWidth="1"/>
    <col min="13832" max="13832" width="12.5703125" style="35" customWidth="1"/>
    <col min="13833" max="13833" width="15.28515625" style="35" customWidth="1"/>
    <col min="13834" max="13834" width="15.5703125" style="35" customWidth="1"/>
    <col min="13835" max="13835" width="13.85546875" style="35" customWidth="1"/>
    <col min="13836" max="13836" width="15" style="35" customWidth="1"/>
    <col min="13837" max="13838" width="8" style="35" customWidth="1"/>
    <col min="13839" max="13839" width="7.5703125" style="35" customWidth="1"/>
    <col min="13840" max="13848" width="2" style="35" customWidth="1"/>
    <col min="13849" max="13849" width="12.140625" style="35" customWidth="1"/>
    <col min="13850" max="13850" width="9.85546875" style="35" customWidth="1"/>
    <col min="13851" max="13851" width="39" style="35" customWidth="1"/>
    <col min="13852" max="13852" width="50.28515625" style="35" customWidth="1"/>
    <col min="13853" max="14080" width="11.42578125" style="35"/>
    <col min="14081" max="14081" width="16.140625" style="35" customWidth="1"/>
    <col min="14082" max="14082" width="16.42578125" style="35" customWidth="1"/>
    <col min="14083" max="14083" width="31.5703125" style="35" customWidth="1"/>
    <col min="14084" max="14084" width="15.7109375" style="35" customWidth="1"/>
    <col min="14085" max="14085" width="7.7109375" style="35" customWidth="1"/>
    <col min="14086" max="14086" width="19.28515625" style="35" customWidth="1"/>
    <col min="14087" max="14087" width="36.42578125" style="35" customWidth="1"/>
    <col min="14088" max="14088" width="12.5703125" style="35" customWidth="1"/>
    <col min="14089" max="14089" width="15.28515625" style="35" customWidth="1"/>
    <col min="14090" max="14090" width="15.5703125" style="35" customWidth="1"/>
    <col min="14091" max="14091" width="13.85546875" style="35" customWidth="1"/>
    <col min="14092" max="14092" width="15" style="35" customWidth="1"/>
    <col min="14093" max="14094" width="8" style="35" customWidth="1"/>
    <col min="14095" max="14095" width="7.5703125" style="35" customWidth="1"/>
    <col min="14096" max="14104" width="2" style="35" customWidth="1"/>
    <col min="14105" max="14105" width="12.140625" style="35" customWidth="1"/>
    <col min="14106" max="14106" width="9.85546875" style="35" customWidth="1"/>
    <col min="14107" max="14107" width="39" style="35" customWidth="1"/>
    <col min="14108" max="14108" width="50.28515625" style="35" customWidth="1"/>
    <col min="14109" max="14336" width="11.42578125" style="35"/>
    <col min="14337" max="14337" width="16.140625" style="35" customWidth="1"/>
    <col min="14338" max="14338" width="16.42578125" style="35" customWidth="1"/>
    <col min="14339" max="14339" width="31.5703125" style="35" customWidth="1"/>
    <col min="14340" max="14340" width="15.7109375" style="35" customWidth="1"/>
    <col min="14341" max="14341" width="7.7109375" style="35" customWidth="1"/>
    <col min="14342" max="14342" width="19.28515625" style="35" customWidth="1"/>
    <col min="14343" max="14343" width="36.42578125" style="35" customWidth="1"/>
    <col min="14344" max="14344" width="12.5703125" style="35" customWidth="1"/>
    <col min="14345" max="14345" width="15.28515625" style="35" customWidth="1"/>
    <col min="14346" max="14346" width="15.5703125" style="35" customWidth="1"/>
    <col min="14347" max="14347" width="13.85546875" style="35" customWidth="1"/>
    <col min="14348" max="14348" width="15" style="35" customWidth="1"/>
    <col min="14349" max="14350" width="8" style="35" customWidth="1"/>
    <col min="14351" max="14351" width="7.5703125" style="35" customWidth="1"/>
    <col min="14352" max="14360" width="2" style="35" customWidth="1"/>
    <col min="14361" max="14361" width="12.140625" style="35" customWidth="1"/>
    <col min="14362" max="14362" width="9.85546875" style="35" customWidth="1"/>
    <col min="14363" max="14363" width="39" style="35" customWidth="1"/>
    <col min="14364" max="14364" width="50.28515625" style="35" customWidth="1"/>
    <col min="14365" max="14592" width="11.42578125" style="35"/>
    <col min="14593" max="14593" width="16.140625" style="35" customWidth="1"/>
    <col min="14594" max="14594" width="16.42578125" style="35" customWidth="1"/>
    <col min="14595" max="14595" width="31.5703125" style="35" customWidth="1"/>
    <col min="14596" max="14596" width="15.7109375" style="35" customWidth="1"/>
    <col min="14597" max="14597" width="7.7109375" style="35" customWidth="1"/>
    <col min="14598" max="14598" width="19.28515625" style="35" customWidth="1"/>
    <col min="14599" max="14599" width="36.42578125" style="35" customWidth="1"/>
    <col min="14600" max="14600" width="12.5703125" style="35" customWidth="1"/>
    <col min="14601" max="14601" width="15.28515625" style="35" customWidth="1"/>
    <col min="14602" max="14602" width="15.5703125" style="35" customWidth="1"/>
    <col min="14603" max="14603" width="13.85546875" style="35" customWidth="1"/>
    <col min="14604" max="14604" width="15" style="35" customWidth="1"/>
    <col min="14605" max="14606" width="8" style="35" customWidth="1"/>
    <col min="14607" max="14607" width="7.5703125" style="35" customWidth="1"/>
    <col min="14608" max="14616" width="2" style="35" customWidth="1"/>
    <col min="14617" max="14617" width="12.140625" style="35" customWidth="1"/>
    <col min="14618" max="14618" width="9.85546875" style="35" customWidth="1"/>
    <col min="14619" max="14619" width="39" style="35" customWidth="1"/>
    <col min="14620" max="14620" width="50.28515625" style="35" customWidth="1"/>
    <col min="14621" max="14848" width="11.42578125" style="35"/>
    <col min="14849" max="14849" width="16.140625" style="35" customWidth="1"/>
    <col min="14850" max="14850" width="16.42578125" style="35" customWidth="1"/>
    <col min="14851" max="14851" width="31.5703125" style="35" customWidth="1"/>
    <col min="14852" max="14852" width="15.7109375" style="35" customWidth="1"/>
    <col min="14853" max="14853" width="7.7109375" style="35" customWidth="1"/>
    <col min="14854" max="14854" width="19.28515625" style="35" customWidth="1"/>
    <col min="14855" max="14855" width="36.42578125" style="35" customWidth="1"/>
    <col min="14856" max="14856" width="12.5703125" style="35" customWidth="1"/>
    <col min="14857" max="14857" width="15.28515625" style="35" customWidth="1"/>
    <col min="14858" max="14858" width="15.5703125" style="35" customWidth="1"/>
    <col min="14859" max="14859" width="13.85546875" style="35" customWidth="1"/>
    <col min="14860" max="14860" width="15" style="35" customWidth="1"/>
    <col min="14861" max="14862" width="8" style="35" customWidth="1"/>
    <col min="14863" max="14863" width="7.5703125" style="35" customWidth="1"/>
    <col min="14864" max="14872" width="2" style="35" customWidth="1"/>
    <col min="14873" max="14873" width="12.140625" style="35" customWidth="1"/>
    <col min="14874" max="14874" width="9.85546875" style="35" customWidth="1"/>
    <col min="14875" max="14875" width="39" style="35" customWidth="1"/>
    <col min="14876" max="14876" width="50.28515625" style="35" customWidth="1"/>
    <col min="14877" max="15104" width="11.42578125" style="35"/>
    <col min="15105" max="15105" width="16.140625" style="35" customWidth="1"/>
    <col min="15106" max="15106" width="16.42578125" style="35" customWidth="1"/>
    <col min="15107" max="15107" width="31.5703125" style="35" customWidth="1"/>
    <col min="15108" max="15108" width="15.7109375" style="35" customWidth="1"/>
    <col min="15109" max="15109" width="7.7109375" style="35" customWidth="1"/>
    <col min="15110" max="15110" width="19.28515625" style="35" customWidth="1"/>
    <col min="15111" max="15111" width="36.42578125" style="35" customWidth="1"/>
    <col min="15112" max="15112" width="12.5703125" style="35" customWidth="1"/>
    <col min="15113" max="15113" width="15.28515625" style="35" customWidth="1"/>
    <col min="15114" max="15114" width="15.5703125" style="35" customWidth="1"/>
    <col min="15115" max="15115" width="13.85546875" style="35" customWidth="1"/>
    <col min="15116" max="15116" width="15" style="35" customWidth="1"/>
    <col min="15117" max="15118" width="8" style="35" customWidth="1"/>
    <col min="15119" max="15119" width="7.5703125" style="35" customWidth="1"/>
    <col min="15120" max="15128" width="2" style="35" customWidth="1"/>
    <col min="15129" max="15129" width="12.140625" style="35" customWidth="1"/>
    <col min="15130" max="15130" width="9.85546875" style="35" customWidth="1"/>
    <col min="15131" max="15131" width="39" style="35" customWidth="1"/>
    <col min="15132" max="15132" width="50.28515625" style="35" customWidth="1"/>
    <col min="15133" max="15360" width="11.42578125" style="35"/>
    <col min="15361" max="15361" width="16.140625" style="35" customWidth="1"/>
    <col min="15362" max="15362" width="16.42578125" style="35" customWidth="1"/>
    <col min="15363" max="15363" width="31.5703125" style="35" customWidth="1"/>
    <col min="15364" max="15364" width="15.7109375" style="35" customWidth="1"/>
    <col min="15365" max="15365" width="7.7109375" style="35" customWidth="1"/>
    <col min="15366" max="15366" width="19.28515625" style="35" customWidth="1"/>
    <col min="15367" max="15367" width="36.42578125" style="35" customWidth="1"/>
    <col min="15368" max="15368" width="12.5703125" style="35" customWidth="1"/>
    <col min="15369" max="15369" width="15.28515625" style="35" customWidth="1"/>
    <col min="15370" max="15370" width="15.5703125" style="35" customWidth="1"/>
    <col min="15371" max="15371" width="13.85546875" style="35" customWidth="1"/>
    <col min="15372" max="15372" width="15" style="35" customWidth="1"/>
    <col min="15373" max="15374" width="8" style="35" customWidth="1"/>
    <col min="15375" max="15375" width="7.5703125" style="35" customWidth="1"/>
    <col min="15376" max="15384" width="2" style="35" customWidth="1"/>
    <col min="15385" max="15385" width="12.140625" style="35" customWidth="1"/>
    <col min="15386" max="15386" width="9.85546875" style="35" customWidth="1"/>
    <col min="15387" max="15387" width="39" style="35" customWidth="1"/>
    <col min="15388" max="15388" width="50.28515625" style="35" customWidth="1"/>
    <col min="15389" max="15616" width="11.42578125" style="35"/>
    <col min="15617" max="15617" width="16.140625" style="35" customWidth="1"/>
    <col min="15618" max="15618" width="16.42578125" style="35" customWidth="1"/>
    <col min="15619" max="15619" width="31.5703125" style="35" customWidth="1"/>
    <col min="15620" max="15620" width="15.7109375" style="35" customWidth="1"/>
    <col min="15621" max="15621" width="7.7109375" style="35" customWidth="1"/>
    <col min="15622" max="15622" width="19.28515625" style="35" customWidth="1"/>
    <col min="15623" max="15623" width="36.42578125" style="35" customWidth="1"/>
    <col min="15624" max="15624" width="12.5703125" style="35" customWidth="1"/>
    <col min="15625" max="15625" width="15.28515625" style="35" customWidth="1"/>
    <col min="15626" max="15626" width="15.5703125" style="35" customWidth="1"/>
    <col min="15627" max="15627" width="13.85546875" style="35" customWidth="1"/>
    <col min="15628" max="15628" width="15" style="35" customWidth="1"/>
    <col min="15629" max="15630" width="8" style="35" customWidth="1"/>
    <col min="15631" max="15631" width="7.5703125" style="35" customWidth="1"/>
    <col min="15632" max="15640" width="2" style="35" customWidth="1"/>
    <col min="15641" max="15641" width="12.140625" style="35" customWidth="1"/>
    <col min="15642" max="15642" width="9.85546875" style="35" customWidth="1"/>
    <col min="15643" max="15643" width="39" style="35" customWidth="1"/>
    <col min="15644" max="15644" width="50.28515625" style="35" customWidth="1"/>
    <col min="15645" max="15872" width="11.42578125" style="35"/>
    <col min="15873" max="15873" width="16.140625" style="35" customWidth="1"/>
    <col min="15874" max="15874" width="16.42578125" style="35" customWidth="1"/>
    <col min="15875" max="15875" width="31.5703125" style="35" customWidth="1"/>
    <col min="15876" max="15876" width="15.7109375" style="35" customWidth="1"/>
    <col min="15877" max="15877" width="7.7109375" style="35" customWidth="1"/>
    <col min="15878" max="15878" width="19.28515625" style="35" customWidth="1"/>
    <col min="15879" max="15879" width="36.42578125" style="35" customWidth="1"/>
    <col min="15880" max="15880" width="12.5703125" style="35" customWidth="1"/>
    <col min="15881" max="15881" width="15.28515625" style="35" customWidth="1"/>
    <col min="15882" max="15882" width="15.5703125" style="35" customWidth="1"/>
    <col min="15883" max="15883" width="13.85546875" style="35" customWidth="1"/>
    <col min="15884" max="15884" width="15" style="35" customWidth="1"/>
    <col min="15885" max="15886" width="8" style="35" customWidth="1"/>
    <col min="15887" max="15887" width="7.5703125" style="35" customWidth="1"/>
    <col min="15888" max="15896" width="2" style="35" customWidth="1"/>
    <col min="15897" max="15897" width="12.140625" style="35" customWidth="1"/>
    <col min="15898" max="15898" width="9.85546875" style="35" customWidth="1"/>
    <col min="15899" max="15899" width="39" style="35" customWidth="1"/>
    <col min="15900" max="15900" width="50.28515625" style="35" customWidth="1"/>
    <col min="15901" max="16128" width="11.42578125" style="35"/>
    <col min="16129" max="16129" width="16.140625" style="35" customWidth="1"/>
    <col min="16130" max="16130" width="16.42578125" style="35" customWidth="1"/>
    <col min="16131" max="16131" width="31.5703125" style="35" customWidth="1"/>
    <col min="16132" max="16132" width="15.7109375" style="35" customWidth="1"/>
    <col min="16133" max="16133" width="7.7109375" style="35" customWidth="1"/>
    <col min="16134" max="16134" width="19.28515625" style="35" customWidth="1"/>
    <col min="16135" max="16135" width="36.42578125" style="35" customWidth="1"/>
    <col min="16136" max="16136" width="12.5703125" style="35" customWidth="1"/>
    <col min="16137" max="16137" width="15.28515625" style="35" customWidth="1"/>
    <col min="16138" max="16138" width="15.5703125" style="35" customWidth="1"/>
    <col min="16139" max="16139" width="13.85546875" style="35" customWidth="1"/>
    <col min="16140" max="16140" width="15" style="35" customWidth="1"/>
    <col min="16141" max="16142" width="8" style="35" customWidth="1"/>
    <col min="16143" max="16143" width="7.5703125" style="35" customWidth="1"/>
    <col min="16144" max="16152" width="2" style="35" customWidth="1"/>
    <col min="16153" max="16153" width="12.140625" style="35" customWidth="1"/>
    <col min="16154" max="16154" width="9.85546875" style="35" customWidth="1"/>
    <col min="16155" max="16155" width="39" style="35" customWidth="1"/>
    <col min="16156" max="16156" width="50.28515625" style="35" customWidth="1"/>
    <col min="16157" max="16384" width="11.42578125" style="35"/>
  </cols>
  <sheetData>
    <row r="1" spans="1:55" s="9" customFormat="1" ht="27" customHeight="1" x14ac:dyDescent="0.25">
      <c r="A1" s="1"/>
      <c r="B1" s="2" t="s">
        <v>0</v>
      </c>
      <c r="C1" s="3" t="s">
        <v>1</v>
      </c>
      <c r="D1" s="4"/>
      <c r="E1" s="4"/>
      <c r="F1" s="4"/>
      <c r="G1" s="4"/>
      <c r="H1" s="4"/>
      <c r="I1" s="4"/>
      <c r="J1" s="4"/>
      <c r="K1" s="4"/>
      <c r="L1" s="4"/>
      <c r="M1" s="4"/>
      <c r="N1" s="4"/>
      <c r="O1" s="4"/>
      <c r="P1" s="4"/>
      <c r="Q1" s="4"/>
      <c r="R1" s="4"/>
      <c r="S1" s="4"/>
      <c r="T1" s="4"/>
      <c r="U1" s="4"/>
      <c r="V1" s="4"/>
      <c r="W1" s="4"/>
      <c r="X1" s="5"/>
      <c r="Y1" s="6" t="s">
        <v>2</v>
      </c>
      <c r="Z1" s="2" t="s">
        <v>3</v>
      </c>
      <c r="AA1" s="7" t="s">
        <v>4</v>
      </c>
      <c r="AB1" s="8"/>
    </row>
    <row r="2" spans="1:55" s="9" customFormat="1" ht="49.5" customHeight="1" thickBot="1" x14ac:dyDescent="0.3">
      <c r="A2" s="10"/>
      <c r="B2" s="11" t="s">
        <v>5</v>
      </c>
      <c r="C2" s="12" t="s">
        <v>6</v>
      </c>
      <c r="D2" s="13"/>
      <c r="E2" s="13"/>
      <c r="F2" s="13"/>
      <c r="G2" s="13"/>
      <c r="H2" s="13"/>
      <c r="I2" s="13"/>
      <c r="J2" s="13"/>
      <c r="K2" s="13"/>
      <c r="L2" s="13"/>
      <c r="M2" s="13"/>
      <c r="N2" s="13"/>
      <c r="O2" s="13"/>
      <c r="P2" s="13"/>
      <c r="Q2" s="13"/>
      <c r="R2" s="13"/>
      <c r="S2" s="13"/>
      <c r="T2" s="13"/>
      <c r="U2" s="13"/>
      <c r="V2" s="13"/>
      <c r="W2" s="13"/>
      <c r="X2" s="14"/>
      <c r="Y2" s="15" t="s">
        <v>7</v>
      </c>
      <c r="Z2" s="16">
        <v>3</v>
      </c>
      <c r="AA2" s="17"/>
      <c r="AB2" s="8"/>
    </row>
    <row r="3" spans="1:55" s="19" customFormat="1" ht="60.75" customHeight="1" thickBot="1" x14ac:dyDescent="0.3">
      <c r="A3" s="97" t="s">
        <v>0</v>
      </c>
      <c r="B3" s="98" t="s">
        <v>8</v>
      </c>
      <c r="C3" s="99" t="s">
        <v>9</v>
      </c>
      <c r="D3" s="99" t="s">
        <v>10</v>
      </c>
      <c r="E3" s="100" t="s">
        <v>11</v>
      </c>
      <c r="F3" s="100" t="s">
        <v>12</v>
      </c>
      <c r="G3" s="99" t="s">
        <v>13</v>
      </c>
      <c r="H3" s="100" t="s">
        <v>14</v>
      </c>
      <c r="I3" s="100" t="s">
        <v>15</v>
      </c>
      <c r="J3" s="100" t="s">
        <v>16</v>
      </c>
      <c r="K3" s="99" t="s">
        <v>17</v>
      </c>
      <c r="L3" s="99" t="s">
        <v>18</v>
      </c>
      <c r="M3" s="100" t="s">
        <v>19</v>
      </c>
      <c r="N3" s="100" t="s">
        <v>20</v>
      </c>
      <c r="O3" s="100" t="s">
        <v>21</v>
      </c>
      <c r="P3" s="100" t="s">
        <v>22</v>
      </c>
      <c r="Q3" s="100" t="s">
        <v>23</v>
      </c>
      <c r="R3" s="100" t="s">
        <v>24</v>
      </c>
      <c r="S3" s="100" t="s">
        <v>25</v>
      </c>
      <c r="T3" s="100" t="s">
        <v>26</v>
      </c>
      <c r="U3" s="100" t="s">
        <v>27</v>
      </c>
      <c r="V3" s="100" t="s">
        <v>28</v>
      </c>
      <c r="W3" s="100" t="s">
        <v>29</v>
      </c>
      <c r="X3" s="100" t="s">
        <v>30</v>
      </c>
      <c r="Y3" s="101" t="s">
        <v>31</v>
      </c>
      <c r="Z3" s="102" t="s">
        <v>32</v>
      </c>
      <c r="AA3" s="18" t="s">
        <v>33</v>
      </c>
      <c r="AB3" s="18" t="s">
        <v>34</v>
      </c>
    </row>
    <row r="4" spans="1:55" ht="56.25" customHeight="1" x14ac:dyDescent="0.25">
      <c r="A4" s="20" t="s">
        <v>35</v>
      </c>
      <c r="B4" s="21">
        <v>1</v>
      </c>
      <c r="C4" s="22" t="s">
        <v>36</v>
      </c>
      <c r="D4" s="21" t="s">
        <v>37</v>
      </c>
      <c r="E4" s="23">
        <v>1</v>
      </c>
      <c r="F4" s="24" t="s">
        <v>38</v>
      </c>
      <c r="G4" s="25" t="s">
        <v>39</v>
      </c>
      <c r="H4" s="26" t="str">
        <f>'[1]PL_Cumplim objet estrat'!F12</f>
        <v>100% - 81%</v>
      </c>
      <c r="I4" s="27" t="str">
        <f>'[1]PL_Cumplim objet estrat'!G12</f>
        <v>80%-61%</v>
      </c>
      <c r="J4" s="28" t="str">
        <f>'[1]PL_Cumplim objet estrat'!H12</f>
        <v>60% - 0%</v>
      </c>
      <c r="K4" s="21" t="s">
        <v>40</v>
      </c>
      <c r="L4" s="21" t="s">
        <v>40</v>
      </c>
      <c r="M4" s="29" t="s">
        <v>41</v>
      </c>
      <c r="N4" s="29" t="s">
        <v>41</v>
      </c>
      <c r="O4" s="29" t="s">
        <v>41</v>
      </c>
      <c r="P4" s="30"/>
      <c r="Q4" s="29" t="s">
        <v>41</v>
      </c>
      <c r="R4" s="29" t="s">
        <v>41</v>
      </c>
      <c r="S4" s="29" t="s">
        <v>41</v>
      </c>
      <c r="T4" s="30"/>
      <c r="U4" s="29" t="s">
        <v>41</v>
      </c>
      <c r="V4" s="29" t="s">
        <v>41</v>
      </c>
      <c r="W4" s="29" t="s">
        <v>41</v>
      </c>
      <c r="X4" s="30"/>
      <c r="Y4" s="31" t="e">
        <f>AVERAGE(P4,T4,X4)</f>
        <v>#DIV/0!</v>
      </c>
      <c r="Z4" s="32" t="s">
        <v>42</v>
      </c>
      <c r="AA4" s="33" t="s">
        <v>43</v>
      </c>
      <c r="AB4" s="34" t="s">
        <v>44</v>
      </c>
    </row>
    <row r="5" spans="1:55" ht="36" customHeight="1" x14ac:dyDescent="0.25">
      <c r="A5" s="36"/>
      <c r="B5" s="37">
        <v>2</v>
      </c>
      <c r="C5" s="38" t="s">
        <v>45</v>
      </c>
      <c r="D5" s="37" t="s">
        <v>37</v>
      </c>
      <c r="E5" s="39">
        <v>1</v>
      </c>
      <c r="F5" s="40" t="s">
        <v>38</v>
      </c>
      <c r="G5" s="41" t="s">
        <v>46</v>
      </c>
      <c r="H5" s="26" t="str">
        <f>'[1]PL_Plan Participac Ciud'!F12</f>
        <v>100% - 90%</v>
      </c>
      <c r="I5" s="27" t="str">
        <f>'[1]PL_Plan Participac Ciud'!G12</f>
        <v>89% - 61%</v>
      </c>
      <c r="J5" s="28" t="str">
        <f>'[1]PL_Plan Participac Ciud'!H12</f>
        <v>60% - 0%</v>
      </c>
      <c r="K5" s="21" t="s">
        <v>40</v>
      </c>
      <c r="L5" s="21" t="s">
        <v>40</v>
      </c>
      <c r="M5" s="29" t="s">
        <v>41</v>
      </c>
      <c r="N5" s="29" t="s">
        <v>41</v>
      </c>
      <c r="O5" s="29" t="s">
        <v>41</v>
      </c>
      <c r="P5" s="30"/>
      <c r="Q5" s="29" t="s">
        <v>41</v>
      </c>
      <c r="R5" s="29" t="s">
        <v>41</v>
      </c>
      <c r="S5" s="29" t="s">
        <v>41</v>
      </c>
      <c r="T5" s="30"/>
      <c r="U5" s="29" t="s">
        <v>41</v>
      </c>
      <c r="V5" s="29" t="s">
        <v>41</v>
      </c>
      <c r="W5" s="29" t="s">
        <v>41</v>
      </c>
      <c r="X5" s="30"/>
      <c r="Y5" s="31" t="e">
        <f>AVERAGE(P5,T5,X5)</f>
        <v>#DIV/0!</v>
      </c>
      <c r="Z5" s="32" t="s">
        <v>42</v>
      </c>
      <c r="AA5" s="33" t="s">
        <v>43</v>
      </c>
      <c r="AB5" s="42"/>
      <c r="BC5" s="35" t="s">
        <v>47</v>
      </c>
    </row>
    <row r="6" spans="1:55" ht="56.25" customHeight="1" x14ac:dyDescent="0.25">
      <c r="A6" s="36"/>
      <c r="B6" s="37">
        <v>3</v>
      </c>
      <c r="C6" s="38" t="s">
        <v>48</v>
      </c>
      <c r="D6" s="37" t="s">
        <v>37</v>
      </c>
      <c r="E6" s="39">
        <v>1</v>
      </c>
      <c r="F6" s="40" t="s">
        <v>38</v>
      </c>
      <c r="G6" s="41" t="s">
        <v>49</v>
      </c>
      <c r="H6" s="26" t="str">
        <f>'[1]PL-Ley transparencia'!F12</f>
        <v>100% - 90%</v>
      </c>
      <c r="I6" s="27" t="str">
        <f>'[1]PL-Ley transparencia'!G12</f>
        <v>89% - 85%</v>
      </c>
      <c r="J6" s="28" t="str">
        <f>'[1]PL-Ley transparencia'!H12</f>
        <v>84% - 0</v>
      </c>
      <c r="K6" s="21" t="s">
        <v>40</v>
      </c>
      <c r="L6" s="21" t="s">
        <v>40</v>
      </c>
      <c r="M6" s="29" t="s">
        <v>41</v>
      </c>
      <c r="N6" s="29" t="s">
        <v>41</v>
      </c>
      <c r="O6" s="29" t="s">
        <v>41</v>
      </c>
      <c r="P6" s="30"/>
      <c r="Q6" s="29" t="s">
        <v>41</v>
      </c>
      <c r="R6" s="29" t="s">
        <v>41</v>
      </c>
      <c r="S6" s="29" t="s">
        <v>41</v>
      </c>
      <c r="T6" s="30"/>
      <c r="U6" s="29" t="s">
        <v>41</v>
      </c>
      <c r="V6" s="29" t="s">
        <v>41</v>
      </c>
      <c r="W6" s="29" t="s">
        <v>41</v>
      </c>
      <c r="X6" s="30"/>
      <c r="Y6" s="31" t="e">
        <f>AVERAGE(P6,T6,X6)</f>
        <v>#DIV/0!</v>
      </c>
      <c r="Z6" s="32" t="s">
        <v>42</v>
      </c>
      <c r="AA6" s="33" t="s">
        <v>43</v>
      </c>
      <c r="AB6" s="42"/>
      <c r="AH6" s="43"/>
    </row>
    <row r="7" spans="1:55" ht="51" customHeight="1" x14ac:dyDescent="0.25">
      <c r="A7" s="44"/>
      <c r="B7" s="21">
        <v>4</v>
      </c>
      <c r="C7" s="38" t="s">
        <v>50</v>
      </c>
      <c r="D7" s="37" t="s">
        <v>37</v>
      </c>
      <c r="E7" s="39">
        <v>1</v>
      </c>
      <c r="F7" s="40" t="s">
        <v>38</v>
      </c>
      <c r="G7" s="41" t="s">
        <v>51</v>
      </c>
      <c r="H7" s="26" t="str">
        <f>'[1]PL_Cump Plan Anticorrup '!F12</f>
        <v>100%- 90%</v>
      </c>
      <c r="I7" s="27" t="str">
        <f>'[1]PL_Cump Plan Anticorrup '!G12</f>
        <v>89% - 61%</v>
      </c>
      <c r="J7" s="28" t="str">
        <f>'[1]PL_Cump Plan Anticorrup '!H12</f>
        <v>60% - 0%</v>
      </c>
      <c r="K7" s="21" t="s">
        <v>40</v>
      </c>
      <c r="L7" s="21" t="s">
        <v>40</v>
      </c>
      <c r="M7" s="29" t="s">
        <v>41</v>
      </c>
      <c r="N7" s="29" t="s">
        <v>41</v>
      </c>
      <c r="O7" s="29" t="s">
        <v>41</v>
      </c>
      <c r="P7" s="30"/>
      <c r="Q7" s="29" t="s">
        <v>41</v>
      </c>
      <c r="R7" s="29" t="s">
        <v>41</v>
      </c>
      <c r="S7" s="29" t="s">
        <v>41</v>
      </c>
      <c r="T7" s="30"/>
      <c r="U7" s="29" t="s">
        <v>41</v>
      </c>
      <c r="V7" s="29" t="s">
        <v>41</v>
      </c>
      <c r="W7" s="29" t="s">
        <v>41</v>
      </c>
      <c r="X7" s="30"/>
      <c r="Y7" s="31" t="e">
        <f>AVERAGE(P7,T7,X7)</f>
        <v>#DIV/0!</v>
      </c>
      <c r="Z7" s="32" t="s">
        <v>42</v>
      </c>
      <c r="AA7" s="33" t="s">
        <v>43</v>
      </c>
      <c r="AB7" s="42"/>
    </row>
    <row r="8" spans="1:55" ht="36" customHeight="1" x14ac:dyDescent="0.25">
      <c r="A8" s="45" t="s">
        <v>52</v>
      </c>
      <c r="B8" s="37">
        <v>5</v>
      </c>
      <c r="C8" s="38" t="s">
        <v>53</v>
      </c>
      <c r="D8" s="37" t="s">
        <v>37</v>
      </c>
      <c r="E8" s="39">
        <v>1</v>
      </c>
      <c r="F8" s="40" t="s">
        <v>38</v>
      </c>
      <c r="G8" s="41" t="s">
        <v>54</v>
      </c>
      <c r="H8" s="26" t="str">
        <f>'[1]GTH_Plan estrat th'!F13</f>
        <v>100%- 81%</v>
      </c>
      <c r="I8" s="27" t="str">
        <f>'[1]GTH_Plan estrat th'!G13</f>
        <v>80%-61%</v>
      </c>
      <c r="J8" s="28" t="str">
        <f>'[1]GTH_Plan estrat th'!H13</f>
        <v>60%- 0%</v>
      </c>
      <c r="K8" s="21" t="s">
        <v>55</v>
      </c>
      <c r="L8" s="21" t="s">
        <v>40</v>
      </c>
      <c r="M8" s="46">
        <f>'[1]GTH_Plan estrat th'!E23</f>
        <v>1</v>
      </c>
      <c r="N8" s="47">
        <f>'[1]GTH_Plan estrat th'!E24</f>
        <v>1</v>
      </c>
      <c r="O8" s="47">
        <f>'[1]GTH_Plan estrat th'!E25</f>
        <v>1</v>
      </c>
      <c r="P8" s="30"/>
      <c r="Q8" s="47"/>
      <c r="R8" s="47"/>
      <c r="S8" s="48"/>
      <c r="T8" s="30"/>
      <c r="U8" s="48"/>
      <c r="V8" s="48"/>
      <c r="W8" s="48"/>
      <c r="X8" s="30"/>
      <c r="Y8" s="49">
        <f>AVERAGE(M8:X8)</f>
        <v>1</v>
      </c>
      <c r="Z8" s="26" t="s">
        <v>56</v>
      </c>
      <c r="AA8" s="33" t="s">
        <v>57</v>
      </c>
      <c r="AB8" s="42"/>
    </row>
    <row r="9" spans="1:55" ht="36" customHeight="1" x14ac:dyDescent="0.25">
      <c r="A9" s="36"/>
      <c r="B9" s="37">
        <v>6</v>
      </c>
      <c r="C9" s="38" t="s">
        <v>58</v>
      </c>
      <c r="D9" s="37" t="s">
        <v>37</v>
      </c>
      <c r="E9" s="39">
        <v>1</v>
      </c>
      <c r="F9" s="40" t="s">
        <v>38</v>
      </c>
      <c r="G9" s="41" t="s">
        <v>59</v>
      </c>
      <c r="H9" s="26" t="str">
        <f>'[1]GTH_Pago Aportes'!F12</f>
        <v>100%-90%</v>
      </c>
      <c r="I9" s="27" t="str">
        <f>'[1]GTH_Pago Aportes'!G12</f>
        <v>89%-61%</v>
      </c>
      <c r="J9" s="28" t="str">
        <f>'[1]GTH_Pago Aportes'!H12</f>
        <v>60%-0%</v>
      </c>
      <c r="K9" s="21" t="s">
        <v>55</v>
      </c>
      <c r="L9" s="21" t="s">
        <v>40</v>
      </c>
      <c r="M9" s="46">
        <f>'[1]GTH_Pago Aportes'!E22</f>
        <v>1</v>
      </c>
      <c r="N9" s="46">
        <f>'[1]GTH_Pago Aportes'!E23</f>
        <v>1</v>
      </c>
      <c r="O9" s="46">
        <f>'[1]GTH_Pago Aportes'!E24</f>
        <v>1</v>
      </c>
      <c r="P9" s="30"/>
      <c r="Q9" s="47"/>
      <c r="R9" s="47"/>
      <c r="S9" s="48"/>
      <c r="T9" s="48"/>
      <c r="U9" s="48"/>
      <c r="V9" s="48"/>
      <c r="W9" s="48"/>
      <c r="X9" s="48"/>
      <c r="Y9" s="49">
        <f>AVERAGE(M9:X9)</f>
        <v>1</v>
      </c>
      <c r="Z9" s="26" t="s">
        <v>56</v>
      </c>
      <c r="AA9" s="33" t="s">
        <v>57</v>
      </c>
      <c r="AB9" s="42"/>
    </row>
    <row r="10" spans="1:55" ht="36" customHeight="1" x14ac:dyDescent="0.25">
      <c r="A10" s="36"/>
      <c r="B10" s="21">
        <v>7</v>
      </c>
      <c r="C10" s="38" t="s">
        <v>60</v>
      </c>
      <c r="D10" s="37" t="s">
        <v>37</v>
      </c>
      <c r="E10" s="39">
        <v>1</v>
      </c>
      <c r="F10" s="40" t="s">
        <v>38</v>
      </c>
      <c r="G10" s="41" t="s">
        <v>61</v>
      </c>
      <c r="H10" s="26" t="str">
        <f>'[1]GTH_ Examenes'!F11</f>
        <v>100% - 90%</v>
      </c>
      <c r="I10" s="27" t="str">
        <f>'[1]GTH_ Examenes'!G11</f>
        <v>89% - 70%</v>
      </c>
      <c r="J10" s="28" t="str">
        <f>'[1]GTH_ Examenes'!H11</f>
        <v xml:space="preserve">69% - 0% </v>
      </c>
      <c r="K10" s="21" t="s">
        <v>40</v>
      </c>
      <c r="L10" s="21" t="s">
        <v>62</v>
      </c>
      <c r="M10" s="29" t="s">
        <v>41</v>
      </c>
      <c r="N10" s="29" t="s">
        <v>41</v>
      </c>
      <c r="O10" s="29" t="s">
        <v>41</v>
      </c>
      <c r="P10" s="30"/>
      <c r="Q10" s="29" t="s">
        <v>41</v>
      </c>
      <c r="R10" s="29" t="s">
        <v>41</v>
      </c>
      <c r="S10" s="29" t="s">
        <v>41</v>
      </c>
      <c r="T10" s="30"/>
      <c r="U10" s="29" t="s">
        <v>41</v>
      </c>
      <c r="V10" s="29" t="s">
        <v>41</v>
      </c>
      <c r="W10" s="29" t="s">
        <v>41</v>
      </c>
      <c r="X10" s="30"/>
      <c r="Y10" s="49" t="e">
        <f>AVERAGE(P10,T10,X10)</f>
        <v>#DIV/0!</v>
      </c>
      <c r="Z10" s="32" t="s">
        <v>42</v>
      </c>
      <c r="AA10" s="33" t="s">
        <v>43</v>
      </c>
      <c r="AB10" s="42"/>
    </row>
    <row r="11" spans="1:55" ht="36" customHeight="1" x14ac:dyDescent="0.25">
      <c r="A11" s="36"/>
      <c r="B11" s="37">
        <v>8</v>
      </c>
      <c r="C11" s="38" t="s">
        <v>63</v>
      </c>
      <c r="D11" s="37" t="s">
        <v>37</v>
      </c>
      <c r="E11" s="39" t="s">
        <v>64</v>
      </c>
      <c r="F11" s="40" t="s">
        <v>38</v>
      </c>
      <c r="G11" s="41" t="s">
        <v>65</v>
      </c>
      <c r="H11" s="26" t="str">
        <f>'[1]GTH_Ausentismo laboral'!F11</f>
        <v xml:space="preserve"> 0  - 0,50%</v>
      </c>
      <c r="I11" s="27" t="str">
        <f>'[1]GTH_Ausentismo laboral'!G11</f>
        <v>0,51  - 2,4%</v>
      </c>
      <c r="J11" s="28" t="str">
        <f>'[1]GTH_Ausentismo laboral'!H11</f>
        <v>2,5 - en adelante</v>
      </c>
      <c r="K11" s="21" t="s">
        <v>55</v>
      </c>
      <c r="L11" s="21" t="s">
        <v>40</v>
      </c>
      <c r="M11" s="46">
        <f>'[1]GTH_Ausentismo laboral'!E21</f>
        <v>0</v>
      </c>
      <c r="N11" s="47">
        <f>'[1]GTH_Ausentismo laboral'!E22</f>
        <v>0</v>
      </c>
      <c r="O11" s="47">
        <f>'[1]GTH_Ausentismo laboral'!E23</f>
        <v>0</v>
      </c>
      <c r="P11" s="46"/>
      <c r="Q11" s="46"/>
      <c r="R11" s="47"/>
      <c r="S11" s="47"/>
      <c r="T11" s="46"/>
      <c r="U11" s="46"/>
      <c r="V11" s="47"/>
      <c r="W11" s="47"/>
      <c r="X11" s="46"/>
      <c r="Y11" s="49">
        <f>AVERAGE(M11:X11)</f>
        <v>0</v>
      </c>
      <c r="Z11" s="26" t="s">
        <v>56</v>
      </c>
      <c r="AA11" s="33" t="s">
        <v>66</v>
      </c>
      <c r="AB11" s="42"/>
    </row>
    <row r="12" spans="1:55" ht="36" customHeight="1" x14ac:dyDescent="0.25">
      <c r="A12" s="36"/>
      <c r="B12" s="21">
        <v>9</v>
      </c>
      <c r="C12" s="38" t="s">
        <v>67</v>
      </c>
      <c r="D12" s="37" t="s">
        <v>37</v>
      </c>
      <c r="E12" s="39">
        <v>0</v>
      </c>
      <c r="F12" s="40" t="s">
        <v>38</v>
      </c>
      <c r="G12" s="41" t="s">
        <v>68</v>
      </c>
      <c r="H12" s="26" t="str">
        <f>'[1]GTH_Frecuencia accidentalidad'!F11</f>
        <v xml:space="preserve"> 0  - 1%</v>
      </c>
      <c r="I12" s="27" t="str">
        <f>'[1]GTH_Frecuencia accidentalidad'!G11</f>
        <v>1,1%  - 2,5%</v>
      </c>
      <c r="J12" s="28" t="str">
        <f>'[1]GTH_Frecuencia accidentalidad'!H11</f>
        <v>2,6% - en adelante</v>
      </c>
      <c r="K12" s="21" t="s">
        <v>55</v>
      </c>
      <c r="L12" s="21" t="s">
        <v>40</v>
      </c>
      <c r="M12" s="46">
        <f>'[1]GTH_Frecuencia accidentalidad'!E21</f>
        <v>0</v>
      </c>
      <c r="N12" s="47">
        <f>'[1]GTH_Frecuencia accidentalidad'!E22</f>
        <v>0</v>
      </c>
      <c r="O12" s="47">
        <f>'[1]GTH_Frecuencia accidentalidad'!E23</f>
        <v>0</v>
      </c>
      <c r="P12" s="46"/>
      <c r="Q12" s="46"/>
      <c r="R12" s="47"/>
      <c r="S12" s="47"/>
      <c r="T12" s="46"/>
      <c r="U12" s="46"/>
      <c r="V12" s="47"/>
      <c r="W12" s="47"/>
      <c r="X12" s="46"/>
      <c r="Y12" s="49">
        <f>AVERAGE(M12:X12)</f>
        <v>0</v>
      </c>
      <c r="Z12" s="26" t="s">
        <v>56</v>
      </c>
      <c r="AA12" s="33" t="s">
        <v>66</v>
      </c>
      <c r="AB12" s="42"/>
    </row>
    <row r="13" spans="1:55" ht="36" customHeight="1" x14ac:dyDescent="0.25">
      <c r="A13" s="36"/>
      <c r="B13" s="37">
        <v>10</v>
      </c>
      <c r="C13" s="38" t="s">
        <v>69</v>
      </c>
      <c r="D13" s="37" t="s">
        <v>37</v>
      </c>
      <c r="E13" s="39">
        <v>0</v>
      </c>
      <c r="F13" s="40" t="s">
        <v>38</v>
      </c>
      <c r="G13" s="41" t="s">
        <v>70</v>
      </c>
      <c r="H13" s="26" t="e">
        <f>#REF!</f>
        <v>#REF!</v>
      </c>
      <c r="I13" s="27" t="e">
        <f>#REF!</f>
        <v>#REF!</v>
      </c>
      <c r="J13" s="28" t="e">
        <f>#REF!</f>
        <v>#REF!</v>
      </c>
      <c r="K13" s="21" t="s">
        <v>40</v>
      </c>
      <c r="L13" s="21" t="s">
        <v>62</v>
      </c>
      <c r="M13" s="29" t="s">
        <v>41</v>
      </c>
      <c r="N13" s="29" t="s">
        <v>41</v>
      </c>
      <c r="O13" s="29" t="s">
        <v>41</v>
      </c>
      <c r="P13" s="30"/>
      <c r="Q13" s="29" t="s">
        <v>41</v>
      </c>
      <c r="R13" s="29" t="s">
        <v>41</v>
      </c>
      <c r="S13" s="29" t="s">
        <v>41</v>
      </c>
      <c r="T13" s="30"/>
      <c r="U13" s="29" t="s">
        <v>41</v>
      </c>
      <c r="V13" s="29" t="s">
        <v>41</v>
      </c>
      <c r="W13" s="29" t="s">
        <v>41</v>
      </c>
      <c r="X13" s="30"/>
      <c r="Y13" s="49" t="e">
        <f>AVERAGE(P13,T13,X13)</f>
        <v>#DIV/0!</v>
      </c>
      <c r="Z13" s="32" t="s">
        <v>42</v>
      </c>
      <c r="AA13" s="50" t="s">
        <v>71</v>
      </c>
      <c r="AB13" s="42"/>
    </row>
    <row r="14" spans="1:55" ht="36" customHeight="1" x14ac:dyDescent="0.25">
      <c r="A14" s="36"/>
      <c r="B14" s="37">
        <v>11</v>
      </c>
      <c r="C14" s="38" t="s">
        <v>72</v>
      </c>
      <c r="D14" s="37" t="s">
        <v>37</v>
      </c>
      <c r="E14" s="39">
        <v>0</v>
      </c>
      <c r="F14" s="40" t="s">
        <v>38</v>
      </c>
      <c r="G14" s="41" t="s">
        <v>73</v>
      </c>
      <c r="H14" s="26" t="str">
        <f>'[1]GTHSeveridad de accidentalidad'!F10</f>
        <v>0-5%</v>
      </c>
      <c r="I14" s="27" t="str">
        <f>'[1]GTHSeveridad de accidentalidad'!G10</f>
        <v>5% - 7.5%</v>
      </c>
      <c r="J14" s="28" t="str">
        <f>'[1]GTHSeveridad de accidentalidad'!H10</f>
        <v>7.5% en adelante</v>
      </c>
      <c r="K14" s="21" t="s">
        <v>55</v>
      </c>
      <c r="L14" s="21" t="s">
        <v>40</v>
      </c>
      <c r="M14" s="46">
        <f>'[1]GTHSeveridad de accidentalidad'!E20</f>
        <v>0</v>
      </c>
      <c r="N14" s="47">
        <f>'[1]GTHSeveridad de accidentalidad'!E21</f>
        <v>0</v>
      </c>
      <c r="O14" s="47">
        <f>'[1]GTHSeveridad de accidentalidad'!E22</f>
        <v>0</v>
      </c>
      <c r="P14" s="47"/>
      <c r="Q14" s="47"/>
      <c r="R14" s="47"/>
      <c r="S14" s="48"/>
      <c r="T14" s="48"/>
      <c r="U14" s="48"/>
      <c r="V14" s="48"/>
      <c r="W14" s="48"/>
      <c r="X14" s="48"/>
      <c r="Y14" s="49">
        <f>AVERAGE(M14:X14)</f>
        <v>0</v>
      </c>
      <c r="Z14" s="26" t="s">
        <v>56</v>
      </c>
      <c r="AA14" s="33" t="s">
        <v>66</v>
      </c>
      <c r="AB14" s="42"/>
    </row>
    <row r="15" spans="1:55" ht="36" customHeight="1" x14ac:dyDescent="0.25">
      <c r="A15" s="44"/>
      <c r="B15" s="21">
        <v>12</v>
      </c>
      <c r="C15" s="38" t="s">
        <v>74</v>
      </c>
      <c r="D15" s="37" t="s">
        <v>37</v>
      </c>
      <c r="E15" s="39">
        <v>0</v>
      </c>
      <c r="F15" s="40" t="s">
        <v>38</v>
      </c>
      <c r="G15" s="41" t="s">
        <v>75</v>
      </c>
      <c r="H15" s="26" t="e">
        <f>#REF!</f>
        <v>#REF!</v>
      </c>
      <c r="I15" s="27" t="e">
        <f>#REF!</f>
        <v>#REF!</v>
      </c>
      <c r="J15" s="28" t="e">
        <f>#REF!</f>
        <v>#REF!</v>
      </c>
      <c r="K15" s="21" t="s">
        <v>40</v>
      </c>
      <c r="L15" s="21" t="s">
        <v>62</v>
      </c>
      <c r="M15" s="29" t="s">
        <v>41</v>
      </c>
      <c r="N15" s="29" t="s">
        <v>41</v>
      </c>
      <c r="O15" s="29" t="s">
        <v>41</v>
      </c>
      <c r="P15" s="30"/>
      <c r="Q15" s="29" t="s">
        <v>41</v>
      </c>
      <c r="R15" s="29" t="s">
        <v>41</v>
      </c>
      <c r="S15" s="29" t="s">
        <v>41</v>
      </c>
      <c r="T15" s="30"/>
      <c r="U15" s="29" t="s">
        <v>41</v>
      </c>
      <c r="V15" s="29" t="s">
        <v>41</v>
      </c>
      <c r="W15" s="29" t="s">
        <v>41</v>
      </c>
      <c r="X15" s="30"/>
      <c r="Y15" s="49" t="e">
        <f>AVERAGE(P15,T15,X15)</f>
        <v>#DIV/0!</v>
      </c>
      <c r="Z15" s="32" t="s">
        <v>42</v>
      </c>
      <c r="AA15" s="33" t="s">
        <v>43</v>
      </c>
      <c r="AB15" s="42"/>
    </row>
    <row r="16" spans="1:55" ht="46.5" customHeight="1" x14ac:dyDescent="0.25">
      <c r="A16" s="51" t="s">
        <v>76</v>
      </c>
      <c r="B16" s="37">
        <v>13</v>
      </c>
      <c r="C16" s="41" t="s">
        <v>77</v>
      </c>
      <c r="D16" s="37" t="s">
        <v>37</v>
      </c>
      <c r="E16" s="39">
        <v>1</v>
      </c>
      <c r="F16" s="40" t="s">
        <v>38</v>
      </c>
      <c r="G16" s="41" t="s">
        <v>78</v>
      </c>
      <c r="H16" s="26" t="str">
        <f>'[1]GC_Visitas Pag web'!F12</f>
        <v>100%- 90%</v>
      </c>
      <c r="I16" s="27" t="str">
        <f>'[1]GC_Visitas Pag web'!G12</f>
        <v>89%- 61%</v>
      </c>
      <c r="J16" s="28" t="str">
        <f>'[1]GC_Visitas Pag web'!H12</f>
        <v>60%- 0%</v>
      </c>
      <c r="K16" s="37" t="s">
        <v>55</v>
      </c>
      <c r="L16" s="37" t="s">
        <v>40</v>
      </c>
      <c r="M16" s="52">
        <f>'[1]GC_Visitas Pag web'!E22</f>
        <v>0.58538095238095234</v>
      </c>
      <c r="N16" s="52">
        <f>'[1]GC_Visitas Pag web'!E23</f>
        <v>0.8716666666666667</v>
      </c>
      <c r="O16" s="52">
        <f>'[1]GC_Visitas Pag web'!E24</f>
        <v>1.379</v>
      </c>
      <c r="P16" s="52"/>
      <c r="Q16" s="52"/>
      <c r="R16" s="52"/>
      <c r="S16" s="52"/>
      <c r="T16" s="53"/>
      <c r="U16" s="53"/>
      <c r="V16" s="53"/>
      <c r="W16" s="53"/>
      <c r="X16" s="53"/>
      <c r="Y16" s="49">
        <f>AVERAGE(M16:X16)</f>
        <v>0.94534920634920638</v>
      </c>
      <c r="Z16" s="26" t="s">
        <v>56</v>
      </c>
      <c r="AA16" s="33" t="s">
        <v>66</v>
      </c>
      <c r="AB16" s="42"/>
      <c r="BC16" s="35" t="s">
        <v>79</v>
      </c>
    </row>
    <row r="17" spans="1:55" ht="63.75" customHeight="1" x14ac:dyDescent="0.25">
      <c r="A17" s="51"/>
      <c r="B17" s="37">
        <v>14</v>
      </c>
      <c r="C17" s="41" t="s">
        <v>80</v>
      </c>
      <c r="D17" s="37" t="s">
        <v>81</v>
      </c>
      <c r="E17" s="39">
        <v>0.9</v>
      </c>
      <c r="F17" s="40" t="s">
        <v>38</v>
      </c>
      <c r="G17" s="41" t="s">
        <v>82</v>
      </c>
      <c r="H17" s="26" t="str">
        <f>'[1]GC_Solic Comunic GLPI'!F11</f>
        <v>100%- 90%</v>
      </c>
      <c r="I17" s="27" t="str">
        <f>'[1]GC_Solic Comunic GLPI'!G11</f>
        <v>89%- 61%</v>
      </c>
      <c r="J17" s="28" t="str">
        <f>'[1]GC_Solic Comunic GLPI'!H11</f>
        <v>60%-0%</v>
      </c>
      <c r="K17" s="37" t="s">
        <v>40</v>
      </c>
      <c r="L17" s="37" t="s">
        <v>40</v>
      </c>
      <c r="M17" s="29" t="s">
        <v>41</v>
      </c>
      <c r="N17" s="29" t="s">
        <v>41</v>
      </c>
      <c r="O17" s="29" t="s">
        <v>41</v>
      </c>
      <c r="P17" s="30"/>
      <c r="Q17" s="29" t="s">
        <v>41</v>
      </c>
      <c r="R17" s="29" t="s">
        <v>41</v>
      </c>
      <c r="S17" s="29" t="s">
        <v>41</v>
      </c>
      <c r="T17" s="30"/>
      <c r="U17" s="29" t="s">
        <v>41</v>
      </c>
      <c r="V17" s="29" t="s">
        <v>41</v>
      </c>
      <c r="W17" s="29" t="s">
        <v>41</v>
      </c>
      <c r="X17" s="30"/>
      <c r="Y17" s="49" t="e">
        <f>AVERAGE(P17,T17,X17)</f>
        <v>#DIV/0!</v>
      </c>
      <c r="Z17" s="32" t="s">
        <v>42</v>
      </c>
      <c r="AA17" s="33" t="s">
        <v>43</v>
      </c>
      <c r="AB17" s="42"/>
    </row>
    <row r="18" spans="1:55" ht="36" customHeight="1" x14ac:dyDescent="0.25">
      <c r="A18" s="51" t="s">
        <v>1</v>
      </c>
      <c r="B18" s="21">
        <v>15</v>
      </c>
      <c r="C18" s="38" t="s">
        <v>83</v>
      </c>
      <c r="D18" s="54" t="s">
        <v>37</v>
      </c>
      <c r="E18" s="55">
        <v>1</v>
      </c>
      <c r="F18" s="56" t="s">
        <v>38</v>
      </c>
      <c r="G18" s="41" t="s">
        <v>84</v>
      </c>
      <c r="H18" s="26" t="str">
        <f>'[1]GM_SISTEMA CI'!F12</f>
        <v>100% - 80%</v>
      </c>
      <c r="I18" s="27" t="str">
        <f>'[1]GM_SISTEMA CI'!G12</f>
        <v>79% - 51%</v>
      </c>
      <c r="J18" s="28" t="str">
        <f>'[1]GM_SISTEMA CI'!H12</f>
        <v>50% - 0</v>
      </c>
      <c r="K18" s="37" t="s">
        <v>85</v>
      </c>
      <c r="L18" s="37" t="s">
        <v>85</v>
      </c>
      <c r="M18" s="29" t="s">
        <v>41</v>
      </c>
      <c r="N18" s="29" t="s">
        <v>41</v>
      </c>
      <c r="O18" s="29" t="s">
        <v>41</v>
      </c>
      <c r="P18" s="29" t="s">
        <v>41</v>
      </c>
      <c r="Q18" s="29" t="s">
        <v>41</v>
      </c>
      <c r="R18" s="30"/>
      <c r="S18" s="29" t="s">
        <v>41</v>
      </c>
      <c r="T18" s="29" t="s">
        <v>41</v>
      </c>
      <c r="U18" s="29" t="s">
        <v>41</v>
      </c>
      <c r="V18" s="29" t="s">
        <v>41</v>
      </c>
      <c r="W18" s="29" t="s">
        <v>41</v>
      </c>
      <c r="X18" s="30"/>
      <c r="Y18" s="49" t="e">
        <f>AVERAGE(R18,X18)</f>
        <v>#DIV/0!</v>
      </c>
      <c r="Z18" s="32" t="s">
        <v>42</v>
      </c>
      <c r="AA18" s="33" t="s">
        <v>43</v>
      </c>
      <c r="AB18" s="42"/>
    </row>
    <row r="19" spans="1:55" ht="50.25" customHeight="1" x14ac:dyDescent="0.25">
      <c r="A19" s="51"/>
      <c r="B19" s="37">
        <v>16</v>
      </c>
      <c r="C19" s="38" t="s">
        <v>86</v>
      </c>
      <c r="D19" s="37" t="s">
        <v>37</v>
      </c>
      <c r="E19" s="39">
        <v>1</v>
      </c>
      <c r="F19" s="40" t="s">
        <v>38</v>
      </c>
      <c r="G19" s="41" t="s">
        <v>87</v>
      </c>
      <c r="H19" s="26" t="str">
        <f>'[1]GM_Cump Plan MIPG'!F12</f>
        <v>100% - 80%</v>
      </c>
      <c r="I19" s="27" t="str">
        <f>'[1]GM_Cump Plan MIPG'!G12</f>
        <v>79% - 51%</v>
      </c>
      <c r="J19" s="28" t="str">
        <f>'[1]GM_Cump Plan MIPG'!H12</f>
        <v>50% - 0</v>
      </c>
      <c r="K19" s="37" t="s">
        <v>88</v>
      </c>
      <c r="L19" s="37" t="s">
        <v>85</v>
      </c>
      <c r="M19" s="29" t="s">
        <v>41</v>
      </c>
      <c r="N19" s="29" t="s">
        <v>41</v>
      </c>
      <c r="O19" s="47">
        <f>'[1]GM_Cump Plan MIPG'!E22</f>
        <v>0.9285714285714286</v>
      </c>
      <c r="P19" s="29" t="s">
        <v>41</v>
      </c>
      <c r="Q19" s="29" t="s">
        <v>41</v>
      </c>
      <c r="R19" s="47"/>
      <c r="S19" s="29" t="s">
        <v>41</v>
      </c>
      <c r="T19" s="29" t="s">
        <v>41</v>
      </c>
      <c r="U19" s="48"/>
      <c r="V19" s="29" t="s">
        <v>41</v>
      </c>
      <c r="W19" s="29" t="s">
        <v>41</v>
      </c>
      <c r="X19" s="48"/>
      <c r="Y19" s="49">
        <f>AVERAGE(O19,R19,U19,X19)</f>
        <v>0.9285714285714286</v>
      </c>
      <c r="Z19" s="26" t="s">
        <v>56</v>
      </c>
      <c r="AA19" s="33" t="s">
        <v>66</v>
      </c>
      <c r="AB19" s="42"/>
    </row>
    <row r="20" spans="1:55" ht="49.5" customHeight="1" x14ac:dyDescent="0.25">
      <c r="A20" s="51"/>
      <c r="B20" s="21">
        <v>17</v>
      </c>
      <c r="C20" s="41" t="s">
        <v>89</v>
      </c>
      <c r="D20" s="37" t="s">
        <v>37</v>
      </c>
      <c r="E20" s="39">
        <v>1</v>
      </c>
      <c r="F20" s="40" t="s">
        <v>38</v>
      </c>
      <c r="G20" s="41" t="s">
        <v>90</v>
      </c>
      <c r="H20" s="26" t="str">
        <f>'[1]GM_PM Procesos'!F12</f>
        <v>100% - 90%</v>
      </c>
      <c r="I20" s="27" t="str">
        <f>'[1]GM_PM Procesos'!G12</f>
        <v>89% - 61%</v>
      </c>
      <c r="J20" s="28" t="str">
        <f>'[1]GM_PM Procesos'!H12</f>
        <v>60% - 0</v>
      </c>
      <c r="K20" s="37" t="s">
        <v>85</v>
      </c>
      <c r="L20" s="37" t="s">
        <v>85</v>
      </c>
      <c r="M20" s="29" t="s">
        <v>41</v>
      </c>
      <c r="N20" s="29" t="s">
        <v>41</v>
      </c>
      <c r="O20" s="29" t="s">
        <v>41</v>
      </c>
      <c r="P20" s="29" t="s">
        <v>41</v>
      </c>
      <c r="Q20" s="29" t="s">
        <v>41</v>
      </c>
      <c r="R20" s="30"/>
      <c r="S20" s="29" t="s">
        <v>41</v>
      </c>
      <c r="T20" s="29" t="s">
        <v>41</v>
      </c>
      <c r="U20" s="29" t="s">
        <v>41</v>
      </c>
      <c r="V20" s="29" t="s">
        <v>41</v>
      </c>
      <c r="W20" s="29" t="s">
        <v>41</v>
      </c>
      <c r="X20" s="30"/>
      <c r="Y20" s="49" t="e">
        <f>AVERAGE(R20,X20)</f>
        <v>#DIV/0!</v>
      </c>
      <c r="Z20" s="32" t="s">
        <v>42</v>
      </c>
      <c r="AA20" s="33" t="s">
        <v>43</v>
      </c>
      <c r="AB20" s="42"/>
    </row>
    <row r="21" spans="1:55" ht="89.25" customHeight="1" x14ac:dyDescent="0.25">
      <c r="A21" s="57" t="s">
        <v>91</v>
      </c>
      <c r="B21" s="37">
        <v>18</v>
      </c>
      <c r="C21" s="41" t="s">
        <v>92</v>
      </c>
      <c r="D21" s="37" t="s">
        <v>37</v>
      </c>
      <c r="E21" s="39">
        <v>1</v>
      </c>
      <c r="F21" s="40" t="s">
        <v>38</v>
      </c>
      <c r="G21" s="41" t="s">
        <v>93</v>
      </c>
      <c r="H21" s="26">
        <v>0.85</v>
      </c>
      <c r="I21" s="27">
        <v>0.75</v>
      </c>
      <c r="J21" s="28">
        <v>0.6</v>
      </c>
      <c r="K21" s="37" t="s">
        <v>85</v>
      </c>
      <c r="L21" s="37" t="s">
        <v>85</v>
      </c>
      <c r="M21" s="29" t="s">
        <v>41</v>
      </c>
      <c r="N21" s="29" t="s">
        <v>41</v>
      </c>
      <c r="O21" s="29" t="s">
        <v>41</v>
      </c>
      <c r="P21" s="29" t="s">
        <v>41</v>
      </c>
      <c r="Q21" s="29" t="s">
        <v>41</v>
      </c>
      <c r="R21" s="30"/>
      <c r="S21" s="29" t="s">
        <v>41</v>
      </c>
      <c r="T21" s="29" t="s">
        <v>41</v>
      </c>
      <c r="U21" s="29" t="s">
        <v>41</v>
      </c>
      <c r="V21" s="29" t="s">
        <v>41</v>
      </c>
      <c r="W21" s="29" t="s">
        <v>41</v>
      </c>
      <c r="X21" s="30"/>
      <c r="Y21" s="49" t="e">
        <f>AVERAGE(R21,X21)</f>
        <v>#DIV/0!</v>
      </c>
      <c r="Z21" s="32" t="s">
        <v>42</v>
      </c>
      <c r="AA21" s="33" t="s">
        <v>43</v>
      </c>
      <c r="AB21" s="42"/>
    </row>
    <row r="22" spans="1:55" ht="36" customHeight="1" x14ac:dyDescent="0.25">
      <c r="A22" s="51" t="s">
        <v>94</v>
      </c>
      <c r="B22" s="37">
        <v>19</v>
      </c>
      <c r="C22" s="41" t="s">
        <v>95</v>
      </c>
      <c r="D22" s="37" t="s">
        <v>37</v>
      </c>
      <c r="E22" s="39">
        <v>1</v>
      </c>
      <c r="F22" s="40" t="s">
        <v>38</v>
      </c>
      <c r="G22" s="41" t="s">
        <v>96</v>
      </c>
      <c r="H22" s="26" t="str">
        <f>'[1]A-C_Estímulos'!F12</f>
        <v>100% - 90%</v>
      </c>
      <c r="I22" s="27" t="str">
        <f>'[1]A-C_Estímulos'!G12</f>
        <v>89% - 61%</v>
      </c>
      <c r="J22" s="28" t="str">
        <f>'[1]A-C_Estímulos'!H12</f>
        <v>60% - 0%</v>
      </c>
      <c r="K22" s="37" t="s">
        <v>40</v>
      </c>
      <c r="L22" s="37" t="s">
        <v>40</v>
      </c>
      <c r="M22" s="29" t="s">
        <v>41</v>
      </c>
      <c r="N22" s="29" t="s">
        <v>41</v>
      </c>
      <c r="O22" s="29" t="s">
        <v>41</v>
      </c>
      <c r="P22" s="30"/>
      <c r="Q22" s="29" t="s">
        <v>41</v>
      </c>
      <c r="R22" s="29" t="s">
        <v>41</v>
      </c>
      <c r="S22" s="29" t="s">
        <v>41</v>
      </c>
      <c r="T22" s="30"/>
      <c r="U22" s="29" t="s">
        <v>41</v>
      </c>
      <c r="V22" s="29" t="s">
        <v>41</v>
      </c>
      <c r="W22" s="29" t="s">
        <v>41</v>
      </c>
      <c r="X22" s="30"/>
      <c r="Y22" s="49" t="e">
        <f>AVERAGE(P22,T22,X22)</f>
        <v>#DIV/0!</v>
      </c>
      <c r="Z22" s="32" t="s">
        <v>42</v>
      </c>
      <c r="AA22" s="33" t="s">
        <v>43</v>
      </c>
      <c r="AB22" s="42"/>
      <c r="BC22" s="35" t="s">
        <v>97</v>
      </c>
    </row>
    <row r="23" spans="1:55" ht="56.25" customHeight="1" x14ac:dyDescent="0.25">
      <c r="A23" s="51"/>
      <c r="B23" s="21">
        <v>20</v>
      </c>
      <c r="C23" s="41" t="s">
        <v>98</v>
      </c>
      <c r="D23" s="37" t="s">
        <v>37</v>
      </c>
      <c r="E23" s="39">
        <v>1</v>
      </c>
      <c r="F23" s="40" t="s">
        <v>38</v>
      </c>
      <c r="G23" s="41" t="s">
        <v>99</v>
      </c>
      <c r="H23" s="26" t="str">
        <f>'[1]A-C Participantes'!F12</f>
        <v>100% - 80%</v>
      </c>
      <c r="I23" s="27" t="str">
        <f>'[1]A-C Participantes'!G12</f>
        <v>79% - 51%</v>
      </c>
      <c r="J23" s="28" t="str">
        <f>'[1]A-C Participantes'!H12</f>
        <v>50% - 0%</v>
      </c>
      <c r="K23" s="37" t="s">
        <v>40</v>
      </c>
      <c r="L23" s="37" t="s">
        <v>40</v>
      </c>
      <c r="M23" s="29" t="s">
        <v>41</v>
      </c>
      <c r="N23" s="29" t="s">
        <v>41</v>
      </c>
      <c r="O23" s="29" t="s">
        <v>41</v>
      </c>
      <c r="P23" s="30"/>
      <c r="Q23" s="29" t="s">
        <v>41</v>
      </c>
      <c r="R23" s="29" t="s">
        <v>41</v>
      </c>
      <c r="S23" s="29" t="s">
        <v>41</v>
      </c>
      <c r="T23" s="30"/>
      <c r="U23" s="29" t="s">
        <v>41</v>
      </c>
      <c r="V23" s="29" t="s">
        <v>41</v>
      </c>
      <c r="W23" s="29" t="s">
        <v>41</v>
      </c>
      <c r="X23" s="30"/>
      <c r="Y23" s="49" t="e">
        <f>AVERAGE(P23,T23,X23)</f>
        <v>#DIV/0!</v>
      </c>
      <c r="Z23" s="32" t="s">
        <v>42</v>
      </c>
      <c r="AA23" s="33" t="s">
        <v>43</v>
      </c>
      <c r="AB23" s="42"/>
      <c r="BC23" s="35" t="s">
        <v>100</v>
      </c>
    </row>
    <row r="24" spans="1:55" ht="56.25" customHeight="1" x14ac:dyDescent="0.25">
      <c r="A24" s="57" t="s">
        <v>101</v>
      </c>
      <c r="B24" s="37">
        <v>21</v>
      </c>
      <c r="C24" s="41" t="s">
        <v>102</v>
      </c>
      <c r="D24" s="37" t="s">
        <v>81</v>
      </c>
      <c r="E24" s="39" t="s">
        <v>103</v>
      </c>
      <c r="F24" s="58" t="s">
        <v>97</v>
      </c>
      <c r="G24" s="41" t="s">
        <v>104</v>
      </c>
      <c r="H24" s="26" t="str">
        <f>'[1]SC_Gestión Oport PQRS'!F11</f>
        <v>1 a 5 días</v>
      </c>
      <c r="I24" s="27" t="str">
        <f>'[1]SC_Gestión Oport PQRS'!G11</f>
        <v>6 a 15 días</v>
      </c>
      <c r="J24" s="28" t="str">
        <f>'[1]SC_Gestión Oport PQRS'!H11</f>
        <v>16 o mas días</v>
      </c>
      <c r="K24" s="37" t="s">
        <v>105</v>
      </c>
      <c r="L24" s="37" t="s">
        <v>88</v>
      </c>
      <c r="M24" s="59">
        <f>'[1]SC_Gestión Oport PQRS'!E21</f>
        <v>6.2</v>
      </c>
      <c r="N24" s="60">
        <f>'[1]SC_Gestión Oport PQRS'!E22</f>
        <v>6</v>
      </c>
      <c r="O24" s="60">
        <f>'[1]SC_Gestión Oport PQRS'!E23</f>
        <v>3</v>
      </c>
      <c r="P24" s="61"/>
      <c r="Q24" s="61"/>
      <c r="R24" s="61"/>
      <c r="S24" s="62"/>
      <c r="T24" s="62"/>
      <c r="U24" s="62"/>
      <c r="V24" s="62"/>
      <c r="W24" s="62"/>
      <c r="X24" s="62"/>
      <c r="Y24" s="63">
        <f>AVERAGE(M24:X24)</f>
        <v>5.0666666666666664</v>
      </c>
      <c r="Z24" s="26" t="s">
        <v>56</v>
      </c>
      <c r="AA24" s="33" t="s">
        <v>106</v>
      </c>
      <c r="AB24" s="42"/>
    </row>
    <row r="25" spans="1:55" ht="49.5" customHeight="1" x14ac:dyDescent="0.25">
      <c r="A25" s="51" t="s">
        <v>107</v>
      </c>
      <c r="B25" s="37">
        <v>22</v>
      </c>
      <c r="C25" s="41" t="s">
        <v>108</v>
      </c>
      <c r="D25" s="37" t="s">
        <v>81</v>
      </c>
      <c r="E25" s="64" t="s">
        <v>109</v>
      </c>
      <c r="F25" s="40" t="s">
        <v>47</v>
      </c>
      <c r="G25" s="41" t="s">
        <v>110</v>
      </c>
      <c r="H25" s="65" t="str">
        <f>'[1]GRF_Cierre Cont Inv Oport'!F11</f>
        <v>0-6 días</v>
      </c>
      <c r="I25" s="66" t="str">
        <f>'[1]GRF_Cierre Cont Inv Oport'!G11</f>
        <v>7-10 días</v>
      </c>
      <c r="J25" s="67" t="str">
        <f>'[1]GRF_Cierre Cont Inv Oport'!H11</f>
        <v>11 o mas días</v>
      </c>
      <c r="K25" s="37" t="s">
        <v>105</v>
      </c>
      <c r="L25" s="37" t="s">
        <v>40</v>
      </c>
      <c r="M25" s="68">
        <f>'[1]GRF_Cierre Cont Inv Oport'!E21</f>
        <v>20</v>
      </c>
      <c r="N25" s="68">
        <f>'[1]GRF_Cierre Cont Inv Oport'!E22</f>
        <v>15</v>
      </c>
      <c r="O25" s="68">
        <f>'[1]GRF_Cierre Cont Inv Oport'!E23</f>
        <v>2</v>
      </c>
      <c r="P25" s="68"/>
      <c r="Q25" s="68"/>
      <c r="R25" s="69"/>
      <c r="S25" s="69"/>
      <c r="T25" s="70"/>
      <c r="U25" s="70"/>
      <c r="V25" s="70"/>
      <c r="W25" s="70"/>
      <c r="X25" s="70"/>
      <c r="Y25" s="63">
        <f>AVERAGE(M25:X25)</f>
        <v>12.333333333333334</v>
      </c>
      <c r="Z25" s="71" t="s">
        <v>111</v>
      </c>
      <c r="AA25" s="33" t="s">
        <v>112</v>
      </c>
      <c r="AB25" s="42"/>
    </row>
    <row r="26" spans="1:55" ht="37.5" customHeight="1" x14ac:dyDescent="0.25">
      <c r="A26" s="51"/>
      <c r="B26" s="21">
        <v>23</v>
      </c>
      <c r="C26" s="41" t="s">
        <v>113</v>
      </c>
      <c r="D26" s="37" t="s">
        <v>37</v>
      </c>
      <c r="E26" s="39">
        <v>1</v>
      </c>
      <c r="F26" s="40" t="s">
        <v>47</v>
      </c>
      <c r="G26" s="41" t="s">
        <v>114</v>
      </c>
      <c r="H26" s="26" t="str">
        <f>'[1]GRF_Exact Inventarios '!F12</f>
        <v>100%- 90%</v>
      </c>
      <c r="I26" s="27" t="str">
        <f>'[1]GRF_Exact Inventarios '!G12</f>
        <v>89% -61%</v>
      </c>
      <c r="J26" s="28" t="str">
        <f>'[1]GRF_Exact Inventarios '!H12</f>
        <v>60% -0 %</v>
      </c>
      <c r="K26" s="37" t="s">
        <v>40</v>
      </c>
      <c r="L26" s="37" t="s">
        <v>40</v>
      </c>
      <c r="M26" s="29" t="s">
        <v>41</v>
      </c>
      <c r="N26" s="29" t="s">
        <v>41</v>
      </c>
      <c r="O26" s="29" t="s">
        <v>41</v>
      </c>
      <c r="P26" s="30"/>
      <c r="Q26" s="29" t="s">
        <v>41</v>
      </c>
      <c r="R26" s="29" t="s">
        <v>41</v>
      </c>
      <c r="S26" s="29" t="s">
        <v>41</v>
      </c>
      <c r="T26" s="30"/>
      <c r="U26" s="29" t="s">
        <v>41</v>
      </c>
      <c r="V26" s="29" t="s">
        <v>41</v>
      </c>
      <c r="W26" s="29" t="s">
        <v>41</v>
      </c>
      <c r="X26" s="30"/>
      <c r="Y26" s="49" t="e">
        <f>AVERAGE(P26,T26,X26)</f>
        <v>#DIV/0!</v>
      </c>
      <c r="Z26" s="32" t="s">
        <v>42</v>
      </c>
      <c r="AA26" s="33" t="s">
        <v>43</v>
      </c>
      <c r="AB26" s="42"/>
    </row>
    <row r="27" spans="1:55" ht="48.75" customHeight="1" x14ac:dyDescent="0.25">
      <c r="A27" s="51"/>
      <c r="B27" s="37">
        <v>24</v>
      </c>
      <c r="C27" s="41" t="s">
        <v>115</v>
      </c>
      <c r="D27" s="37" t="s">
        <v>37</v>
      </c>
      <c r="E27" s="39">
        <v>1</v>
      </c>
      <c r="F27" s="40" t="s">
        <v>38</v>
      </c>
      <c r="G27" s="41" t="s">
        <v>116</v>
      </c>
      <c r="H27" s="26" t="str">
        <f>'[1]GRF_Cumpl Plan Mtt'!F11</f>
        <v>100%- 90%</v>
      </c>
      <c r="I27" s="27" t="str">
        <f>'[1]GRF_Cumpl Plan Mtt'!G11</f>
        <v>89% -61%</v>
      </c>
      <c r="J27" s="28" t="str">
        <f>'[1]GRF_Cumpl Plan Mtt'!H11</f>
        <v>60% -0 %</v>
      </c>
      <c r="K27" s="37" t="s">
        <v>88</v>
      </c>
      <c r="L27" s="37" t="s">
        <v>88</v>
      </c>
      <c r="M27" s="29" t="s">
        <v>41</v>
      </c>
      <c r="N27" s="29" t="s">
        <v>41</v>
      </c>
      <c r="O27" s="47">
        <f>'[1]GRF_Cumpl Plan Mtt'!E23</f>
        <v>1</v>
      </c>
      <c r="P27" s="29" t="s">
        <v>41</v>
      </c>
      <c r="Q27" s="29" t="s">
        <v>41</v>
      </c>
      <c r="R27" s="47"/>
      <c r="S27" s="29" t="s">
        <v>41</v>
      </c>
      <c r="T27" s="29" t="s">
        <v>41</v>
      </c>
      <c r="U27" s="47"/>
      <c r="V27" s="29" t="s">
        <v>41</v>
      </c>
      <c r="W27" s="29" t="s">
        <v>41</v>
      </c>
      <c r="X27" s="47"/>
      <c r="Y27" s="49">
        <f>AVERAGE(O27,R27,U27,X27)</f>
        <v>1</v>
      </c>
      <c r="Z27" s="26" t="s">
        <v>56</v>
      </c>
      <c r="AA27" s="72" t="s">
        <v>117</v>
      </c>
      <c r="AB27" s="42"/>
    </row>
    <row r="28" spans="1:55" ht="43.5" customHeight="1" x14ac:dyDescent="0.25">
      <c r="A28" s="51"/>
      <c r="B28" s="21">
        <v>25</v>
      </c>
      <c r="C28" s="41" t="s">
        <v>118</v>
      </c>
      <c r="D28" s="37" t="s">
        <v>81</v>
      </c>
      <c r="E28" s="39">
        <v>-0.03</v>
      </c>
      <c r="F28" s="40" t="s">
        <v>38</v>
      </c>
      <c r="G28" s="41" t="s">
        <v>119</v>
      </c>
      <c r="H28" s="26" t="str">
        <f>'[1]GRF_Ahorro agua Bimensual'!F12</f>
        <v>menor o igual que -3%</v>
      </c>
      <c r="I28" s="27" t="str">
        <f>'[1]GRF_Ahorro agua Bimensual'!G12</f>
        <v>Entre -2,9% y 3%</v>
      </c>
      <c r="J28" s="28" t="str">
        <f>'[1]GRF_Ahorro agua Bimensual'!H12</f>
        <v>de 3,1 en adelante</v>
      </c>
      <c r="K28" s="37" t="s">
        <v>120</v>
      </c>
      <c r="L28" s="37" t="s">
        <v>120</v>
      </c>
      <c r="M28" s="29" t="s">
        <v>41</v>
      </c>
      <c r="N28" s="47">
        <f>'[1]GRF_Ahorro agua Bimensual'!E22</f>
        <v>2.6346153846153846</v>
      </c>
      <c r="O28" s="29" t="s">
        <v>41</v>
      </c>
      <c r="P28" s="47"/>
      <c r="Q28" s="29" t="s">
        <v>41</v>
      </c>
      <c r="R28" s="47"/>
      <c r="S28" s="29" t="s">
        <v>41</v>
      </c>
      <c r="T28" s="47"/>
      <c r="U28" s="29" t="s">
        <v>41</v>
      </c>
      <c r="V28" s="47"/>
      <c r="W28" s="29" t="s">
        <v>41</v>
      </c>
      <c r="X28" s="47"/>
      <c r="Y28" s="49">
        <f>AVERAGE(N28,P28,R28,T28,V28,X28)</f>
        <v>2.6346153846153846</v>
      </c>
      <c r="Z28" s="71" t="s">
        <v>111</v>
      </c>
      <c r="AA28" s="33" t="s">
        <v>121</v>
      </c>
      <c r="AB28" s="42"/>
    </row>
    <row r="29" spans="1:55" ht="47.25" customHeight="1" x14ac:dyDescent="0.25">
      <c r="A29" s="51"/>
      <c r="B29" s="37">
        <v>26</v>
      </c>
      <c r="C29" s="41" t="s">
        <v>122</v>
      </c>
      <c r="D29" s="37" t="s">
        <v>81</v>
      </c>
      <c r="E29" s="39">
        <v>-0.03</v>
      </c>
      <c r="F29" s="40" t="s">
        <v>47</v>
      </c>
      <c r="G29" s="41" t="s">
        <v>123</v>
      </c>
      <c r="H29" s="26" t="str">
        <f>'[1]GRF_Ahorro energía Mensual'!F12</f>
        <v>menor o igual que -3%</v>
      </c>
      <c r="I29" s="27" t="str">
        <f>'[1]GRF_Ahorro energía Mensual'!G12</f>
        <v>Entre -2,9% y 3%</v>
      </c>
      <c r="J29" s="28" t="str">
        <f>'[1]GRF_Ahorro energía Mensual'!H12</f>
        <v>de 3,1% en adelante</v>
      </c>
      <c r="K29" s="37" t="s">
        <v>105</v>
      </c>
      <c r="L29" s="37" t="s">
        <v>88</v>
      </c>
      <c r="M29" s="46">
        <f>'[1]GRF_Ahorro energía Mensual'!E22</f>
        <v>3.322841272513045</v>
      </c>
      <c r="N29" s="47">
        <f>'[1]GRF_Ahorro energía Mensual'!E23</f>
        <v>-0.1003397961223266</v>
      </c>
      <c r="O29" s="47" t="s">
        <v>124</v>
      </c>
      <c r="P29" s="47"/>
      <c r="Q29" s="73"/>
      <c r="R29" s="46"/>
      <c r="S29" s="48"/>
      <c r="T29" s="48"/>
      <c r="U29" s="48"/>
      <c r="V29" s="48"/>
      <c r="W29" s="48"/>
      <c r="X29" s="48"/>
      <c r="Y29" s="49">
        <f>AVERAGE(M29:X29)</f>
        <v>1.6112507381953591</v>
      </c>
      <c r="Z29" s="71" t="s">
        <v>111</v>
      </c>
      <c r="AA29" s="33" t="s">
        <v>125</v>
      </c>
      <c r="AB29" s="42"/>
    </row>
    <row r="30" spans="1:55" ht="35.25" customHeight="1" x14ac:dyDescent="0.25">
      <c r="A30" s="51"/>
      <c r="B30" s="37">
        <v>27</v>
      </c>
      <c r="C30" s="41" t="s">
        <v>126</v>
      </c>
      <c r="D30" s="37" t="s">
        <v>81</v>
      </c>
      <c r="E30" s="39">
        <v>0.01</v>
      </c>
      <c r="F30" s="40" t="s">
        <v>38</v>
      </c>
      <c r="G30" s="41" t="s">
        <v>127</v>
      </c>
      <c r="H30" s="26" t="str">
        <f>'[1]GRF_Residuos Aprovechables'!F12</f>
        <v>mayor o igual que 1%</v>
      </c>
      <c r="I30" s="27" t="str">
        <f>'[1]GRF_Residuos Aprovechables'!G12</f>
        <v>Entre 1.1% y -1%</v>
      </c>
      <c r="J30" s="28" t="str">
        <f>'[1]GRF_Residuos Aprovechables'!H12</f>
        <v>menor o igual que -1.1%</v>
      </c>
      <c r="K30" s="37" t="s">
        <v>85</v>
      </c>
      <c r="L30" s="37" t="s">
        <v>85</v>
      </c>
      <c r="M30" s="29" t="s">
        <v>41</v>
      </c>
      <c r="N30" s="29" t="s">
        <v>41</v>
      </c>
      <c r="O30" s="29" t="s">
        <v>41</v>
      </c>
      <c r="P30" s="29" t="s">
        <v>41</v>
      </c>
      <c r="Q30" s="29" t="s">
        <v>41</v>
      </c>
      <c r="R30" s="46"/>
      <c r="S30" s="29" t="s">
        <v>41</v>
      </c>
      <c r="T30" s="29" t="s">
        <v>41</v>
      </c>
      <c r="U30" s="29" t="s">
        <v>41</v>
      </c>
      <c r="V30" s="29" t="s">
        <v>41</v>
      </c>
      <c r="W30" s="29" t="s">
        <v>41</v>
      </c>
      <c r="X30" s="46"/>
      <c r="Y30" s="49" t="e">
        <f>AVERAGE(R30,X30)</f>
        <v>#DIV/0!</v>
      </c>
      <c r="Z30" s="32" t="s">
        <v>42</v>
      </c>
      <c r="AA30" s="33" t="s">
        <v>43</v>
      </c>
      <c r="AB30" s="42"/>
    </row>
    <row r="31" spans="1:55" ht="51" customHeight="1" x14ac:dyDescent="0.25">
      <c r="A31" s="51"/>
      <c r="B31" s="21">
        <v>28</v>
      </c>
      <c r="C31" s="41" t="s">
        <v>128</v>
      </c>
      <c r="D31" s="37" t="s">
        <v>37</v>
      </c>
      <c r="E31" s="39">
        <v>1</v>
      </c>
      <c r="F31" s="40" t="s">
        <v>38</v>
      </c>
      <c r="G31" s="41" t="s">
        <v>129</v>
      </c>
      <c r="H31" s="26" t="str">
        <f>'[1]GRF_Activ Plan AccPIGA'!F10</f>
        <v>100%- 90%</v>
      </c>
      <c r="I31" s="27" t="str">
        <f>'[1]GRF_Activ Plan AccPIGA'!G10</f>
        <v>89% -61%</v>
      </c>
      <c r="J31" s="28" t="str">
        <f>'[1]GRF_Activ Plan AccPIGA'!H10</f>
        <v>60% -0 %</v>
      </c>
      <c r="K31" s="37" t="s">
        <v>105</v>
      </c>
      <c r="L31" s="37" t="s">
        <v>88</v>
      </c>
      <c r="M31" s="46">
        <f>'[1]GRF_Activ Plan AccPIGA'!E20</f>
        <v>1</v>
      </c>
      <c r="N31" s="47">
        <f>'[1]GRF_Activ Plan AccPIGA'!E21</f>
        <v>1</v>
      </c>
      <c r="O31" s="47">
        <f>'[1]GRF_Activ Plan AccPIGA'!E22</f>
        <v>1</v>
      </c>
      <c r="P31" s="47"/>
      <c r="Q31" s="47"/>
      <c r="R31" s="46"/>
      <c r="S31" s="48"/>
      <c r="T31" s="48"/>
      <c r="U31" s="48"/>
      <c r="V31" s="48"/>
      <c r="W31" s="48"/>
      <c r="X31" s="48"/>
      <c r="Y31" s="49">
        <f>AVERAGE(M31:X31)</f>
        <v>1</v>
      </c>
      <c r="Z31" s="26" t="s">
        <v>56</v>
      </c>
      <c r="AA31" s="72" t="s">
        <v>130</v>
      </c>
      <c r="AB31" s="42"/>
    </row>
    <row r="32" spans="1:55" ht="30" customHeight="1" x14ac:dyDescent="0.25">
      <c r="A32" s="51" t="s">
        <v>131</v>
      </c>
      <c r="B32" s="37">
        <v>29</v>
      </c>
      <c r="C32" s="41" t="s">
        <v>132</v>
      </c>
      <c r="D32" s="37" t="s">
        <v>37</v>
      </c>
      <c r="E32" s="39">
        <v>1</v>
      </c>
      <c r="F32" s="40" t="s">
        <v>38</v>
      </c>
      <c r="G32" s="41" t="s">
        <v>133</v>
      </c>
      <c r="H32" s="26" t="str">
        <f>'[1]GTI_Solic Req Incid'!F11</f>
        <v>100%- 90%</v>
      </c>
      <c r="I32" s="27" t="str">
        <f>'[1]GTI_Solic Req Incid'!G11</f>
        <v>89% -61%</v>
      </c>
      <c r="J32" s="28" t="str">
        <f>'[1]GTI_Solic Req Incid'!H11</f>
        <v>60% -0 %</v>
      </c>
      <c r="K32" s="37" t="s">
        <v>105</v>
      </c>
      <c r="L32" s="37" t="s">
        <v>40</v>
      </c>
      <c r="M32" s="47">
        <f>'[1]GTI_Solic Req Incid'!E21</f>
        <v>1</v>
      </c>
      <c r="N32" s="47">
        <f>'[1]GTI_Solic Req Incid'!E22</f>
        <v>1</v>
      </c>
      <c r="O32" s="47">
        <f>'[1]GTI_Solic Req Incid'!E23</f>
        <v>1</v>
      </c>
      <c r="P32" s="47"/>
      <c r="Q32" s="46"/>
      <c r="R32" s="46"/>
      <c r="S32" s="46"/>
      <c r="T32" s="46"/>
      <c r="U32" s="46"/>
      <c r="V32" s="46"/>
      <c r="W32" s="46"/>
      <c r="X32" s="46"/>
      <c r="Y32" s="49">
        <f>AVERAGE(M32:X32)</f>
        <v>1</v>
      </c>
      <c r="Z32" s="26" t="s">
        <v>56</v>
      </c>
      <c r="AA32" s="72" t="s">
        <v>134</v>
      </c>
      <c r="AB32" s="42"/>
    </row>
    <row r="33" spans="1:28" ht="46.5" customHeight="1" x14ac:dyDescent="0.25">
      <c r="A33" s="51"/>
      <c r="B33" s="37">
        <v>30</v>
      </c>
      <c r="C33" s="41" t="s">
        <v>135</v>
      </c>
      <c r="D33" s="37" t="s">
        <v>81</v>
      </c>
      <c r="E33" s="39">
        <v>1</v>
      </c>
      <c r="F33" s="40" t="s">
        <v>38</v>
      </c>
      <c r="G33" s="41" t="s">
        <v>136</v>
      </c>
      <c r="H33" s="26" t="str">
        <f>'[1]GTI_Oport Atenc Solic Req'!F12</f>
        <v>100%- 90%</v>
      </c>
      <c r="I33" s="27" t="str">
        <f>'[1]GTI_Oport Atenc Solic Req'!G12</f>
        <v>89% -61%</v>
      </c>
      <c r="J33" s="28" t="str">
        <f>'[1]GTI_Oport Atenc Solic Req'!H12</f>
        <v>60% -0 %</v>
      </c>
      <c r="K33" s="37" t="s">
        <v>105</v>
      </c>
      <c r="L33" s="37" t="s">
        <v>40</v>
      </c>
      <c r="M33" s="74">
        <f>'[1]GTI_Oport Atenc Solic Req'!E22</f>
        <v>0.5</v>
      </c>
      <c r="N33" s="74">
        <f>'[1]GTI_Oport Atenc Solic Req'!E23</f>
        <v>1</v>
      </c>
      <c r="O33" s="74">
        <f>'[1]GTI_Oport Atenc Solic Req'!E24</f>
        <v>0.3611111111111111</v>
      </c>
      <c r="P33" s="75"/>
      <c r="Q33" s="75"/>
      <c r="R33" s="75"/>
      <c r="S33" s="75"/>
      <c r="T33" s="75"/>
      <c r="U33" s="75"/>
      <c r="V33" s="75"/>
      <c r="W33" s="75"/>
      <c r="X33" s="75"/>
      <c r="Y33" s="76">
        <f>AVERAGE(M33:X33)</f>
        <v>0.62037037037037035</v>
      </c>
      <c r="Z33" s="77" t="s">
        <v>137</v>
      </c>
      <c r="AA33" s="72" t="s">
        <v>138</v>
      </c>
      <c r="AB33" s="42"/>
    </row>
    <row r="34" spans="1:28" ht="30" customHeight="1" x14ac:dyDescent="0.25">
      <c r="A34" s="51"/>
      <c r="B34" s="21">
        <v>31</v>
      </c>
      <c r="C34" s="41" t="s">
        <v>139</v>
      </c>
      <c r="D34" s="37" t="s">
        <v>37</v>
      </c>
      <c r="E34" s="39">
        <v>1</v>
      </c>
      <c r="F34" s="40" t="s">
        <v>38</v>
      </c>
      <c r="G34" s="41" t="s">
        <v>140</v>
      </c>
      <c r="H34" s="26" t="str">
        <f>'[1]GTI_Mtto Infra Tecn'!F12</f>
        <v>100%- 90%</v>
      </c>
      <c r="I34" s="27" t="str">
        <f>'[1]GTI_Mtto Infra Tecn'!G12</f>
        <v>89% -61%</v>
      </c>
      <c r="J34" s="28" t="str">
        <f>'[1]GTI_Mtto Infra Tecn'!H12</f>
        <v>60% -0 %</v>
      </c>
      <c r="K34" s="37" t="s">
        <v>85</v>
      </c>
      <c r="L34" s="37" t="s">
        <v>85</v>
      </c>
      <c r="M34" s="29" t="s">
        <v>41</v>
      </c>
      <c r="N34" s="29" t="s">
        <v>41</v>
      </c>
      <c r="O34" s="29" t="s">
        <v>41</v>
      </c>
      <c r="P34" s="29" t="s">
        <v>41</v>
      </c>
      <c r="Q34" s="29" t="s">
        <v>41</v>
      </c>
      <c r="R34" s="46"/>
      <c r="S34" s="29" t="s">
        <v>41</v>
      </c>
      <c r="T34" s="29" t="s">
        <v>41</v>
      </c>
      <c r="U34" s="29" t="s">
        <v>41</v>
      </c>
      <c r="V34" s="29" t="s">
        <v>41</v>
      </c>
      <c r="W34" s="29" t="s">
        <v>41</v>
      </c>
      <c r="X34" s="46"/>
      <c r="Y34" s="49" t="e">
        <f>AVERAGE(R34,X34)</f>
        <v>#DIV/0!</v>
      </c>
      <c r="Z34" s="32" t="s">
        <v>42</v>
      </c>
      <c r="AA34" s="50" t="s">
        <v>43</v>
      </c>
      <c r="AB34" s="42"/>
    </row>
    <row r="35" spans="1:28" ht="86.25" customHeight="1" x14ac:dyDescent="0.25">
      <c r="A35" s="57" t="s">
        <v>141</v>
      </c>
      <c r="B35" s="37">
        <v>32</v>
      </c>
      <c r="C35" s="41" t="s">
        <v>142</v>
      </c>
      <c r="D35" s="37" t="s">
        <v>37</v>
      </c>
      <c r="E35" s="39">
        <v>1</v>
      </c>
      <c r="F35" s="40" t="s">
        <v>38</v>
      </c>
      <c r="G35" s="38" t="s">
        <v>143</v>
      </c>
      <c r="H35" s="26" t="str">
        <f>'[1]GDO_Conserv Documental'!F12</f>
        <v>100% - 90%</v>
      </c>
      <c r="I35" s="27" t="str">
        <f>'[1]GDO_Conserv Documental'!G12</f>
        <v>89% - 61%</v>
      </c>
      <c r="J35" s="28" t="str">
        <f>'[1]GDO_Conserv Documental'!H12</f>
        <v>60% - 0%</v>
      </c>
      <c r="K35" s="37" t="s">
        <v>88</v>
      </c>
      <c r="L35" s="37" t="s">
        <v>88</v>
      </c>
      <c r="M35" s="29" t="s">
        <v>41</v>
      </c>
      <c r="N35" s="29" t="s">
        <v>41</v>
      </c>
      <c r="O35" s="46">
        <f>'[1]GDO_Conserv Documental'!E24</f>
        <v>0.9</v>
      </c>
      <c r="P35" s="29" t="s">
        <v>41</v>
      </c>
      <c r="Q35" s="29" t="s">
        <v>41</v>
      </c>
      <c r="R35" s="46"/>
      <c r="S35" s="29" t="s">
        <v>41</v>
      </c>
      <c r="T35" s="29" t="s">
        <v>41</v>
      </c>
      <c r="U35" s="46"/>
      <c r="V35" s="29" t="s">
        <v>41</v>
      </c>
      <c r="W35" s="29" t="s">
        <v>41</v>
      </c>
      <c r="X35" s="46"/>
      <c r="Y35" s="49">
        <f>AVERAGE(O35,R35,U35,X35)</f>
        <v>0.9</v>
      </c>
      <c r="Z35" s="26" t="s">
        <v>56</v>
      </c>
      <c r="AA35" s="78" t="s">
        <v>144</v>
      </c>
      <c r="AB35" s="42"/>
    </row>
    <row r="36" spans="1:28" ht="35.25" customHeight="1" x14ac:dyDescent="0.25">
      <c r="A36" s="45" t="s">
        <v>145</v>
      </c>
      <c r="B36" s="21">
        <v>33</v>
      </c>
      <c r="C36" s="41" t="s">
        <v>146</v>
      </c>
      <c r="D36" s="37" t="s">
        <v>147</v>
      </c>
      <c r="E36" s="39">
        <v>1</v>
      </c>
      <c r="F36" s="40" t="s">
        <v>38</v>
      </c>
      <c r="G36" s="41" t="s">
        <v>148</v>
      </c>
      <c r="H36" s="26" t="str">
        <f>'[1]GJ Act Def Juridica '!F13</f>
        <v>100% - 90%</v>
      </c>
      <c r="I36" s="27" t="str">
        <f>'[1]GJ Act Def Juridica '!G13</f>
        <v>89% - 61%</v>
      </c>
      <c r="J36" s="28" t="str">
        <f>'[1]GJ Act Def Juridica '!H13</f>
        <v>60% - 0%</v>
      </c>
      <c r="K36" s="54" t="s">
        <v>149</v>
      </c>
      <c r="L36" s="54" t="s">
        <v>149</v>
      </c>
      <c r="M36" s="29" t="s">
        <v>41</v>
      </c>
      <c r="N36" s="29" t="s">
        <v>41</v>
      </c>
      <c r="O36" s="46" t="e">
        <f>'[1]GJ Act Def Juridica '!E23</f>
        <v>#DIV/0!</v>
      </c>
      <c r="P36" s="29" t="s">
        <v>41</v>
      </c>
      <c r="Q36" s="29" t="s">
        <v>41</v>
      </c>
      <c r="R36" s="46"/>
      <c r="S36" s="29" t="s">
        <v>41</v>
      </c>
      <c r="T36" s="29" t="s">
        <v>41</v>
      </c>
      <c r="U36" s="46"/>
      <c r="V36" s="29" t="s">
        <v>41</v>
      </c>
      <c r="W36" s="29" t="s">
        <v>41</v>
      </c>
      <c r="X36" s="46"/>
      <c r="Y36" s="49" t="e">
        <f>AVERAGE(O36,R36,U36,X36)</f>
        <v>#DIV/0!</v>
      </c>
      <c r="Z36" s="79" t="s">
        <v>150</v>
      </c>
      <c r="AA36" s="78" t="s">
        <v>151</v>
      </c>
      <c r="AB36" s="42"/>
    </row>
    <row r="37" spans="1:28" ht="30" customHeight="1" x14ac:dyDescent="0.25">
      <c r="A37" s="36"/>
      <c r="B37" s="37">
        <v>34</v>
      </c>
      <c r="C37" s="41" t="s">
        <v>152</v>
      </c>
      <c r="D37" s="37" t="s">
        <v>37</v>
      </c>
      <c r="E37" s="39">
        <v>1</v>
      </c>
      <c r="F37" s="40" t="s">
        <v>38</v>
      </c>
      <c r="G37" s="41" t="s">
        <v>153</v>
      </c>
      <c r="H37" s="26" t="str">
        <f>'[1]GJ Act Socializ PPDAntijur'!F13</f>
        <v>100% - 90%</v>
      </c>
      <c r="I37" s="80" t="str">
        <f>'[1]GJ Act Socializ PPDAntijur'!G13</f>
        <v>89% - 61%</v>
      </c>
      <c r="J37" s="28" t="str">
        <f>'[1]GJ Act Socializ PPDAntijur'!H13</f>
        <v>60% - 0%</v>
      </c>
      <c r="K37" s="54" t="s">
        <v>149</v>
      </c>
      <c r="L37" s="54" t="s">
        <v>149</v>
      </c>
      <c r="M37" s="29" t="s">
        <v>41</v>
      </c>
      <c r="N37" s="29" t="s">
        <v>41</v>
      </c>
      <c r="O37" s="46">
        <f>'[1]GJ Act Socializ PPDAntijur'!E23</f>
        <v>0</v>
      </c>
      <c r="P37" s="29" t="s">
        <v>41</v>
      </c>
      <c r="Q37" s="29" t="s">
        <v>41</v>
      </c>
      <c r="R37" s="46"/>
      <c r="S37" s="29" t="s">
        <v>41</v>
      </c>
      <c r="T37" s="29" t="s">
        <v>41</v>
      </c>
      <c r="U37" s="46"/>
      <c r="V37" s="29" t="s">
        <v>41</v>
      </c>
      <c r="W37" s="29" t="s">
        <v>41</v>
      </c>
      <c r="X37" s="46"/>
      <c r="Y37" s="49">
        <f>AVERAGE(O37,R37,U37,X37)</f>
        <v>0</v>
      </c>
      <c r="Z37" s="71" t="s">
        <v>154</v>
      </c>
      <c r="AA37" s="78" t="s">
        <v>155</v>
      </c>
      <c r="AB37" s="42"/>
    </row>
    <row r="38" spans="1:28" ht="75" customHeight="1" x14ac:dyDescent="0.25">
      <c r="A38" s="36"/>
      <c r="B38" s="37">
        <v>35</v>
      </c>
      <c r="C38" s="41" t="s">
        <v>156</v>
      </c>
      <c r="D38" s="37" t="s">
        <v>147</v>
      </c>
      <c r="E38" s="39">
        <v>1</v>
      </c>
      <c r="F38" s="40" t="s">
        <v>38</v>
      </c>
      <c r="G38" s="41" t="s">
        <v>157</v>
      </c>
      <c r="H38" s="26" t="str">
        <f>'[1]GJ Atenc Proc Contract'!F11</f>
        <v>100% - 90%</v>
      </c>
      <c r="I38" s="80" t="str">
        <f>'[1]GJ Atenc Proc Contract'!G11</f>
        <v>89% - 61%</v>
      </c>
      <c r="J38" s="81" t="str">
        <f>'[1]GJ Atenc Proc Contract'!H11</f>
        <v>60% - 0%</v>
      </c>
      <c r="K38" s="54" t="s">
        <v>149</v>
      </c>
      <c r="L38" s="54" t="s">
        <v>149</v>
      </c>
      <c r="M38" s="29" t="s">
        <v>41</v>
      </c>
      <c r="N38" s="29" t="s">
        <v>41</v>
      </c>
      <c r="O38" s="46">
        <f>'[1]GJ Atenc Proc Contract'!E21</f>
        <v>0.9887640449438202</v>
      </c>
      <c r="P38" s="29" t="s">
        <v>41</v>
      </c>
      <c r="Q38" s="29" t="s">
        <v>41</v>
      </c>
      <c r="R38" s="46"/>
      <c r="S38" s="29" t="s">
        <v>41</v>
      </c>
      <c r="T38" s="29" t="s">
        <v>41</v>
      </c>
      <c r="U38" s="46"/>
      <c r="V38" s="29" t="s">
        <v>41</v>
      </c>
      <c r="W38" s="29" t="s">
        <v>41</v>
      </c>
      <c r="X38" s="46"/>
      <c r="Y38" s="49">
        <f>AVERAGE(O38,R38,U38,X38)</f>
        <v>0.9887640449438202</v>
      </c>
      <c r="Z38" s="26" t="s">
        <v>56</v>
      </c>
      <c r="AA38" s="78" t="s">
        <v>158</v>
      </c>
      <c r="AB38" s="42"/>
    </row>
    <row r="39" spans="1:28" ht="36" customHeight="1" x14ac:dyDescent="0.25">
      <c r="A39" s="82" t="s">
        <v>159</v>
      </c>
      <c r="B39" s="21">
        <v>36</v>
      </c>
      <c r="C39" s="41" t="s">
        <v>160</v>
      </c>
      <c r="D39" s="37" t="s">
        <v>37</v>
      </c>
      <c r="E39" s="39">
        <v>0.93</v>
      </c>
      <c r="F39" s="40" t="s">
        <v>38</v>
      </c>
      <c r="G39" s="41" t="s">
        <v>161</v>
      </c>
      <c r="H39" s="26" t="str">
        <f>'[1]GF_Ejc Prsup Func e inver'!F12</f>
        <v>100%-90%</v>
      </c>
      <c r="I39" s="27" t="str">
        <f>'[1]GF_Ejc Prsup Func e inver'!G12</f>
        <v>89%-61%</v>
      </c>
      <c r="J39" s="28" t="str">
        <f>'[1]GF_Ejc Prsup Func e inver'!H12</f>
        <v>60%-0%</v>
      </c>
      <c r="K39" s="37" t="s">
        <v>105</v>
      </c>
      <c r="L39" s="37" t="s">
        <v>62</v>
      </c>
      <c r="M39" s="47">
        <f>'[1]GF_Ejc Prsup Func e inver'!E22</f>
        <v>0.17782464888322735</v>
      </c>
      <c r="N39" s="47">
        <f>'[1]GF_Ejc Prsup Func e inver'!E23</f>
        <v>8.854234006779442E-2</v>
      </c>
      <c r="O39" s="47">
        <f>'[1]GF_Ejc Prsup Func e inver'!E24</f>
        <v>4.5062384895231719E-2</v>
      </c>
      <c r="P39" s="46"/>
      <c r="Q39" s="46"/>
      <c r="R39" s="46"/>
      <c r="S39" s="46"/>
      <c r="T39" s="46"/>
      <c r="U39" s="46"/>
      <c r="V39" s="46"/>
      <c r="W39" s="46"/>
      <c r="X39" s="46"/>
      <c r="Y39" s="49">
        <f>SUM(M39:X39)</f>
        <v>0.31142937384625352</v>
      </c>
      <c r="Z39" s="71" t="s">
        <v>154</v>
      </c>
      <c r="AA39" s="78" t="s">
        <v>162</v>
      </c>
      <c r="AB39" s="42"/>
    </row>
    <row r="40" spans="1:28" ht="36" customHeight="1" x14ac:dyDescent="0.25">
      <c r="A40" s="82"/>
      <c r="B40" s="37">
        <v>37</v>
      </c>
      <c r="C40" s="41" t="s">
        <v>163</v>
      </c>
      <c r="D40" s="37" t="s">
        <v>37</v>
      </c>
      <c r="E40" s="39">
        <v>1</v>
      </c>
      <c r="F40" s="40" t="s">
        <v>38</v>
      </c>
      <c r="G40" s="41" t="s">
        <v>164</v>
      </c>
      <c r="H40" s="26" t="str">
        <f>'[1]GF_Ejc Giros Func e inver'!F11</f>
        <v>100%-90%</v>
      </c>
      <c r="I40" s="27" t="str">
        <f>'[1]GF_Ejc Giros Func e inver'!G11</f>
        <v>89%-61%</v>
      </c>
      <c r="J40" s="28" t="str">
        <f>'[1]GF_Ejc Giros Func e inver'!H11</f>
        <v>60%-0%</v>
      </c>
      <c r="K40" s="37" t="s">
        <v>105</v>
      </c>
      <c r="L40" s="37" t="s">
        <v>40</v>
      </c>
      <c r="M40" s="47">
        <f>'[1]GF_Ejc Giros Func e inver'!E21</f>
        <v>1.7323026013947512E-2</v>
      </c>
      <c r="N40" s="47">
        <f>'[1]GF_Ejc Giros Func e inver'!E22</f>
        <v>2.0308935463063917E-2</v>
      </c>
      <c r="O40" s="47">
        <f>'[1]GF_Ejc Giros Func e inver'!E23</f>
        <v>4.9248507213951832E-2</v>
      </c>
      <c r="P40" s="46"/>
      <c r="Q40" s="46"/>
      <c r="R40" s="46"/>
      <c r="S40" s="46"/>
      <c r="T40" s="46"/>
      <c r="U40" s="46"/>
      <c r="V40" s="46"/>
      <c r="W40" s="46"/>
      <c r="X40" s="46"/>
      <c r="Y40" s="49">
        <f>SUM(M40:X40)</f>
        <v>8.6880468690963261E-2</v>
      </c>
      <c r="Z40" s="71" t="s">
        <v>154</v>
      </c>
      <c r="AA40" s="78" t="s">
        <v>162</v>
      </c>
      <c r="AB40" s="42"/>
    </row>
    <row r="41" spans="1:28" ht="36" customHeight="1" x14ac:dyDescent="0.25">
      <c r="A41" s="82"/>
      <c r="B41" s="37">
        <v>38</v>
      </c>
      <c r="C41" s="41" t="s">
        <v>165</v>
      </c>
      <c r="D41" s="37" t="s">
        <v>37</v>
      </c>
      <c r="E41" s="39">
        <v>1</v>
      </c>
      <c r="F41" s="40" t="s">
        <v>38</v>
      </c>
      <c r="G41" s="41" t="s">
        <v>166</v>
      </c>
      <c r="H41" s="26" t="str">
        <f>'[1]GF_Ejc reservas'!F12</f>
        <v>100%-90%</v>
      </c>
      <c r="I41" s="27" t="str">
        <f>'[1]GF_Ejc reservas'!G12</f>
        <v>89%-61%</v>
      </c>
      <c r="J41" s="28" t="str">
        <f>'[1]GF_Ejc reservas'!H12</f>
        <v>60%-0%</v>
      </c>
      <c r="K41" s="37" t="s">
        <v>105</v>
      </c>
      <c r="L41" s="37" t="s">
        <v>40</v>
      </c>
      <c r="M41" s="83">
        <f>'[1]GF_Ejc reservas'!E22</f>
        <v>5.6831726906664288E-3</v>
      </c>
      <c r="N41" s="83">
        <f>'[1]GF_Ejc reservas'!E23</f>
        <v>0.11062363999783606</v>
      </c>
      <c r="O41" s="83">
        <f>'[1]GF_Ejc reservas'!E24</f>
        <v>0.40255345183412278</v>
      </c>
      <c r="P41" s="46"/>
      <c r="Q41" s="46"/>
      <c r="R41" s="46"/>
      <c r="S41" s="46"/>
      <c r="T41" s="46"/>
      <c r="U41" s="46"/>
      <c r="V41" s="46"/>
      <c r="W41" s="46"/>
      <c r="X41" s="46"/>
      <c r="Y41" s="49">
        <f>SUM(M41:X41)</f>
        <v>0.51886026452262524</v>
      </c>
      <c r="Z41" s="71" t="s">
        <v>154</v>
      </c>
      <c r="AA41" s="78" t="s">
        <v>162</v>
      </c>
      <c r="AB41" s="42"/>
    </row>
    <row r="42" spans="1:28" ht="30" customHeight="1" x14ac:dyDescent="0.25">
      <c r="A42" s="82"/>
      <c r="B42" s="21">
        <v>39</v>
      </c>
      <c r="C42" s="41" t="s">
        <v>167</v>
      </c>
      <c r="D42" s="37" t="s">
        <v>37</v>
      </c>
      <c r="E42" s="39">
        <v>0.8</v>
      </c>
      <c r="F42" s="40" t="s">
        <v>38</v>
      </c>
      <c r="G42" s="41" t="s">
        <v>168</v>
      </c>
      <c r="H42" s="26" t="str">
        <f>'[1]GF_PAC Vig Ejec'!F12</f>
        <v>100% - 80%</v>
      </c>
      <c r="I42" s="27" t="str">
        <f>'[1]GF_PAC Vig Ejec'!G12</f>
        <v>79% - 61%</v>
      </c>
      <c r="J42" s="28" t="str">
        <f>'[1]GF_PAC Vig Ejec'!H12</f>
        <v>60% - 0%</v>
      </c>
      <c r="K42" s="37" t="s">
        <v>105</v>
      </c>
      <c r="L42" s="37" t="s">
        <v>40</v>
      </c>
      <c r="M42" s="83">
        <f>'[1]GF_PAC Vig Ejec'!E22</f>
        <v>0.83863860363126075</v>
      </c>
      <c r="N42" s="83">
        <f>'[1]GF_PAC Vig Ejec'!E23</f>
        <v>1.1293024520844472</v>
      </c>
      <c r="O42" s="83">
        <f>'[1]GF_PAC Vig Ejec'!E24</f>
        <v>0.79722203815346371</v>
      </c>
      <c r="P42" s="46"/>
      <c r="Q42" s="46"/>
      <c r="R42" s="46"/>
      <c r="S42" s="46"/>
      <c r="T42" s="46"/>
      <c r="U42" s="46"/>
      <c r="V42" s="46"/>
      <c r="W42" s="46"/>
      <c r="X42" s="46"/>
      <c r="Y42" s="49">
        <f>AVERAGE(M42:X42)</f>
        <v>0.92172103128972394</v>
      </c>
      <c r="Z42" s="26" t="s">
        <v>56</v>
      </c>
      <c r="AA42" s="78" t="s">
        <v>169</v>
      </c>
      <c r="AB42" s="42"/>
    </row>
    <row r="43" spans="1:28" ht="30" customHeight="1" x14ac:dyDescent="0.25">
      <c r="A43" s="82"/>
      <c r="B43" s="37">
        <v>40</v>
      </c>
      <c r="C43" s="41" t="s">
        <v>170</v>
      </c>
      <c r="D43" s="37" t="s">
        <v>37</v>
      </c>
      <c r="E43" s="39">
        <v>0.9</v>
      </c>
      <c r="F43" s="40" t="s">
        <v>38</v>
      </c>
      <c r="G43" s="41" t="s">
        <v>171</v>
      </c>
      <c r="H43" s="26" t="str">
        <f>'[1]GF_PAC Reservas Ejec'!F12</f>
        <v>100% - 80%</v>
      </c>
      <c r="I43" s="27" t="str">
        <f>'[1]GF_PAC Reservas Ejec'!G12</f>
        <v>79% - 51%</v>
      </c>
      <c r="J43" s="28" t="str">
        <f>'[1]GF_PAC Reservas Ejec'!H12</f>
        <v>50%-0%</v>
      </c>
      <c r="K43" s="37" t="s">
        <v>105</v>
      </c>
      <c r="L43" s="37" t="s">
        <v>40</v>
      </c>
      <c r="M43" s="83">
        <f>'[1]GF_PAC Reservas Ejec'!E22</f>
        <v>0.90790902868219181</v>
      </c>
      <c r="N43" s="83">
        <f>'[1]GF_PAC Reservas Ejec'!E23</f>
        <v>1.0070881850777551</v>
      </c>
      <c r="O43" s="84">
        <f>'[1]GF_PAC Reservas Ejec'!E24</f>
        <v>0.88392190677480109</v>
      </c>
      <c r="P43" s="46"/>
      <c r="Q43" s="46"/>
      <c r="R43" s="46"/>
      <c r="S43" s="46"/>
      <c r="T43" s="46"/>
      <c r="U43" s="46"/>
      <c r="V43" s="46"/>
      <c r="W43" s="46"/>
      <c r="X43" s="46"/>
      <c r="Y43" s="49">
        <f>AVERAGE(M43:X43)</f>
        <v>0.93297304017824934</v>
      </c>
      <c r="Z43" s="26" t="s">
        <v>56</v>
      </c>
      <c r="AA43" s="78" t="s">
        <v>169</v>
      </c>
      <c r="AB43" s="42"/>
    </row>
    <row r="44" spans="1:28" ht="48.75" customHeight="1" x14ac:dyDescent="0.25">
      <c r="A44" s="82"/>
      <c r="B44" s="21">
        <v>41</v>
      </c>
      <c r="C44" s="41" t="s">
        <v>172</v>
      </c>
      <c r="D44" s="37" t="s">
        <v>81</v>
      </c>
      <c r="E44" s="39" t="s">
        <v>173</v>
      </c>
      <c r="F44" s="40" t="s">
        <v>47</v>
      </c>
      <c r="G44" s="41" t="s">
        <v>174</v>
      </c>
      <c r="H44" s="65" t="str">
        <f>'[1]GF_Present Estados Financ'!F12</f>
        <v xml:space="preserve">De 3 días antes del vencimiento o mas </v>
      </c>
      <c r="I44" s="66" t="str">
        <f>'[1]GF_Present Estados Financ'!G12</f>
        <v>El día del vencimiento o de 1 a 2 días antes del vencimiento</v>
      </c>
      <c r="J44" s="67" t="str">
        <f>'[1]GF_Present Estados Financ'!H12</f>
        <v xml:space="preserve">Despues del día del vencimiento </v>
      </c>
      <c r="K44" s="37" t="s">
        <v>88</v>
      </c>
      <c r="L44" s="37" t="s">
        <v>40</v>
      </c>
      <c r="M44" s="29" t="s">
        <v>41</v>
      </c>
      <c r="N44" s="29" t="s">
        <v>41</v>
      </c>
      <c r="O44" s="85">
        <f>'[1]GF_Present Estados Financ'!E22</f>
        <v>1</v>
      </c>
      <c r="P44" s="29" t="s">
        <v>41</v>
      </c>
      <c r="Q44" s="29" t="s">
        <v>41</v>
      </c>
      <c r="R44" s="46"/>
      <c r="S44" s="29" t="s">
        <v>41</v>
      </c>
      <c r="T44" s="29" t="s">
        <v>41</v>
      </c>
      <c r="U44" s="46"/>
      <c r="V44" s="29" t="s">
        <v>41</v>
      </c>
      <c r="W44" s="29" t="s">
        <v>41</v>
      </c>
      <c r="X44" s="46"/>
      <c r="Y44" s="63">
        <f>AVERAGE(O44,R44,U44,X44)</f>
        <v>1</v>
      </c>
      <c r="Z44" s="66" t="s">
        <v>137</v>
      </c>
      <c r="AA44" s="78" t="s">
        <v>175</v>
      </c>
      <c r="AB44" s="42"/>
    </row>
    <row r="45" spans="1:28" ht="42.75" customHeight="1" x14ac:dyDescent="0.25">
      <c r="A45" s="82"/>
      <c r="B45" s="37">
        <v>42</v>
      </c>
      <c r="C45" s="41" t="s">
        <v>176</v>
      </c>
      <c r="D45" s="37" t="s">
        <v>81</v>
      </c>
      <c r="E45" s="39" t="s">
        <v>177</v>
      </c>
      <c r="F45" s="40" t="s">
        <v>47</v>
      </c>
      <c r="G45" s="41" t="s">
        <v>178</v>
      </c>
      <c r="H45" s="65" t="str">
        <f>'[1]GF_Elabor Conc Bancarias'!F11</f>
        <v xml:space="preserve">De 1 a 15 días </v>
      </c>
      <c r="I45" s="66" t="str">
        <f>'[1]GF_Elabor Conc Bancarias'!G11</f>
        <v>de 16 a 20 días</v>
      </c>
      <c r="J45" s="67" t="str">
        <f>'[1]GF_Elabor Conc Bancarias'!H11</f>
        <v xml:space="preserve">21 a mas días </v>
      </c>
      <c r="K45" s="37" t="s">
        <v>105</v>
      </c>
      <c r="L45" s="37" t="s">
        <v>88</v>
      </c>
      <c r="M45" s="85">
        <f>'[1]GF_Elabor Conc Bancarias'!E21</f>
        <v>15</v>
      </c>
      <c r="N45" s="85">
        <f>'[1]GF_Elabor Conc Bancarias'!E22</f>
        <v>12</v>
      </c>
      <c r="O45" s="53" t="s">
        <v>179</v>
      </c>
      <c r="P45" s="46"/>
      <c r="Q45" s="46"/>
      <c r="R45" s="46"/>
      <c r="S45" s="46"/>
      <c r="T45" s="46"/>
      <c r="U45" s="46"/>
      <c r="V45" s="46"/>
      <c r="W45" s="46"/>
      <c r="X45" s="46"/>
      <c r="Y45" s="63">
        <f>AVERAGE(M45:O45)</f>
        <v>13.5</v>
      </c>
      <c r="Z45" s="26" t="s">
        <v>56</v>
      </c>
      <c r="AA45" s="78" t="s">
        <v>180</v>
      </c>
      <c r="AB45" s="86"/>
    </row>
    <row r="46" spans="1:28" ht="33" customHeight="1" x14ac:dyDescent="0.25">
      <c r="A46" s="87" t="s">
        <v>181</v>
      </c>
      <c r="B46" s="87"/>
      <c r="C46" s="87"/>
      <c r="D46" s="87"/>
      <c r="E46" s="87"/>
      <c r="F46" s="87"/>
      <c r="G46" s="88" t="s">
        <v>182</v>
      </c>
      <c r="H46" s="89"/>
      <c r="I46" s="89"/>
      <c r="J46" s="89"/>
      <c r="K46" s="89"/>
      <c r="L46" s="89"/>
      <c r="M46" s="89"/>
      <c r="N46" s="89"/>
      <c r="O46" s="90"/>
      <c r="P46" s="91" t="s">
        <v>183</v>
      </c>
      <c r="Q46" s="91"/>
      <c r="R46" s="91"/>
      <c r="S46" s="91"/>
      <c r="T46" s="91"/>
      <c r="U46" s="91"/>
      <c r="V46" s="91"/>
      <c r="W46" s="91"/>
      <c r="X46" s="91"/>
      <c r="Y46" s="87"/>
      <c r="Z46" s="91"/>
    </row>
    <row r="47" spans="1:28" ht="200.25" customHeight="1" x14ac:dyDescent="0.25">
      <c r="A47" s="92" t="s">
        <v>184</v>
      </c>
      <c r="B47" s="93"/>
      <c r="C47" s="93"/>
      <c r="D47" s="93"/>
      <c r="E47" s="93"/>
      <c r="F47" s="93"/>
      <c r="G47" s="94" t="s">
        <v>185</v>
      </c>
      <c r="H47" s="94"/>
      <c r="I47" s="94"/>
      <c r="J47" s="94"/>
      <c r="K47" s="94"/>
      <c r="L47" s="94"/>
      <c r="M47" s="94"/>
      <c r="N47" s="94"/>
      <c r="O47" s="94"/>
      <c r="P47" s="94" t="s">
        <v>186</v>
      </c>
      <c r="Q47" s="94"/>
      <c r="R47" s="94"/>
      <c r="S47" s="94"/>
      <c r="T47" s="94"/>
      <c r="U47" s="94"/>
      <c r="V47" s="94" t="s">
        <v>187</v>
      </c>
      <c r="W47" s="94"/>
      <c r="X47" s="94"/>
      <c r="Y47" s="94"/>
      <c r="Z47" s="94"/>
    </row>
  </sheetData>
  <sheetProtection autoFilter="0"/>
  <protectedRanges>
    <protectedRange sqref="S41:T41 V41:X41 S9:X9 S16 U19 S42:X43 S12:X12 S24:X25 S8 U8:W8 S14:X14 S29:X29 S31:X33 S39:X40 S45:X45" name="Rango1"/>
  </protectedRanges>
  <mergeCells count="20">
    <mergeCell ref="A47:F47"/>
    <mergeCell ref="G47:O47"/>
    <mergeCell ref="P47:U47"/>
    <mergeCell ref="V47:Z47"/>
    <mergeCell ref="A32:A34"/>
    <mergeCell ref="A36:A38"/>
    <mergeCell ref="A39:A45"/>
    <mergeCell ref="A46:F46"/>
    <mergeCell ref="G46:O46"/>
    <mergeCell ref="P46:Z46"/>
    <mergeCell ref="C1:X1"/>
    <mergeCell ref="AA1:AB2"/>
    <mergeCell ref="C2:X2"/>
    <mergeCell ref="A4:A7"/>
    <mergeCell ref="AB4:AB45"/>
    <mergeCell ref="A8:A15"/>
    <mergeCell ref="A16:A17"/>
    <mergeCell ref="A18:A20"/>
    <mergeCell ref="A22:A23"/>
    <mergeCell ref="A25:A31"/>
  </mergeCells>
  <dataValidations count="1">
    <dataValidation type="list" allowBlank="1" showInputMessage="1" showErrorMessage="1" sqref="F4:F23 JB4:JB23 SX4:SX23 ACT4:ACT23 AMP4:AMP23 AWL4:AWL23 BGH4:BGH23 BQD4:BQD23 BZZ4:BZZ23 CJV4:CJV23 CTR4:CTR23 DDN4:DDN23 DNJ4:DNJ23 DXF4:DXF23 EHB4:EHB23 EQX4:EQX23 FAT4:FAT23 FKP4:FKP23 FUL4:FUL23 GEH4:GEH23 GOD4:GOD23 GXZ4:GXZ23 HHV4:HHV23 HRR4:HRR23 IBN4:IBN23 ILJ4:ILJ23 IVF4:IVF23 JFB4:JFB23 JOX4:JOX23 JYT4:JYT23 KIP4:KIP23 KSL4:KSL23 LCH4:LCH23 LMD4:LMD23 LVZ4:LVZ23 MFV4:MFV23 MPR4:MPR23 MZN4:MZN23 NJJ4:NJJ23 NTF4:NTF23 ODB4:ODB23 OMX4:OMX23 OWT4:OWT23 PGP4:PGP23 PQL4:PQL23 QAH4:QAH23 QKD4:QKD23 QTZ4:QTZ23 RDV4:RDV23 RNR4:RNR23 RXN4:RXN23 SHJ4:SHJ23 SRF4:SRF23 TBB4:TBB23 TKX4:TKX23 TUT4:TUT23 UEP4:UEP23 UOL4:UOL23 UYH4:UYH23 VID4:VID23 VRZ4:VRZ23 WBV4:WBV23 WLR4:WLR23 WVN4:WVN23 F65540:F65559 JB65540:JB65559 SX65540:SX65559 ACT65540:ACT65559 AMP65540:AMP65559 AWL65540:AWL65559 BGH65540:BGH65559 BQD65540:BQD65559 BZZ65540:BZZ65559 CJV65540:CJV65559 CTR65540:CTR65559 DDN65540:DDN65559 DNJ65540:DNJ65559 DXF65540:DXF65559 EHB65540:EHB65559 EQX65540:EQX65559 FAT65540:FAT65559 FKP65540:FKP65559 FUL65540:FUL65559 GEH65540:GEH65559 GOD65540:GOD65559 GXZ65540:GXZ65559 HHV65540:HHV65559 HRR65540:HRR65559 IBN65540:IBN65559 ILJ65540:ILJ65559 IVF65540:IVF65559 JFB65540:JFB65559 JOX65540:JOX65559 JYT65540:JYT65559 KIP65540:KIP65559 KSL65540:KSL65559 LCH65540:LCH65559 LMD65540:LMD65559 LVZ65540:LVZ65559 MFV65540:MFV65559 MPR65540:MPR65559 MZN65540:MZN65559 NJJ65540:NJJ65559 NTF65540:NTF65559 ODB65540:ODB65559 OMX65540:OMX65559 OWT65540:OWT65559 PGP65540:PGP65559 PQL65540:PQL65559 QAH65540:QAH65559 QKD65540:QKD65559 QTZ65540:QTZ65559 RDV65540:RDV65559 RNR65540:RNR65559 RXN65540:RXN65559 SHJ65540:SHJ65559 SRF65540:SRF65559 TBB65540:TBB65559 TKX65540:TKX65559 TUT65540:TUT65559 UEP65540:UEP65559 UOL65540:UOL65559 UYH65540:UYH65559 VID65540:VID65559 VRZ65540:VRZ65559 WBV65540:WBV65559 WLR65540:WLR65559 WVN65540:WVN65559 F131076:F131095 JB131076:JB131095 SX131076:SX131095 ACT131076:ACT131095 AMP131076:AMP131095 AWL131076:AWL131095 BGH131076:BGH131095 BQD131076:BQD131095 BZZ131076:BZZ131095 CJV131076:CJV131095 CTR131076:CTR131095 DDN131076:DDN131095 DNJ131076:DNJ131095 DXF131076:DXF131095 EHB131076:EHB131095 EQX131076:EQX131095 FAT131076:FAT131095 FKP131076:FKP131095 FUL131076:FUL131095 GEH131076:GEH131095 GOD131076:GOD131095 GXZ131076:GXZ131095 HHV131076:HHV131095 HRR131076:HRR131095 IBN131076:IBN131095 ILJ131076:ILJ131095 IVF131076:IVF131095 JFB131076:JFB131095 JOX131076:JOX131095 JYT131076:JYT131095 KIP131076:KIP131095 KSL131076:KSL131095 LCH131076:LCH131095 LMD131076:LMD131095 LVZ131076:LVZ131095 MFV131076:MFV131095 MPR131076:MPR131095 MZN131076:MZN131095 NJJ131076:NJJ131095 NTF131076:NTF131095 ODB131076:ODB131095 OMX131076:OMX131095 OWT131076:OWT131095 PGP131076:PGP131095 PQL131076:PQL131095 QAH131076:QAH131095 QKD131076:QKD131095 QTZ131076:QTZ131095 RDV131076:RDV131095 RNR131076:RNR131095 RXN131076:RXN131095 SHJ131076:SHJ131095 SRF131076:SRF131095 TBB131076:TBB131095 TKX131076:TKX131095 TUT131076:TUT131095 UEP131076:UEP131095 UOL131076:UOL131095 UYH131076:UYH131095 VID131076:VID131095 VRZ131076:VRZ131095 WBV131076:WBV131095 WLR131076:WLR131095 WVN131076:WVN131095 F196612:F196631 JB196612:JB196631 SX196612:SX196631 ACT196612:ACT196631 AMP196612:AMP196631 AWL196612:AWL196631 BGH196612:BGH196631 BQD196612:BQD196631 BZZ196612:BZZ196631 CJV196612:CJV196631 CTR196612:CTR196631 DDN196612:DDN196631 DNJ196612:DNJ196631 DXF196612:DXF196631 EHB196612:EHB196631 EQX196612:EQX196631 FAT196612:FAT196631 FKP196612:FKP196631 FUL196612:FUL196631 GEH196612:GEH196631 GOD196612:GOD196631 GXZ196612:GXZ196631 HHV196612:HHV196631 HRR196612:HRR196631 IBN196612:IBN196631 ILJ196612:ILJ196631 IVF196612:IVF196631 JFB196612:JFB196631 JOX196612:JOX196631 JYT196612:JYT196631 KIP196612:KIP196631 KSL196612:KSL196631 LCH196612:LCH196631 LMD196612:LMD196631 LVZ196612:LVZ196631 MFV196612:MFV196631 MPR196612:MPR196631 MZN196612:MZN196631 NJJ196612:NJJ196631 NTF196612:NTF196631 ODB196612:ODB196631 OMX196612:OMX196631 OWT196612:OWT196631 PGP196612:PGP196631 PQL196612:PQL196631 QAH196612:QAH196631 QKD196612:QKD196631 QTZ196612:QTZ196631 RDV196612:RDV196631 RNR196612:RNR196631 RXN196612:RXN196631 SHJ196612:SHJ196631 SRF196612:SRF196631 TBB196612:TBB196631 TKX196612:TKX196631 TUT196612:TUT196631 UEP196612:UEP196631 UOL196612:UOL196631 UYH196612:UYH196631 VID196612:VID196631 VRZ196612:VRZ196631 WBV196612:WBV196631 WLR196612:WLR196631 WVN196612:WVN196631 F262148:F262167 JB262148:JB262167 SX262148:SX262167 ACT262148:ACT262167 AMP262148:AMP262167 AWL262148:AWL262167 BGH262148:BGH262167 BQD262148:BQD262167 BZZ262148:BZZ262167 CJV262148:CJV262167 CTR262148:CTR262167 DDN262148:DDN262167 DNJ262148:DNJ262167 DXF262148:DXF262167 EHB262148:EHB262167 EQX262148:EQX262167 FAT262148:FAT262167 FKP262148:FKP262167 FUL262148:FUL262167 GEH262148:GEH262167 GOD262148:GOD262167 GXZ262148:GXZ262167 HHV262148:HHV262167 HRR262148:HRR262167 IBN262148:IBN262167 ILJ262148:ILJ262167 IVF262148:IVF262167 JFB262148:JFB262167 JOX262148:JOX262167 JYT262148:JYT262167 KIP262148:KIP262167 KSL262148:KSL262167 LCH262148:LCH262167 LMD262148:LMD262167 LVZ262148:LVZ262167 MFV262148:MFV262167 MPR262148:MPR262167 MZN262148:MZN262167 NJJ262148:NJJ262167 NTF262148:NTF262167 ODB262148:ODB262167 OMX262148:OMX262167 OWT262148:OWT262167 PGP262148:PGP262167 PQL262148:PQL262167 QAH262148:QAH262167 QKD262148:QKD262167 QTZ262148:QTZ262167 RDV262148:RDV262167 RNR262148:RNR262167 RXN262148:RXN262167 SHJ262148:SHJ262167 SRF262148:SRF262167 TBB262148:TBB262167 TKX262148:TKX262167 TUT262148:TUT262167 UEP262148:UEP262167 UOL262148:UOL262167 UYH262148:UYH262167 VID262148:VID262167 VRZ262148:VRZ262167 WBV262148:WBV262167 WLR262148:WLR262167 WVN262148:WVN262167 F327684:F327703 JB327684:JB327703 SX327684:SX327703 ACT327684:ACT327703 AMP327684:AMP327703 AWL327684:AWL327703 BGH327684:BGH327703 BQD327684:BQD327703 BZZ327684:BZZ327703 CJV327684:CJV327703 CTR327684:CTR327703 DDN327684:DDN327703 DNJ327684:DNJ327703 DXF327684:DXF327703 EHB327684:EHB327703 EQX327684:EQX327703 FAT327684:FAT327703 FKP327684:FKP327703 FUL327684:FUL327703 GEH327684:GEH327703 GOD327684:GOD327703 GXZ327684:GXZ327703 HHV327684:HHV327703 HRR327684:HRR327703 IBN327684:IBN327703 ILJ327684:ILJ327703 IVF327684:IVF327703 JFB327684:JFB327703 JOX327684:JOX327703 JYT327684:JYT327703 KIP327684:KIP327703 KSL327684:KSL327703 LCH327684:LCH327703 LMD327684:LMD327703 LVZ327684:LVZ327703 MFV327684:MFV327703 MPR327684:MPR327703 MZN327684:MZN327703 NJJ327684:NJJ327703 NTF327684:NTF327703 ODB327684:ODB327703 OMX327684:OMX327703 OWT327684:OWT327703 PGP327684:PGP327703 PQL327684:PQL327703 QAH327684:QAH327703 QKD327684:QKD327703 QTZ327684:QTZ327703 RDV327684:RDV327703 RNR327684:RNR327703 RXN327684:RXN327703 SHJ327684:SHJ327703 SRF327684:SRF327703 TBB327684:TBB327703 TKX327684:TKX327703 TUT327684:TUT327703 UEP327684:UEP327703 UOL327684:UOL327703 UYH327684:UYH327703 VID327684:VID327703 VRZ327684:VRZ327703 WBV327684:WBV327703 WLR327684:WLR327703 WVN327684:WVN327703 F393220:F393239 JB393220:JB393239 SX393220:SX393239 ACT393220:ACT393239 AMP393220:AMP393239 AWL393220:AWL393239 BGH393220:BGH393239 BQD393220:BQD393239 BZZ393220:BZZ393239 CJV393220:CJV393239 CTR393220:CTR393239 DDN393220:DDN393239 DNJ393220:DNJ393239 DXF393220:DXF393239 EHB393220:EHB393239 EQX393220:EQX393239 FAT393220:FAT393239 FKP393220:FKP393239 FUL393220:FUL393239 GEH393220:GEH393239 GOD393220:GOD393239 GXZ393220:GXZ393239 HHV393220:HHV393239 HRR393220:HRR393239 IBN393220:IBN393239 ILJ393220:ILJ393239 IVF393220:IVF393239 JFB393220:JFB393239 JOX393220:JOX393239 JYT393220:JYT393239 KIP393220:KIP393239 KSL393220:KSL393239 LCH393220:LCH393239 LMD393220:LMD393239 LVZ393220:LVZ393239 MFV393220:MFV393239 MPR393220:MPR393239 MZN393220:MZN393239 NJJ393220:NJJ393239 NTF393220:NTF393239 ODB393220:ODB393239 OMX393220:OMX393239 OWT393220:OWT393239 PGP393220:PGP393239 PQL393220:PQL393239 QAH393220:QAH393239 QKD393220:QKD393239 QTZ393220:QTZ393239 RDV393220:RDV393239 RNR393220:RNR393239 RXN393220:RXN393239 SHJ393220:SHJ393239 SRF393220:SRF393239 TBB393220:TBB393239 TKX393220:TKX393239 TUT393220:TUT393239 UEP393220:UEP393239 UOL393220:UOL393239 UYH393220:UYH393239 VID393220:VID393239 VRZ393220:VRZ393239 WBV393220:WBV393239 WLR393220:WLR393239 WVN393220:WVN393239 F458756:F458775 JB458756:JB458775 SX458756:SX458775 ACT458756:ACT458775 AMP458756:AMP458775 AWL458756:AWL458775 BGH458756:BGH458775 BQD458756:BQD458775 BZZ458756:BZZ458775 CJV458756:CJV458775 CTR458756:CTR458775 DDN458756:DDN458775 DNJ458756:DNJ458775 DXF458756:DXF458775 EHB458756:EHB458775 EQX458756:EQX458775 FAT458756:FAT458775 FKP458756:FKP458775 FUL458756:FUL458775 GEH458756:GEH458775 GOD458756:GOD458775 GXZ458756:GXZ458775 HHV458756:HHV458775 HRR458756:HRR458775 IBN458756:IBN458775 ILJ458756:ILJ458775 IVF458756:IVF458775 JFB458756:JFB458775 JOX458756:JOX458775 JYT458756:JYT458775 KIP458756:KIP458775 KSL458756:KSL458775 LCH458756:LCH458775 LMD458756:LMD458775 LVZ458756:LVZ458775 MFV458756:MFV458775 MPR458756:MPR458775 MZN458756:MZN458775 NJJ458756:NJJ458775 NTF458756:NTF458775 ODB458756:ODB458775 OMX458756:OMX458775 OWT458756:OWT458775 PGP458756:PGP458775 PQL458756:PQL458775 QAH458756:QAH458775 QKD458756:QKD458775 QTZ458756:QTZ458775 RDV458756:RDV458775 RNR458756:RNR458775 RXN458756:RXN458775 SHJ458756:SHJ458775 SRF458756:SRF458775 TBB458756:TBB458775 TKX458756:TKX458775 TUT458756:TUT458775 UEP458756:UEP458775 UOL458756:UOL458775 UYH458756:UYH458775 VID458756:VID458775 VRZ458756:VRZ458775 WBV458756:WBV458775 WLR458756:WLR458775 WVN458756:WVN458775 F524292:F524311 JB524292:JB524311 SX524292:SX524311 ACT524292:ACT524311 AMP524292:AMP524311 AWL524292:AWL524311 BGH524292:BGH524311 BQD524292:BQD524311 BZZ524292:BZZ524311 CJV524292:CJV524311 CTR524292:CTR524311 DDN524292:DDN524311 DNJ524292:DNJ524311 DXF524292:DXF524311 EHB524292:EHB524311 EQX524292:EQX524311 FAT524292:FAT524311 FKP524292:FKP524311 FUL524292:FUL524311 GEH524292:GEH524311 GOD524292:GOD524311 GXZ524292:GXZ524311 HHV524292:HHV524311 HRR524292:HRR524311 IBN524292:IBN524311 ILJ524292:ILJ524311 IVF524292:IVF524311 JFB524292:JFB524311 JOX524292:JOX524311 JYT524292:JYT524311 KIP524292:KIP524311 KSL524292:KSL524311 LCH524292:LCH524311 LMD524292:LMD524311 LVZ524292:LVZ524311 MFV524292:MFV524311 MPR524292:MPR524311 MZN524292:MZN524311 NJJ524292:NJJ524311 NTF524292:NTF524311 ODB524292:ODB524311 OMX524292:OMX524311 OWT524292:OWT524311 PGP524292:PGP524311 PQL524292:PQL524311 QAH524292:QAH524311 QKD524292:QKD524311 QTZ524292:QTZ524311 RDV524292:RDV524311 RNR524292:RNR524311 RXN524292:RXN524311 SHJ524292:SHJ524311 SRF524292:SRF524311 TBB524292:TBB524311 TKX524292:TKX524311 TUT524292:TUT524311 UEP524292:UEP524311 UOL524292:UOL524311 UYH524292:UYH524311 VID524292:VID524311 VRZ524292:VRZ524311 WBV524292:WBV524311 WLR524292:WLR524311 WVN524292:WVN524311 F589828:F589847 JB589828:JB589847 SX589828:SX589847 ACT589828:ACT589847 AMP589828:AMP589847 AWL589828:AWL589847 BGH589828:BGH589847 BQD589828:BQD589847 BZZ589828:BZZ589847 CJV589828:CJV589847 CTR589828:CTR589847 DDN589828:DDN589847 DNJ589828:DNJ589847 DXF589828:DXF589847 EHB589828:EHB589847 EQX589828:EQX589847 FAT589828:FAT589847 FKP589828:FKP589847 FUL589828:FUL589847 GEH589828:GEH589847 GOD589828:GOD589847 GXZ589828:GXZ589847 HHV589828:HHV589847 HRR589828:HRR589847 IBN589828:IBN589847 ILJ589828:ILJ589847 IVF589828:IVF589847 JFB589828:JFB589847 JOX589828:JOX589847 JYT589828:JYT589847 KIP589828:KIP589847 KSL589828:KSL589847 LCH589828:LCH589847 LMD589828:LMD589847 LVZ589828:LVZ589847 MFV589828:MFV589847 MPR589828:MPR589847 MZN589828:MZN589847 NJJ589828:NJJ589847 NTF589828:NTF589847 ODB589828:ODB589847 OMX589828:OMX589847 OWT589828:OWT589847 PGP589828:PGP589847 PQL589828:PQL589847 QAH589828:QAH589847 QKD589828:QKD589847 QTZ589828:QTZ589847 RDV589828:RDV589847 RNR589828:RNR589847 RXN589828:RXN589847 SHJ589828:SHJ589847 SRF589828:SRF589847 TBB589828:TBB589847 TKX589828:TKX589847 TUT589828:TUT589847 UEP589828:UEP589847 UOL589828:UOL589847 UYH589828:UYH589847 VID589828:VID589847 VRZ589828:VRZ589847 WBV589828:WBV589847 WLR589828:WLR589847 WVN589828:WVN589847 F655364:F655383 JB655364:JB655383 SX655364:SX655383 ACT655364:ACT655383 AMP655364:AMP655383 AWL655364:AWL655383 BGH655364:BGH655383 BQD655364:BQD655383 BZZ655364:BZZ655383 CJV655364:CJV655383 CTR655364:CTR655383 DDN655364:DDN655383 DNJ655364:DNJ655383 DXF655364:DXF655383 EHB655364:EHB655383 EQX655364:EQX655383 FAT655364:FAT655383 FKP655364:FKP655383 FUL655364:FUL655383 GEH655364:GEH655383 GOD655364:GOD655383 GXZ655364:GXZ655383 HHV655364:HHV655383 HRR655364:HRR655383 IBN655364:IBN655383 ILJ655364:ILJ655383 IVF655364:IVF655383 JFB655364:JFB655383 JOX655364:JOX655383 JYT655364:JYT655383 KIP655364:KIP655383 KSL655364:KSL655383 LCH655364:LCH655383 LMD655364:LMD655383 LVZ655364:LVZ655383 MFV655364:MFV655383 MPR655364:MPR655383 MZN655364:MZN655383 NJJ655364:NJJ655383 NTF655364:NTF655383 ODB655364:ODB655383 OMX655364:OMX655383 OWT655364:OWT655383 PGP655364:PGP655383 PQL655364:PQL655383 QAH655364:QAH655383 QKD655364:QKD655383 QTZ655364:QTZ655383 RDV655364:RDV655383 RNR655364:RNR655383 RXN655364:RXN655383 SHJ655364:SHJ655383 SRF655364:SRF655383 TBB655364:TBB655383 TKX655364:TKX655383 TUT655364:TUT655383 UEP655364:UEP655383 UOL655364:UOL655383 UYH655364:UYH655383 VID655364:VID655383 VRZ655364:VRZ655383 WBV655364:WBV655383 WLR655364:WLR655383 WVN655364:WVN655383 F720900:F720919 JB720900:JB720919 SX720900:SX720919 ACT720900:ACT720919 AMP720900:AMP720919 AWL720900:AWL720919 BGH720900:BGH720919 BQD720900:BQD720919 BZZ720900:BZZ720919 CJV720900:CJV720919 CTR720900:CTR720919 DDN720900:DDN720919 DNJ720900:DNJ720919 DXF720900:DXF720919 EHB720900:EHB720919 EQX720900:EQX720919 FAT720900:FAT720919 FKP720900:FKP720919 FUL720900:FUL720919 GEH720900:GEH720919 GOD720900:GOD720919 GXZ720900:GXZ720919 HHV720900:HHV720919 HRR720900:HRR720919 IBN720900:IBN720919 ILJ720900:ILJ720919 IVF720900:IVF720919 JFB720900:JFB720919 JOX720900:JOX720919 JYT720900:JYT720919 KIP720900:KIP720919 KSL720900:KSL720919 LCH720900:LCH720919 LMD720900:LMD720919 LVZ720900:LVZ720919 MFV720900:MFV720919 MPR720900:MPR720919 MZN720900:MZN720919 NJJ720900:NJJ720919 NTF720900:NTF720919 ODB720900:ODB720919 OMX720900:OMX720919 OWT720900:OWT720919 PGP720900:PGP720919 PQL720900:PQL720919 QAH720900:QAH720919 QKD720900:QKD720919 QTZ720900:QTZ720919 RDV720900:RDV720919 RNR720900:RNR720919 RXN720900:RXN720919 SHJ720900:SHJ720919 SRF720900:SRF720919 TBB720900:TBB720919 TKX720900:TKX720919 TUT720900:TUT720919 UEP720900:UEP720919 UOL720900:UOL720919 UYH720900:UYH720919 VID720900:VID720919 VRZ720900:VRZ720919 WBV720900:WBV720919 WLR720900:WLR720919 WVN720900:WVN720919 F786436:F786455 JB786436:JB786455 SX786436:SX786455 ACT786436:ACT786455 AMP786436:AMP786455 AWL786436:AWL786455 BGH786436:BGH786455 BQD786436:BQD786455 BZZ786436:BZZ786455 CJV786436:CJV786455 CTR786436:CTR786455 DDN786436:DDN786455 DNJ786436:DNJ786455 DXF786436:DXF786455 EHB786436:EHB786455 EQX786436:EQX786455 FAT786436:FAT786455 FKP786436:FKP786455 FUL786436:FUL786455 GEH786436:GEH786455 GOD786436:GOD786455 GXZ786436:GXZ786455 HHV786436:HHV786455 HRR786436:HRR786455 IBN786436:IBN786455 ILJ786436:ILJ786455 IVF786436:IVF786455 JFB786436:JFB786455 JOX786436:JOX786455 JYT786436:JYT786455 KIP786436:KIP786455 KSL786436:KSL786455 LCH786436:LCH786455 LMD786436:LMD786455 LVZ786436:LVZ786455 MFV786436:MFV786455 MPR786436:MPR786455 MZN786436:MZN786455 NJJ786436:NJJ786455 NTF786436:NTF786455 ODB786436:ODB786455 OMX786436:OMX786455 OWT786436:OWT786455 PGP786436:PGP786455 PQL786436:PQL786455 QAH786436:QAH786455 QKD786436:QKD786455 QTZ786436:QTZ786455 RDV786436:RDV786455 RNR786436:RNR786455 RXN786436:RXN786455 SHJ786436:SHJ786455 SRF786436:SRF786455 TBB786436:TBB786455 TKX786436:TKX786455 TUT786436:TUT786455 UEP786436:UEP786455 UOL786436:UOL786455 UYH786436:UYH786455 VID786436:VID786455 VRZ786436:VRZ786455 WBV786436:WBV786455 WLR786436:WLR786455 WVN786436:WVN786455 F851972:F851991 JB851972:JB851991 SX851972:SX851991 ACT851972:ACT851991 AMP851972:AMP851991 AWL851972:AWL851991 BGH851972:BGH851991 BQD851972:BQD851991 BZZ851972:BZZ851991 CJV851972:CJV851991 CTR851972:CTR851991 DDN851972:DDN851991 DNJ851972:DNJ851991 DXF851972:DXF851991 EHB851972:EHB851991 EQX851972:EQX851991 FAT851972:FAT851991 FKP851972:FKP851991 FUL851972:FUL851991 GEH851972:GEH851991 GOD851972:GOD851991 GXZ851972:GXZ851991 HHV851972:HHV851991 HRR851972:HRR851991 IBN851972:IBN851991 ILJ851972:ILJ851991 IVF851972:IVF851991 JFB851972:JFB851991 JOX851972:JOX851991 JYT851972:JYT851991 KIP851972:KIP851991 KSL851972:KSL851991 LCH851972:LCH851991 LMD851972:LMD851991 LVZ851972:LVZ851991 MFV851972:MFV851991 MPR851972:MPR851991 MZN851972:MZN851991 NJJ851972:NJJ851991 NTF851972:NTF851991 ODB851972:ODB851991 OMX851972:OMX851991 OWT851972:OWT851991 PGP851972:PGP851991 PQL851972:PQL851991 QAH851972:QAH851991 QKD851972:QKD851991 QTZ851972:QTZ851991 RDV851972:RDV851991 RNR851972:RNR851991 RXN851972:RXN851991 SHJ851972:SHJ851991 SRF851972:SRF851991 TBB851972:TBB851991 TKX851972:TKX851991 TUT851972:TUT851991 UEP851972:UEP851991 UOL851972:UOL851991 UYH851972:UYH851991 VID851972:VID851991 VRZ851972:VRZ851991 WBV851972:WBV851991 WLR851972:WLR851991 WVN851972:WVN851991 F917508:F917527 JB917508:JB917527 SX917508:SX917527 ACT917508:ACT917527 AMP917508:AMP917527 AWL917508:AWL917527 BGH917508:BGH917527 BQD917508:BQD917527 BZZ917508:BZZ917527 CJV917508:CJV917527 CTR917508:CTR917527 DDN917508:DDN917527 DNJ917508:DNJ917527 DXF917508:DXF917527 EHB917508:EHB917527 EQX917508:EQX917527 FAT917508:FAT917527 FKP917508:FKP917527 FUL917508:FUL917527 GEH917508:GEH917527 GOD917508:GOD917527 GXZ917508:GXZ917527 HHV917508:HHV917527 HRR917508:HRR917527 IBN917508:IBN917527 ILJ917508:ILJ917527 IVF917508:IVF917527 JFB917508:JFB917527 JOX917508:JOX917527 JYT917508:JYT917527 KIP917508:KIP917527 KSL917508:KSL917527 LCH917508:LCH917527 LMD917508:LMD917527 LVZ917508:LVZ917527 MFV917508:MFV917527 MPR917508:MPR917527 MZN917508:MZN917527 NJJ917508:NJJ917527 NTF917508:NTF917527 ODB917508:ODB917527 OMX917508:OMX917527 OWT917508:OWT917527 PGP917508:PGP917527 PQL917508:PQL917527 QAH917508:QAH917527 QKD917508:QKD917527 QTZ917508:QTZ917527 RDV917508:RDV917527 RNR917508:RNR917527 RXN917508:RXN917527 SHJ917508:SHJ917527 SRF917508:SRF917527 TBB917508:TBB917527 TKX917508:TKX917527 TUT917508:TUT917527 UEP917508:UEP917527 UOL917508:UOL917527 UYH917508:UYH917527 VID917508:VID917527 VRZ917508:VRZ917527 WBV917508:WBV917527 WLR917508:WLR917527 WVN917508:WVN917527 F983044:F983063 JB983044:JB983063 SX983044:SX983063 ACT983044:ACT983063 AMP983044:AMP983063 AWL983044:AWL983063 BGH983044:BGH983063 BQD983044:BQD983063 BZZ983044:BZZ983063 CJV983044:CJV983063 CTR983044:CTR983063 DDN983044:DDN983063 DNJ983044:DNJ983063 DXF983044:DXF983063 EHB983044:EHB983063 EQX983044:EQX983063 FAT983044:FAT983063 FKP983044:FKP983063 FUL983044:FUL983063 GEH983044:GEH983063 GOD983044:GOD983063 GXZ983044:GXZ983063 HHV983044:HHV983063 HRR983044:HRR983063 IBN983044:IBN983063 ILJ983044:ILJ983063 IVF983044:IVF983063 JFB983044:JFB983063 JOX983044:JOX983063 JYT983044:JYT983063 KIP983044:KIP983063 KSL983044:KSL983063 LCH983044:LCH983063 LMD983044:LMD983063 LVZ983044:LVZ983063 MFV983044:MFV983063 MPR983044:MPR983063 MZN983044:MZN983063 NJJ983044:NJJ983063 NTF983044:NTF983063 ODB983044:ODB983063 OMX983044:OMX983063 OWT983044:OWT983063 PGP983044:PGP983063 PQL983044:PQL983063 QAH983044:QAH983063 QKD983044:QKD983063 QTZ983044:QTZ983063 RDV983044:RDV983063 RNR983044:RNR983063 RXN983044:RXN983063 SHJ983044:SHJ983063 SRF983044:SRF983063 TBB983044:TBB983063 TKX983044:TKX983063 TUT983044:TUT983063 UEP983044:UEP983063 UOL983044:UOL983063 UYH983044:UYH983063 VID983044:VID983063 VRZ983044:VRZ983063 WBV983044:WBV983063 WLR983044:WLR983063 WVN983044:WVN983063 F25:F45 JB25:JB45 SX25:SX45 ACT25:ACT45 AMP25:AMP45 AWL25:AWL45 BGH25:BGH45 BQD25:BQD45 BZZ25:BZZ45 CJV25:CJV45 CTR25:CTR45 DDN25:DDN45 DNJ25:DNJ45 DXF25:DXF45 EHB25:EHB45 EQX25:EQX45 FAT25:FAT45 FKP25:FKP45 FUL25:FUL45 GEH25:GEH45 GOD25:GOD45 GXZ25:GXZ45 HHV25:HHV45 HRR25:HRR45 IBN25:IBN45 ILJ25:ILJ45 IVF25:IVF45 JFB25:JFB45 JOX25:JOX45 JYT25:JYT45 KIP25:KIP45 KSL25:KSL45 LCH25:LCH45 LMD25:LMD45 LVZ25:LVZ45 MFV25:MFV45 MPR25:MPR45 MZN25:MZN45 NJJ25:NJJ45 NTF25:NTF45 ODB25:ODB45 OMX25:OMX45 OWT25:OWT45 PGP25:PGP45 PQL25:PQL45 QAH25:QAH45 QKD25:QKD45 QTZ25:QTZ45 RDV25:RDV45 RNR25:RNR45 RXN25:RXN45 SHJ25:SHJ45 SRF25:SRF45 TBB25:TBB45 TKX25:TKX45 TUT25:TUT45 UEP25:UEP45 UOL25:UOL45 UYH25:UYH45 VID25:VID45 VRZ25:VRZ45 WBV25:WBV45 WLR25:WLR45 WVN25:WVN45 F65561:F65581 JB65561:JB65581 SX65561:SX65581 ACT65561:ACT65581 AMP65561:AMP65581 AWL65561:AWL65581 BGH65561:BGH65581 BQD65561:BQD65581 BZZ65561:BZZ65581 CJV65561:CJV65581 CTR65561:CTR65581 DDN65561:DDN65581 DNJ65561:DNJ65581 DXF65561:DXF65581 EHB65561:EHB65581 EQX65561:EQX65581 FAT65561:FAT65581 FKP65561:FKP65581 FUL65561:FUL65581 GEH65561:GEH65581 GOD65561:GOD65581 GXZ65561:GXZ65581 HHV65561:HHV65581 HRR65561:HRR65581 IBN65561:IBN65581 ILJ65561:ILJ65581 IVF65561:IVF65581 JFB65561:JFB65581 JOX65561:JOX65581 JYT65561:JYT65581 KIP65561:KIP65581 KSL65561:KSL65581 LCH65561:LCH65581 LMD65561:LMD65581 LVZ65561:LVZ65581 MFV65561:MFV65581 MPR65561:MPR65581 MZN65561:MZN65581 NJJ65561:NJJ65581 NTF65561:NTF65581 ODB65561:ODB65581 OMX65561:OMX65581 OWT65561:OWT65581 PGP65561:PGP65581 PQL65561:PQL65581 QAH65561:QAH65581 QKD65561:QKD65581 QTZ65561:QTZ65581 RDV65561:RDV65581 RNR65561:RNR65581 RXN65561:RXN65581 SHJ65561:SHJ65581 SRF65561:SRF65581 TBB65561:TBB65581 TKX65561:TKX65581 TUT65561:TUT65581 UEP65561:UEP65581 UOL65561:UOL65581 UYH65561:UYH65581 VID65561:VID65581 VRZ65561:VRZ65581 WBV65561:WBV65581 WLR65561:WLR65581 WVN65561:WVN65581 F131097:F131117 JB131097:JB131117 SX131097:SX131117 ACT131097:ACT131117 AMP131097:AMP131117 AWL131097:AWL131117 BGH131097:BGH131117 BQD131097:BQD131117 BZZ131097:BZZ131117 CJV131097:CJV131117 CTR131097:CTR131117 DDN131097:DDN131117 DNJ131097:DNJ131117 DXF131097:DXF131117 EHB131097:EHB131117 EQX131097:EQX131117 FAT131097:FAT131117 FKP131097:FKP131117 FUL131097:FUL131117 GEH131097:GEH131117 GOD131097:GOD131117 GXZ131097:GXZ131117 HHV131097:HHV131117 HRR131097:HRR131117 IBN131097:IBN131117 ILJ131097:ILJ131117 IVF131097:IVF131117 JFB131097:JFB131117 JOX131097:JOX131117 JYT131097:JYT131117 KIP131097:KIP131117 KSL131097:KSL131117 LCH131097:LCH131117 LMD131097:LMD131117 LVZ131097:LVZ131117 MFV131097:MFV131117 MPR131097:MPR131117 MZN131097:MZN131117 NJJ131097:NJJ131117 NTF131097:NTF131117 ODB131097:ODB131117 OMX131097:OMX131117 OWT131097:OWT131117 PGP131097:PGP131117 PQL131097:PQL131117 QAH131097:QAH131117 QKD131097:QKD131117 QTZ131097:QTZ131117 RDV131097:RDV131117 RNR131097:RNR131117 RXN131097:RXN131117 SHJ131097:SHJ131117 SRF131097:SRF131117 TBB131097:TBB131117 TKX131097:TKX131117 TUT131097:TUT131117 UEP131097:UEP131117 UOL131097:UOL131117 UYH131097:UYH131117 VID131097:VID131117 VRZ131097:VRZ131117 WBV131097:WBV131117 WLR131097:WLR131117 WVN131097:WVN131117 F196633:F196653 JB196633:JB196653 SX196633:SX196653 ACT196633:ACT196653 AMP196633:AMP196653 AWL196633:AWL196653 BGH196633:BGH196653 BQD196633:BQD196653 BZZ196633:BZZ196653 CJV196633:CJV196653 CTR196633:CTR196653 DDN196633:DDN196653 DNJ196633:DNJ196653 DXF196633:DXF196653 EHB196633:EHB196653 EQX196633:EQX196653 FAT196633:FAT196653 FKP196633:FKP196653 FUL196633:FUL196653 GEH196633:GEH196653 GOD196633:GOD196653 GXZ196633:GXZ196653 HHV196633:HHV196653 HRR196633:HRR196653 IBN196633:IBN196653 ILJ196633:ILJ196653 IVF196633:IVF196653 JFB196633:JFB196653 JOX196633:JOX196653 JYT196633:JYT196653 KIP196633:KIP196653 KSL196633:KSL196653 LCH196633:LCH196653 LMD196633:LMD196653 LVZ196633:LVZ196653 MFV196633:MFV196653 MPR196633:MPR196653 MZN196633:MZN196653 NJJ196633:NJJ196653 NTF196633:NTF196653 ODB196633:ODB196653 OMX196633:OMX196653 OWT196633:OWT196653 PGP196633:PGP196653 PQL196633:PQL196653 QAH196633:QAH196653 QKD196633:QKD196653 QTZ196633:QTZ196653 RDV196633:RDV196653 RNR196633:RNR196653 RXN196633:RXN196653 SHJ196633:SHJ196653 SRF196633:SRF196653 TBB196633:TBB196653 TKX196633:TKX196653 TUT196633:TUT196653 UEP196633:UEP196653 UOL196633:UOL196653 UYH196633:UYH196653 VID196633:VID196653 VRZ196633:VRZ196653 WBV196633:WBV196653 WLR196633:WLR196653 WVN196633:WVN196653 F262169:F262189 JB262169:JB262189 SX262169:SX262189 ACT262169:ACT262189 AMP262169:AMP262189 AWL262169:AWL262189 BGH262169:BGH262189 BQD262169:BQD262189 BZZ262169:BZZ262189 CJV262169:CJV262189 CTR262169:CTR262189 DDN262169:DDN262189 DNJ262169:DNJ262189 DXF262169:DXF262189 EHB262169:EHB262189 EQX262169:EQX262189 FAT262169:FAT262189 FKP262169:FKP262189 FUL262169:FUL262189 GEH262169:GEH262189 GOD262169:GOD262189 GXZ262169:GXZ262189 HHV262169:HHV262189 HRR262169:HRR262189 IBN262169:IBN262189 ILJ262169:ILJ262189 IVF262169:IVF262189 JFB262169:JFB262189 JOX262169:JOX262189 JYT262169:JYT262189 KIP262169:KIP262189 KSL262169:KSL262189 LCH262169:LCH262189 LMD262169:LMD262189 LVZ262169:LVZ262189 MFV262169:MFV262189 MPR262169:MPR262189 MZN262169:MZN262189 NJJ262169:NJJ262189 NTF262169:NTF262189 ODB262169:ODB262189 OMX262169:OMX262189 OWT262169:OWT262189 PGP262169:PGP262189 PQL262169:PQL262189 QAH262169:QAH262189 QKD262169:QKD262189 QTZ262169:QTZ262189 RDV262169:RDV262189 RNR262169:RNR262189 RXN262169:RXN262189 SHJ262169:SHJ262189 SRF262169:SRF262189 TBB262169:TBB262189 TKX262169:TKX262189 TUT262169:TUT262189 UEP262169:UEP262189 UOL262169:UOL262189 UYH262169:UYH262189 VID262169:VID262189 VRZ262169:VRZ262189 WBV262169:WBV262189 WLR262169:WLR262189 WVN262169:WVN262189 F327705:F327725 JB327705:JB327725 SX327705:SX327725 ACT327705:ACT327725 AMP327705:AMP327725 AWL327705:AWL327725 BGH327705:BGH327725 BQD327705:BQD327725 BZZ327705:BZZ327725 CJV327705:CJV327725 CTR327705:CTR327725 DDN327705:DDN327725 DNJ327705:DNJ327725 DXF327705:DXF327725 EHB327705:EHB327725 EQX327705:EQX327725 FAT327705:FAT327725 FKP327705:FKP327725 FUL327705:FUL327725 GEH327705:GEH327725 GOD327705:GOD327725 GXZ327705:GXZ327725 HHV327705:HHV327725 HRR327705:HRR327725 IBN327705:IBN327725 ILJ327705:ILJ327725 IVF327705:IVF327725 JFB327705:JFB327725 JOX327705:JOX327725 JYT327705:JYT327725 KIP327705:KIP327725 KSL327705:KSL327725 LCH327705:LCH327725 LMD327705:LMD327725 LVZ327705:LVZ327725 MFV327705:MFV327725 MPR327705:MPR327725 MZN327705:MZN327725 NJJ327705:NJJ327725 NTF327705:NTF327725 ODB327705:ODB327725 OMX327705:OMX327725 OWT327705:OWT327725 PGP327705:PGP327725 PQL327705:PQL327725 QAH327705:QAH327725 QKD327705:QKD327725 QTZ327705:QTZ327725 RDV327705:RDV327725 RNR327705:RNR327725 RXN327705:RXN327725 SHJ327705:SHJ327725 SRF327705:SRF327725 TBB327705:TBB327725 TKX327705:TKX327725 TUT327705:TUT327725 UEP327705:UEP327725 UOL327705:UOL327725 UYH327705:UYH327725 VID327705:VID327725 VRZ327705:VRZ327725 WBV327705:WBV327725 WLR327705:WLR327725 WVN327705:WVN327725 F393241:F393261 JB393241:JB393261 SX393241:SX393261 ACT393241:ACT393261 AMP393241:AMP393261 AWL393241:AWL393261 BGH393241:BGH393261 BQD393241:BQD393261 BZZ393241:BZZ393261 CJV393241:CJV393261 CTR393241:CTR393261 DDN393241:DDN393261 DNJ393241:DNJ393261 DXF393241:DXF393261 EHB393241:EHB393261 EQX393241:EQX393261 FAT393241:FAT393261 FKP393241:FKP393261 FUL393241:FUL393261 GEH393241:GEH393261 GOD393241:GOD393261 GXZ393241:GXZ393261 HHV393241:HHV393261 HRR393241:HRR393261 IBN393241:IBN393261 ILJ393241:ILJ393261 IVF393241:IVF393261 JFB393241:JFB393261 JOX393241:JOX393261 JYT393241:JYT393261 KIP393241:KIP393261 KSL393241:KSL393261 LCH393241:LCH393261 LMD393241:LMD393261 LVZ393241:LVZ393261 MFV393241:MFV393261 MPR393241:MPR393261 MZN393241:MZN393261 NJJ393241:NJJ393261 NTF393241:NTF393261 ODB393241:ODB393261 OMX393241:OMX393261 OWT393241:OWT393261 PGP393241:PGP393261 PQL393241:PQL393261 QAH393241:QAH393261 QKD393241:QKD393261 QTZ393241:QTZ393261 RDV393241:RDV393261 RNR393241:RNR393261 RXN393241:RXN393261 SHJ393241:SHJ393261 SRF393241:SRF393261 TBB393241:TBB393261 TKX393241:TKX393261 TUT393241:TUT393261 UEP393241:UEP393261 UOL393241:UOL393261 UYH393241:UYH393261 VID393241:VID393261 VRZ393241:VRZ393261 WBV393241:WBV393261 WLR393241:WLR393261 WVN393241:WVN393261 F458777:F458797 JB458777:JB458797 SX458777:SX458797 ACT458777:ACT458797 AMP458777:AMP458797 AWL458777:AWL458797 BGH458777:BGH458797 BQD458777:BQD458797 BZZ458777:BZZ458797 CJV458777:CJV458797 CTR458777:CTR458797 DDN458777:DDN458797 DNJ458777:DNJ458797 DXF458777:DXF458797 EHB458777:EHB458797 EQX458777:EQX458797 FAT458777:FAT458797 FKP458777:FKP458797 FUL458777:FUL458797 GEH458777:GEH458797 GOD458777:GOD458797 GXZ458777:GXZ458797 HHV458777:HHV458797 HRR458777:HRR458797 IBN458777:IBN458797 ILJ458777:ILJ458797 IVF458777:IVF458797 JFB458777:JFB458797 JOX458777:JOX458797 JYT458777:JYT458797 KIP458777:KIP458797 KSL458777:KSL458797 LCH458777:LCH458797 LMD458777:LMD458797 LVZ458777:LVZ458797 MFV458777:MFV458797 MPR458777:MPR458797 MZN458777:MZN458797 NJJ458777:NJJ458797 NTF458777:NTF458797 ODB458777:ODB458797 OMX458777:OMX458797 OWT458777:OWT458797 PGP458777:PGP458797 PQL458777:PQL458797 QAH458777:QAH458797 QKD458777:QKD458797 QTZ458777:QTZ458797 RDV458777:RDV458797 RNR458777:RNR458797 RXN458777:RXN458797 SHJ458777:SHJ458797 SRF458777:SRF458797 TBB458777:TBB458797 TKX458777:TKX458797 TUT458777:TUT458797 UEP458777:UEP458797 UOL458777:UOL458797 UYH458777:UYH458797 VID458777:VID458797 VRZ458777:VRZ458797 WBV458777:WBV458797 WLR458777:WLR458797 WVN458777:WVN458797 F524313:F524333 JB524313:JB524333 SX524313:SX524333 ACT524313:ACT524333 AMP524313:AMP524333 AWL524313:AWL524333 BGH524313:BGH524333 BQD524313:BQD524333 BZZ524313:BZZ524333 CJV524313:CJV524333 CTR524313:CTR524333 DDN524313:DDN524333 DNJ524313:DNJ524333 DXF524313:DXF524333 EHB524313:EHB524333 EQX524313:EQX524333 FAT524313:FAT524333 FKP524313:FKP524333 FUL524313:FUL524333 GEH524313:GEH524333 GOD524313:GOD524333 GXZ524313:GXZ524333 HHV524313:HHV524333 HRR524313:HRR524333 IBN524313:IBN524333 ILJ524313:ILJ524333 IVF524313:IVF524333 JFB524313:JFB524333 JOX524313:JOX524333 JYT524313:JYT524333 KIP524313:KIP524333 KSL524313:KSL524333 LCH524313:LCH524333 LMD524313:LMD524333 LVZ524313:LVZ524333 MFV524313:MFV524333 MPR524313:MPR524333 MZN524313:MZN524333 NJJ524313:NJJ524333 NTF524313:NTF524333 ODB524313:ODB524333 OMX524313:OMX524333 OWT524313:OWT524333 PGP524313:PGP524333 PQL524313:PQL524333 QAH524313:QAH524333 QKD524313:QKD524333 QTZ524313:QTZ524333 RDV524313:RDV524333 RNR524313:RNR524333 RXN524313:RXN524333 SHJ524313:SHJ524333 SRF524313:SRF524333 TBB524313:TBB524333 TKX524313:TKX524333 TUT524313:TUT524333 UEP524313:UEP524333 UOL524313:UOL524333 UYH524313:UYH524333 VID524313:VID524333 VRZ524313:VRZ524333 WBV524313:WBV524333 WLR524313:WLR524333 WVN524313:WVN524333 F589849:F589869 JB589849:JB589869 SX589849:SX589869 ACT589849:ACT589869 AMP589849:AMP589869 AWL589849:AWL589869 BGH589849:BGH589869 BQD589849:BQD589869 BZZ589849:BZZ589869 CJV589849:CJV589869 CTR589849:CTR589869 DDN589849:DDN589869 DNJ589849:DNJ589869 DXF589849:DXF589869 EHB589849:EHB589869 EQX589849:EQX589869 FAT589849:FAT589869 FKP589849:FKP589869 FUL589849:FUL589869 GEH589849:GEH589869 GOD589849:GOD589869 GXZ589849:GXZ589869 HHV589849:HHV589869 HRR589849:HRR589869 IBN589849:IBN589869 ILJ589849:ILJ589869 IVF589849:IVF589869 JFB589849:JFB589869 JOX589849:JOX589869 JYT589849:JYT589869 KIP589849:KIP589869 KSL589849:KSL589869 LCH589849:LCH589869 LMD589849:LMD589869 LVZ589849:LVZ589869 MFV589849:MFV589869 MPR589849:MPR589869 MZN589849:MZN589869 NJJ589849:NJJ589869 NTF589849:NTF589869 ODB589849:ODB589869 OMX589849:OMX589869 OWT589849:OWT589869 PGP589849:PGP589869 PQL589849:PQL589869 QAH589849:QAH589869 QKD589849:QKD589869 QTZ589849:QTZ589869 RDV589849:RDV589869 RNR589849:RNR589869 RXN589849:RXN589869 SHJ589849:SHJ589869 SRF589849:SRF589869 TBB589849:TBB589869 TKX589849:TKX589869 TUT589849:TUT589869 UEP589849:UEP589869 UOL589849:UOL589869 UYH589849:UYH589869 VID589849:VID589869 VRZ589849:VRZ589869 WBV589849:WBV589869 WLR589849:WLR589869 WVN589849:WVN589869 F655385:F655405 JB655385:JB655405 SX655385:SX655405 ACT655385:ACT655405 AMP655385:AMP655405 AWL655385:AWL655405 BGH655385:BGH655405 BQD655385:BQD655405 BZZ655385:BZZ655405 CJV655385:CJV655405 CTR655385:CTR655405 DDN655385:DDN655405 DNJ655385:DNJ655405 DXF655385:DXF655405 EHB655385:EHB655405 EQX655385:EQX655405 FAT655385:FAT655405 FKP655385:FKP655405 FUL655385:FUL655405 GEH655385:GEH655405 GOD655385:GOD655405 GXZ655385:GXZ655405 HHV655385:HHV655405 HRR655385:HRR655405 IBN655385:IBN655405 ILJ655385:ILJ655405 IVF655385:IVF655405 JFB655385:JFB655405 JOX655385:JOX655405 JYT655385:JYT655405 KIP655385:KIP655405 KSL655385:KSL655405 LCH655385:LCH655405 LMD655385:LMD655405 LVZ655385:LVZ655405 MFV655385:MFV655405 MPR655385:MPR655405 MZN655385:MZN655405 NJJ655385:NJJ655405 NTF655385:NTF655405 ODB655385:ODB655405 OMX655385:OMX655405 OWT655385:OWT655405 PGP655385:PGP655405 PQL655385:PQL655405 QAH655385:QAH655405 QKD655385:QKD655405 QTZ655385:QTZ655405 RDV655385:RDV655405 RNR655385:RNR655405 RXN655385:RXN655405 SHJ655385:SHJ655405 SRF655385:SRF655405 TBB655385:TBB655405 TKX655385:TKX655405 TUT655385:TUT655405 UEP655385:UEP655405 UOL655385:UOL655405 UYH655385:UYH655405 VID655385:VID655405 VRZ655385:VRZ655405 WBV655385:WBV655405 WLR655385:WLR655405 WVN655385:WVN655405 F720921:F720941 JB720921:JB720941 SX720921:SX720941 ACT720921:ACT720941 AMP720921:AMP720941 AWL720921:AWL720941 BGH720921:BGH720941 BQD720921:BQD720941 BZZ720921:BZZ720941 CJV720921:CJV720941 CTR720921:CTR720941 DDN720921:DDN720941 DNJ720921:DNJ720941 DXF720921:DXF720941 EHB720921:EHB720941 EQX720921:EQX720941 FAT720921:FAT720941 FKP720921:FKP720941 FUL720921:FUL720941 GEH720921:GEH720941 GOD720921:GOD720941 GXZ720921:GXZ720941 HHV720921:HHV720941 HRR720921:HRR720941 IBN720921:IBN720941 ILJ720921:ILJ720941 IVF720921:IVF720941 JFB720921:JFB720941 JOX720921:JOX720941 JYT720921:JYT720941 KIP720921:KIP720941 KSL720921:KSL720941 LCH720921:LCH720941 LMD720921:LMD720941 LVZ720921:LVZ720941 MFV720921:MFV720941 MPR720921:MPR720941 MZN720921:MZN720941 NJJ720921:NJJ720941 NTF720921:NTF720941 ODB720921:ODB720941 OMX720921:OMX720941 OWT720921:OWT720941 PGP720921:PGP720941 PQL720921:PQL720941 QAH720921:QAH720941 QKD720921:QKD720941 QTZ720921:QTZ720941 RDV720921:RDV720941 RNR720921:RNR720941 RXN720921:RXN720941 SHJ720921:SHJ720941 SRF720921:SRF720941 TBB720921:TBB720941 TKX720921:TKX720941 TUT720921:TUT720941 UEP720921:UEP720941 UOL720921:UOL720941 UYH720921:UYH720941 VID720921:VID720941 VRZ720921:VRZ720941 WBV720921:WBV720941 WLR720921:WLR720941 WVN720921:WVN720941 F786457:F786477 JB786457:JB786477 SX786457:SX786477 ACT786457:ACT786477 AMP786457:AMP786477 AWL786457:AWL786477 BGH786457:BGH786477 BQD786457:BQD786477 BZZ786457:BZZ786477 CJV786457:CJV786477 CTR786457:CTR786477 DDN786457:DDN786477 DNJ786457:DNJ786477 DXF786457:DXF786477 EHB786457:EHB786477 EQX786457:EQX786477 FAT786457:FAT786477 FKP786457:FKP786477 FUL786457:FUL786477 GEH786457:GEH786477 GOD786457:GOD786477 GXZ786457:GXZ786477 HHV786457:HHV786477 HRR786457:HRR786477 IBN786457:IBN786477 ILJ786457:ILJ786477 IVF786457:IVF786477 JFB786457:JFB786477 JOX786457:JOX786477 JYT786457:JYT786477 KIP786457:KIP786477 KSL786457:KSL786477 LCH786457:LCH786477 LMD786457:LMD786477 LVZ786457:LVZ786477 MFV786457:MFV786477 MPR786457:MPR786477 MZN786457:MZN786477 NJJ786457:NJJ786477 NTF786457:NTF786477 ODB786457:ODB786477 OMX786457:OMX786477 OWT786457:OWT786477 PGP786457:PGP786477 PQL786457:PQL786477 QAH786457:QAH786477 QKD786457:QKD786477 QTZ786457:QTZ786477 RDV786457:RDV786477 RNR786457:RNR786477 RXN786457:RXN786477 SHJ786457:SHJ786477 SRF786457:SRF786477 TBB786457:TBB786477 TKX786457:TKX786477 TUT786457:TUT786477 UEP786457:UEP786477 UOL786457:UOL786477 UYH786457:UYH786477 VID786457:VID786477 VRZ786457:VRZ786477 WBV786457:WBV786477 WLR786457:WLR786477 WVN786457:WVN786477 F851993:F852013 JB851993:JB852013 SX851993:SX852013 ACT851993:ACT852013 AMP851993:AMP852013 AWL851993:AWL852013 BGH851993:BGH852013 BQD851993:BQD852013 BZZ851993:BZZ852013 CJV851993:CJV852013 CTR851993:CTR852013 DDN851993:DDN852013 DNJ851993:DNJ852013 DXF851993:DXF852013 EHB851993:EHB852013 EQX851993:EQX852013 FAT851993:FAT852013 FKP851993:FKP852013 FUL851993:FUL852013 GEH851993:GEH852013 GOD851993:GOD852013 GXZ851993:GXZ852013 HHV851993:HHV852013 HRR851993:HRR852013 IBN851993:IBN852013 ILJ851993:ILJ852013 IVF851993:IVF852013 JFB851993:JFB852013 JOX851993:JOX852013 JYT851993:JYT852013 KIP851993:KIP852013 KSL851993:KSL852013 LCH851993:LCH852013 LMD851993:LMD852013 LVZ851993:LVZ852013 MFV851993:MFV852013 MPR851993:MPR852013 MZN851993:MZN852013 NJJ851993:NJJ852013 NTF851993:NTF852013 ODB851993:ODB852013 OMX851993:OMX852013 OWT851993:OWT852013 PGP851993:PGP852013 PQL851993:PQL852013 QAH851993:QAH852013 QKD851993:QKD852013 QTZ851993:QTZ852013 RDV851993:RDV852013 RNR851993:RNR852013 RXN851993:RXN852013 SHJ851993:SHJ852013 SRF851993:SRF852013 TBB851993:TBB852013 TKX851993:TKX852013 TUT851993:TUT852013 UEP851993:UEP852013 UOL851993:UOL852013 UYH851993:UYH852013 VID851993:VID852013 VRZ851993:VRZ852013 WBV851993:WBV852013 WLR851993:WLR852013 WVN851993:WVN852013 F917529:F917549 JB917529:JB917549 SX917529:SX917549 ACT917529:ACT917549 AMP917529:AMP917549 AWL917529:AWL917549 BGH917529:BGH917549 BQD917529:BQD917549 BZZ917529:BZZ917549 CJV917529:CJV917549 CTR917529:CTR917549 DDN917529:DDN917549 DNJ917529:DNJ917549 DXF917529:DXF917549 EHB917529:EHB917549 EQX917529:EQX917549 FAT917529:FAT917549 FKP917529:FKP917549 FUL917529:FUL917549 GEH917529:GEH917549 GOD917529:GOD917549 GXZ917529:GXZ917549 HHV917529:HHV917549 HRR917529:HRR917549 IBN917529:IBN917549 ILJ917529:ILJ917549 IVF917529:IVF917549 JFB917529:JFB917549 JOX917529:JOX917549 JYT917529:JYT917549 KIP917529:KIP917549 KSL917529:KSL917549 LCH917529:LCH917549 LMD917529:LMD917549 LVZ917529:LVZ917549 MFV917529:MFV917549 MPR917529:MPR917549 MZN917529:MZN917549 NJJ917529:NJJ917549 NTF917529:NTF917549 ODB917529:ODB917549 OMX917529:OMX917549 OWT917529:OWT917549 PGP917529:PGP917549 PQL917529:PQL917549 QAH917529:QAH917549 QKD917529:QKD917549 QTZ917529:QTZ917549 RDV917529:RDV917549 RNR917529:RNR917549 RXN917529:RXN917549 SHJ917529:SHJ917549 SRF917529:SRF917549 TBB917529:TBB917549 TKX917529:TKX917549 TUT917529:TUT917549 UEP917529:UEP917549 UOL917529:UOL917549 UYH917529:UYH917549 VID917529:VID917549 VRZ917529:VRZ917549 WBV917529:WBV917549 WLR917529:WLR917549 WVN917529:WVN917549 F983065:F983085 JB983065:JB983085 SX983065:SX983085 ACT983065:ACT983085 AMP983065:AMP983085 AWL983065:AWL983085 BGH983065:BGH983085 BQD983065:BQD983085 BZZ983065:BZZ983085 CJV983065:CJV983085 CTR983065:CTR983085 DDN983065:DDN983085 DNJ983065:DNJ983085 DXF983065:DXF983085 EHB983065:EHB983085 EQX983065:EQX983085 FAT983065:FAT983085 FKP983065:FKP983085 FUL983065:FUL983085 GEH983065:GEH983085 GOD983065:GOD983085 GXZ983065:GXZ983085 HHV983065:HHV983085 HRR983065:HRR983085 IBN983065:IBN983085 ILJ983065:ILJ983085 IVF983065:IVF983085 JFB983065:JFB983085 JOX983065:JOX983085 JYT983065:JYT983085 KIP983065:KIP983085 KSL983065:KSL983085 LCH983065:LCH983085 LMD983065:LMD983085 LVZ983065:LVZ983085 MFV983065:MFV983085 MPR983065:MPR983085 MZN983065:MZN983085 NJJ983065:NJJ983085 NTF983065:NTF983085 ODB983065:ODB983085 OMX983065:OMX983085 OWT983065:OWT983085 PGP983065:PGP983085 PQL983065:PQL983085 QAH983065:QAH983085 QKD983065:QKD983085 QTZ983065:QTZ983085 RDV983065:RDV983085 RNR983065:RNR983085 RXN983065:RXN983085 SHJ983065:SHJ983085 SRF983065:SRF983085 TBB983065:TBB983085 TKX983065:TKX983085 TUT983065:TUT983085 UEP983065:UEP983085 UOL983065:UOL983085 UYH983065:UYH983085 VID983065:VID983085 VRZ983065:VRZ983085 WBV983065:WBV983085 WLR983065:WLR983085 WVN983065:WVN983085" xr:uid="{67E560DF-A747-45CF-A090-5229DD065B49}">
      <formula1>$BC$5:$BC$18</formula1>
    </dataValidation>
  </dataValidations>
  <printOptions horizontalCentered="1"/>
  <pageMargins left="0.19685039370078741" right="0.27559055118110237" top="0.31496062992125984" bottom="0.15748031496062992" header="0.27559055118110237" footer="0.15748031496062992"/>
  <pageSetup paperSize="2519" scale="24" firstPageNumber="0" fitToHeight="3" orientation="landscape" horizontalDpi="300" verticalDpi="300" r:id="rId1"/>
  <headerFooter alignWithMargins="0">
    <oddHeader>&amp;L&amp;F</oddHeader>
    <oddFooter>&amp;L&amp;Z&amp;F&amp;R&amp;P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Indicadores 2021</vt:lpstr>
      <vt:lpstr>'MAtriz Indicadores 2021'!Área_de_impresión</vt:lpstr>
      <vt:lpstr>'MAtriz Indicadores 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Estupiñan</dc:creator>
  <cp:lastModifiedBy>Deisy Estupiñan</cp:lastModifiedBy>
  <dcterms:created xsi:type="dcterms:W3CDTF">2021-06-29T23:41:43Z</dcterms:created>
  <dcterms:modified xsi:type="dcterms:W3CDTF">2021-06-29T23:46:22Z</dcterms:modified>
</cp:coreProperties>
</file>