
<file path=[Content_Types].xml><?xml version="1.0" encoding="utf-8"?>
<Types xmlns="http://schemas.openxmlformats.org/package/2006/content-types">
  <Default Extension="bin" ContentType="application/vnd.openxmlformats-officedocument.oleObject"/>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rinterSettings/printerSettings1.bin" ContentType="application/vnd.openxmlformats-officedocument.spreadsheetml.printerSettings"/>
  <Override PartName="/xl/drawings/drawing3.xml" ContentType="application/vnd.openxmlformats-officedocument.drawing+xml"/>
  <Override PartName="/xl/printerSettings/printerSettings2.bin" ContentType="application/vnd.openxmlformats-officedocument.spreadsheetml.printerSettings"/>
  <Override PartName="/xl/drawings/drawing4.xml" ContentType="application/vnd.openxmlformats-officedocument.drawing+xml"/>
  <Override PartName="/xl/comments1.xml" ContentType="application/vnd.openxmlformats-officedocument.spreadsheetml.comments+xml"/>
  <Override PartName="/xl/printerSettings/printerSettings3.bin" ContentType="application/vnd.openxmlformats-officedocument.spreadsheetml.printerSettings"/>
  <Override PartName="/xl/drawings/drawing5.xml" ContentType="application/vnd.openxmlformats-officedocument.drawing+xml"/>
  <Override PartName="/xl/printerSettings/printerSettings4.bin" ContentType="application/vnd.openxmlformats-officedocument.spreadsheetml.printerSettings"/>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amirez\Desktop\"/>
    </mc:Choice>
  </mc:AlternateContent>
  <bookViews>
    <workbookView xWindow="0" yWindow="0" windowWidth="21600" windowHeight="9735" activeTab="4"/>
  </bookViews>
  <sheets>
    <sheet name="PA 2019-GCentro" sheetId="1" r:id="rId1"/>
    <sheet name="PA 2019 - Arte y Cultura" sheetId="8" r:id="rId2"/>
    <sheet name="Hoja1" sheetId="2" state="hidden" r:id="rId3"/>
    <sheet name="PA 2019- Comunicaciones" sheetId="4" r:id="rId4"/>
    <sheet name="PA 2019 -Corporativa" sheetId="5" r:id="rId5"/>
    <sheet name="PA 2019-Juridica" sheetId="6" r:id="rId6"/>
    <sheet name="PA 2019-Planeacion" sheetId="7" r:id="rId7"/>
  </sheets>
  <externalReferences>
    <externalReference r:id="rId8"/>
    <externalReference r:id="rId9"/>
    <externalReference r:id="rId10"/>
    <externalReference r:id="rId11"/>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6" i="8" l="1"/>
  <c r="O46" i="8"/>
  <c r="V45" i="8"/>
  <c r="O45" i="8"/>
  <c r="V44" i="8"/>
  <c r="O44" i="8"/>
  <c r="V43" i="8"/>
  <c r="O43" i="8"/>
  <c r="V42" i="8"/>
  <c r="O42" i="8"/>
  <c r="V41" i="8"/>
  <c r="O41" i="8"/>
  <c r="V40" i="8"/>
  <c r="O40" i="8"/>
  <c r="V39" i="8"/>
  <c r="O39" i="8"/>
  <c r="AI34" i="8"/>
  <c r="AH34" i="8"/>
  <c r="AJ34" i="8" s="1"/>
  <c r="AB34" i="8"/>
  <c r="AC34" i="8" s="1"/>
  <c r="AA34" i="8"/>
  <c r="U34" i="8"/>
  <c r="T34" i="8"/>
  <c r="V34" i="8" s="1"/>
  <c r="N34" i="8"/>
  <c r="O34" i="8" s="1"/>
  <c r="M34" i="8"/>
  <c r="AO34" i="8" s="1"/>
  <c r="D34" i="8"/>
  <c r="AI33" i="8"/>
  <c r="AH33" i="8"/>
  <c r="AJ33" i="8" s="1"/>
  <c r="AB33" i="8"/>
  <c r="AC33" i="8" s="1"/>
  <c r="AA33" i="8"/>
  <c r="U33" i="8"/>
  <c r="T33" i="8"/>
  <c r="V33" i="8" s="1"/>
  <c r="N33" i="8"/>
  <c r="O33" i="8" s="1"/>
  <c r="M33" i="8"/>
  <c r="AO33" i="8" s="1"/>
  <c r="D33" i="8"/>
  <c r="AI32" i="8"/>
  <c r="AH32" i="8"/>
  <c r="AJ32" i="8" s="1"/>
  <c r="AB32" i="8"/>
  <c r="AC32" i="8" s="1"/>
  <c r="AA32" i="8"/>
  <c r="U32" i="8"/>
  <c r="T32" i="8"/>
  <c r="V32" i="8" s="1"/>
  <c r="N32" i="8"/>
  <c r="O32" i="8" s="1"/>
  <c r="M32" i="8"/>
  <c r="AO32" i="8" s="1"/>
  <c r="D32" i="8"/>
  <c r="AI31" i="8"/>
  <c r="AH31" i="8"/>
  <c r="AJ31" i="8" s="1"/>
  <c r="AB31" i="8"/>
  <c r="AC31" i="8" s="1"/>
  <c r="AA31" i="8"/>
  <c r="U31" i="8"/>
  <c r="T31" i="8"/>
  <c r="V31" i="8" s="1"/>
  <c r="N31" i="8"/>
  <c r="O31" i="8" s="1"/>
  <c r="M31" i="8"/>
  <c r="AO31" i="8" s="1"/>
  <c r="D31" i="8"/>
  <c r="AI30" i="8"/>
  <c r="AH30" i="8"/>
  <c r="AJ30" i="8" s="1"/>
  <c r="AB30" i="8"/>
  <c r="AC30" i="8" s="1"/>
  <c r="AA30" i="8"/>
  <c r="U30" i="8"/>
  <c r="T30" i="8"/>
  <c r="V30" i="8" s="1"/>
  <c r="N30" i="8"/>
  <c r="O30" i="8" s="1"/>
  <c r="M30" i="8"/>
  <c r="AO30" i="8" s="1"/>
  <c r="D30" i="8"/>
  <c r="AI29" i="8"/>
  <c r="AH29" i="8"/>
  <c r="AJ29" i="8" s="1"/>
  <c r="AB29" i="8"/>
  <c r="AC29" i="8" s="1"/>
  <c r="AA29" i="8"/>
  <c r="U29" i="8"/>
  <c r="T29" i="8"/>
  <c r="V29" i="8" s="1"/>
  <c r="N29" i="8"/>
  <c r="O29" i="8" s="1"/>
  <c r="M29" i="8"/>
  <c r="AO29" i="8" s="1"/>
  <c r="D29" i="8"/>
  <c r="AI28" i="8"/>
  <c r="AJ28" i="8" s="1"/>
  <c r="AH28" i="8"/>
  <c r="AB28" i="8"/>
  <c r="AA28" i="8"/>
  <c r="AC28" i="8" s="1"/>
  <c r="U28" i="8"/>
  <c r="V28" i="8" s="1"/>
  <c r="T28" i="8"/>
  <c r="N28" i="8"/>
  <c r="M28" i="8"/>
  <c r="AO28" i="8" s="1"/>
  <c r="D28" i="8"/>
  <c r="AU27" i="8"/>
  <c r="AI27" i="8"/>
  <c r="AH27" i="8"/>
  <c r="AJ27" i="8" s="1"/>
  <c r="AB27" i="8"/>
  <c r="AC27" i="8" s="1"/>
  <c r="AA27" i="8"/>
  <c r="U27" i="8"/>
  <c r="T27" i="8"/>
  <c r="V27" i="8" s="1"/>
  <c r="N27" i="8"/>
  <c r="O27" i="8" s="1"/>
  <c r="M27" i="8"/>
  <c r="AO27" i="8" s="1"/>
  <c r="D27" i="8"/>
  <c r="AU26" i="8"/>
  <c r="AI26" i="8"/>
  <c r="AJ26" i="8" s="1"/>
  <c r="AH26" i="8"/>
  <c r="AB26" i="8"/>
  <c r="AA26" i="8"/>
  <c r="AC26" i="8" s="1"/>
  <c r="U26" i="8"/>
  <c r="V26" i="8" s="1"/>
  <c r="T26" i="8"/>
  <c r="N26" i="8"/>
  <c r="M26" i="8"/>
  <c r="AO26" i="8" s="1"/>
  <c r="D26" i="8"/>
  <c r="AU25" i="8"/>
  <c r="AI25" i="8"/>
  <c r="AH25" i="8"/>
  <c r="AJ25" i="8" s="1"/>
  <c r="AB25" i="8"/>
  <c r="AC25" i="8" s="1"/>
  <c r="AA25" i="8"/>
  <c r="U25" i="8"/>
  <c r="T25" i="8"/>
  <c r="V25" i="8" s="1"/>
  <c r="N25" i="8"/>
  <c r="O25" i="8" s="1"/>
  <c r="M25" i="8"/>
  <c r="AO25" i="8" s="1"/>
  <c r="D25" i="8"/>
  <c r="AU24" i="8"/>
  <c r="AI24" i="8"/>
  <c r="AJ24" i="8" s="1"/>
  <c r="AH24" i="8"/>
  <c r="AB24" i="8"/>
  <c r="AA24" i="8"/>
  <c r="AC24" i="8" s="1"/>
  <c r="U24" i="8"/>
  <c r="V24" i="8" s="1"/>
  <c r="T24" i="8"/>
  <c r="N24" i="8"/>
  <c r="M24" i="8"/>
  <c r="AO24" i="8" s="1"/>
  <c r="D24" i="8"/>
  <c r="AI23" i="8"/>
  <c r="AJ23" i="8" s="1"/>
  <c r="AH23" i="8"/>
  <c r="AB23" i="8"/>
  <c r="AA23" i="8"/>
  <c r="AC23" i="8" s="1"/>
  <c r="U23" i="8"/>
  <c r="V23" i="8" s="1"/>
  <c r="T23" i="8"/>
  <c r="N23" i="8"/>
  <c r="M23" i="8"/>
  <c r="AO23" i="8" s="1"/>
  <c r="D23" i="8"/>
  <c r="AI22" i="8"/>
  <c r="AJ22" i="8" s="1"/>
  <c r="AH22" i="8"/>
  <c r="AB22" i="8"/>
  <c r="AA22" i="8"/>
  <c r="AC22" i="8" s="1"/>
  <c r="U22" i="8"/>
  <c r="V22" i="8" s="1"/>
  <c r="T22" i="8"/>
  <c r="N22" i="8"/>
  <c r="M22" i="8"/>
  <c r="AO22" i="8" s="1"/>
  <c r="D22" i="8"/>
  <c r="AI21" i="8"/>
  <c r="AH21" i="8"/>
  <c r="AJ21" i="8" s="1"/>
  <c r="AB21" i="8"/>
  <c r="AC21" i="8" s="1"/>
  <c r="AA21" i="8"/>
  <c r="U21" i="8"/>
  <c r="T21" i="8"/>
  <c r="V21" i="8" s="1"/>
  <c r="N21" i="8"/>
  <c r="O21" i="8" s="1"/>
  <c r="M21" i="8"/>
  <c r="AO21" i="8" s="1"/>
  <c r="D21" i="8"/>
  <c r="AI20" i="8"/>
  <c r="AH20" i="8"/>
  <c r="AJ20" i="8" s="1"/>
  <c r="AB20" i="8"/>
  <c r="AC20" i="8" s="1"/>
  <c r="AA20" i="8"/>
  <c r="U20" i="8"/>
  <c r="T20" i="8"/>
  <c r="V20" i="8" s="1"/>
  <c r="N20" i="8"/>
  <c r="O20" i="8" s="1"/>
  <c r="M20" i="8"/>
  <c r="AO20" i="8" s="1"/>
  <c r="D20" i="8"/>
  <c r="AU21" i="8" s="1"/>
  <c r="AU28" i="8" s="1"/>
  <c r="O22" i="8" l="1"/>
  <c r="O23" i="8"/>
  <c r="O24" i="8"/>
  <c r="O26" i="8"/>
  <c r="O28" i="8"/>
  <c r="O55" i="7" l="1"/>
  <c r="O54" i="7"/>
  <c r="O53" i="7"/>
  <c r="O52" i="7"/>
  <c r="O51" i="7"/>
  <c r="O50" i="7"/>
  <c r="O49" i="7"/>
  <c r="O48" i="7"/>
  <c r="O44" i="7"/>
  <c r="O43" i="7"/>
  <c r="O42" i="7"/>
  <c r="O41" i="7"/>
  <c r="O40" i="7"/>
  <c r="O39" i="7"/>
  <c r="O38" i="7"/>
  <c r="O37" i="7"/>
  <c r="O36" i="7"/>
  <c r="O35" i="7"/>
  <c r="O34" i="7"/>
  <c r="O33" i="7"/>
  <c r="O32" i="7"/>
  <c r="O31" i="7"/>
  <c r="O30" i="7"/>
  <c r="O29" i="7"/>
  <c r="O28" i="7"/>
  <c r="O27" i="7"/>
  <c r="O26" i="7"/>
  <c r="O25" i="7"/>
  <c r="O24" i="7"/>
  <c r="O23" i="7"/>
  <c r="O22" i="7"/>
  <c r="O21" i="7"/>
  <c r="O20" i="7"/>
  <c r="O19" i="7"/>
  <c r="O32" i="6" l="1"/>
  <c r="O31" i="6"/>
  <c r="O30" i="6"/>
  <c r="O29" i="6"/>
  <c r="O28" i="6"/>
  <c r="O27" i="6"/>
  <c r="O26" i="6"/>
  <c r="O25" i="6"/>
  <c r="O21" i="6"/>
  <c r="O20" i="6"/>
  <c r="O19" i="6"/>
  <c r="O18" i="6"/>
  <c r="O17" i="6"/>
  <c r="O16" i="6"/>
  <c r="O119" i="5" l="1"/>
  <c r="O118" i="5"/>
  <c r="O115" i="5"/>
  <c r="O114" i="5"/>
  <c r="O113" i="5"/>
  <c r="O112" i="5"/>
  <c r="O111" i="5"/>
  <c r="O110" i="5"/>
  <c r="O109" i="5"/>
  <c r="O105" i="5"/>
  <c r="O104" i="5"/>
  <c r="O101" i="5"/>
  <c r="O100" i="5"/>
  <c r="O99" i="5"/>
  <c r="O98" i="5"/>
  <c r="O97" i="5"/>
  <c r="O96" i="5"/>
  <c r="O95" i="5"/>
  <c r="O94" i="5"/>
  <c r="O93" i="5"/>
  <c r="O90" i="5"/>
  <c r="O89" i="5"/>
  <c r="O88" i="5"/>
  <c r="O87" i="5"/>
  <c r="O86" i="5"/>
  <c r="O85" i="5"/>
  <c r="O84" i="5"/>
  <c r="O83" i="5"/>
  <c r="O80" i="5"/>
  <c r="O79" i="5"/>
  <c r="O78" i="5"/>
  <c r="O77" i="5"/>
  <c r="O76" i="5"/>
  <c r="O75" i="5"/>
  <c r="O74" i="5"/>
  <c r="O73" i="5"/>
  <c r="O72" i="5"/>
  <c r="O71" i="5"/>
  <c r="O70" i="5"/>
  <c r="O69" i="5"/>
  <c r="O68" i="5"/>
  <c r="O67" i="5"/>
  <c r="O64" i="5"/>
  <c r="O63" i="5"/>
  <c r="O62" i="5"/>
  <c r="O61" i="5"/>
  <c r="O60" i="5"/>
  <c r="O59" i="5"/>
  <c r="O58" i="5"/>
  <c r="O57" i="5"/>
  <c r="O56" i="5"/>
  <c r="O55" i="5"/>
  <c r="O54" i="5"/>
  <c r="O51" i="5"/>
  <c r="O50" i="5"/>
  <c r="O49" i="5"/>
  <c r="O48" i="5"/>
  <c r="O47" i="5"/>
  <c r="N46" i="5"/>
  <c r="O46" i="5" s="1"/>
  <c r="O43" i="5"/>
  <c r="O42" i="5"/>
  <c r="O41" i="5"/>
  <c r="O40" i="5"/>
  <c r="O37" i="5"/>
  <c r="O36" i="5"/>
  <c r="O35" i="5"/>
  <c r="O34" i="5"/>
  <c r="O31" i="5"/>
  <c r="O30" i="5"/>
  <c r="N29" i="5"/>
  <c r="O29" i="5" s="1"/>
  <c r="M29" i="5"/>
  <c r="O28" i="5"/>
  <c r="AI23" i="5"/>
  <c r="AH23" i="5"/>
  <c r="AJ23" i="5" s="1"/>
  <c r="AB23" i="5"/>
  <c r="AC23" i="5" s="1"/>
  <c r="AA23" i="5"/>
  <c r="U23" i="5"/>
  <c r="T23" i="5"/>
  <c r="V23" i="5" s="1"/>
  <c r="N23" i="5"/>
  <c r="O23" i="5" s="1"/>
  <c r="M23" i="5"/>
  <c r="AO23" i="5" s="1"/>
  <c r="D23" i="5"/>
  <c r="AI22" i="5"/>
  <c r="AH22" i="5"/>
  <c r="AJ22" i="5" s="1"/>
  <c r="AB22" i="5"/>
  <c r="AC22" i="5" s="1"/>
  <c r="AA22" i="5"/>
  <c r="U22" i="5"/>
  <c r="T22" i="5"/>
  <c r="V22" i="5" s="1"/>
  <c r="N22" i="5"/>
  <c r="O22" i="5" s="1"/>
  <c r="M22" i="5"/>
  <c r="AO22" i="5" s="1"/>
  <c r="D22" i="5"/>
  <c r="AI21" i="5"/>
  <c r="AH21" i="5"/>
  <c r="AJ21" i="5" s="1"/>
  <c r="AB21" i="5"/>
  <c r="AC21" i="5" s="1"/>
  <c r="AA21" i="5"/>
  <c r="U21" i="5"/>
  <c r="T21" i="5"/>
  <c r="V21" i="5" s="1"/>
  <c r="N21" i="5"/>
  <c r="O21" i="5" s="1"/>
  <c r="M21" i="5"/>
  <c r="AO21" i="5" s="1"/>
  <c r="D21" i="5"/>
  <c r="AI20" i="5"/>
  <c r="AH20" i="5"/>
  <c r="AJ20" i="5" s="1"/>
  <c r="AB20" i="5"/>
  <c r="AC20" i="5" s="1"/>
  <c r="AA20" i="5"/>
  <c r="U20" i="5"/>
  <c r="T20" i="5"/>
  <c r="V20" i="5" s="1"/>
  <c r="N20" i="5"/>
  <c r="O20" i="5" s="1"/>
  <c r="M20" i="5"/>
  <c r="AO20" i="5" s="1"/>
  <c r="D20" i="5"/>
  <c r="AI19" i="5"/>
  <c r="AH19" i="5"/>
  <c r="AJ19" i="5" s="1"/>
  <c r="AB19" i="5"/>
  <c r="AC19" i="5" s="1"/>
  <c r="AA19" i="5"/>
  <c r="U19" i="5"/>
  <c r="T19" i="5"/>
  <c r="V19" i="5" s="1"/>
  <c r="N19" i="5"/>
  <c r="O19" i="5" s="1"/>
  <c r="M19" i="5"/>
  <c r="AO19" i="5" s="1"/>
  <c r="D19" i="5"/>
  <c r="O33" i="4" l="1"/>
  <c r="O32" i="4"/>
  <c r="O31" i="4"/>
  <c r="O30" i="4"/>
  <c r="O29" i="4"/>
  <c r="O28" i="4"/>
  <c r="O27" i="4"/>
  <c r="O26" i="4"/>
  <c r="O22" i="4"/>
  <c r="O21" i="4"/>
  <c r="O20" i="4"/>
  <c r="O19" i="4"/>
  <c r="V48" i="1" l="1"/>
  <c r="V49" i="1"/>
  <c r="V50" i="1"/>
  <c r="V51" i="1"/>
  <c r="V52" i="1"/>
  <c r="V53" i="1"/>
  <c r="V54" i="1"/>
  <c r="V47" i="1"/>
  <c r="O48" i="1" l="1"/>
  <c r="O49" i="1"/>
  <c r="O50" i="1"/>
  <c r="O51" i="1"/>
  <c r="O52" i="1"/>
  <c r="O53" i="1"/>
  <c r="O54" i="1"/>
  <c r="O47" i="1"/>
  <c r="M20" i="1"/>
  <c r="N19" i="1"/>
  <c r="M18" i="1"/>
  <c r="D26" i="1"/>
  <c r="D27" i="1"/>
  <c r="D25" i="1"/>
  <c r="D23" i="1"/>
  <c r="D24" i="1"/>
  <c r="D22" i="1"/>
  <c r="D21" i="1"/>
  <c r="D20" i="1"/>
  <c r="D19" i="1"/>
  <c r="D18" i="1"/>
  <c r="D41" i="1"/>
  <c r="D42" i="1"/>
  <c r="D40" i="1"/>
  <c r="D37" i="1"/>
  <c r="D38" i="1"/>
  <c r="D39" i="1"/>
  <c r="D36" i="1"/>
  <c r="D34" i="1"/>
  <c r="D35" i="1"/>
  <c r="D33" i="1"/>
  <c r="D29" i="1"/>
  <c r="D30" i="1"/>
  <c r="D31" i="1"/>
  <c r="D32" i="1"/>
  <c r="D28" i="1"/>
  <c r="AH26" i="1"/>
  <c r="AI26" i="1"/>
  <c r="AH27" i="1"/>
  <c r="AI27" i="1"/>
  <c r="AA26" i="1"/>
  <c r="AB26" i="1"/>
  <c r="AA27" i="1"/>
  <c r="AB27" i="1"/>
  <c r="T26" i="1"/>
  <c r="U26" i="1"/>
  <c r="T27" i="1"/>
  <c r="U27" i="1"/>
  <c r="M26" i="1"/>
  <c r="AO26" i="1" s="1"/>
  <c r="N26" i="1"/>
  <c r="M27" i="1"/>
  <c r="AO27" i="1" s="1"/>
  <c r="N27" i="1"/>
  <c r="AI25" i="1"/>
  <c r="AH25" i="1"/>
  <c r="AB25" i="1"/>
  <c r="AA25" i="1"/>
  <c r="U25" i="1"/>
  <c r="T25" i="1"/>
  <c r="N25" i="1"/>
  <c r="M25" i="1"/>
  <c r="AO25" i="1" s="1"/>
  <c r="AH23" i="1"/>
  <c r="AI23" i="1"/>
  <c r="AH24" i="1"/>
  <c r="AI24" i="1"/>
  <c r="AA23" i="1"/>
  <c r="AB23" i="1"/>
  <c r="AA24" i="1"/>
  <c r="AB24" i="1"/>
  <c r="T23" i="1"/>
  <c r="U23" i="1"/>
  <c r="T24" i="1"/>
  <c r="U24" i="1"/>
  <c r="M23" i="1"/>
  <c r="AO23" i="1" s="1"/>
  <c r="N23" i="1"/>
  <c r="M24" i="1"/>
  <c r="AO24" i="1" s="1"/>
  <c r="N24" i="1"/>
  <c r="AI22" i="1"/>
  <c r="AH22" i="1"/>
  <c r="AB22" i="1"/>
  <c r="AA22" i="1"/>
  <c r="U22" i="1"/>
  <c r="T22" i="1"/>
  <c r="N22" i="1"/>
  <c r="M22" i="1"/>
  <c r="AH21" i="1"/>
  <c r="AI21" i="1"/>
  <c r="AA21" i="1"/>
  <c r="AB21" i="1"/>
  <c r="T21" i="1"/>
  <c r="U21" i="1"/>
  <c r="M21" i="1"/>
  <c r="AO21" i="1" s="1"/>
  <c r="N21" i="1"/>
  <c r="AI20" i="1"/>
  <c r="AH20" i="1"/>
  <c r="AB20" i="1"/>
  <c r="AA20" i="1"/>
  <c r="U20" i="1"/>
  <c r="T20" i="1"/>
  <c r="N20" i="1"/>
  <c r="O20" i="1" s="1"/>
  <c r="AH19" i="1"/>
  <c r="AI19" i="1"/>
  <c r="AA19" i="1"/>
  <c r="AB19" i="1"/>
  <c r="T19" i="1"/>
  <c r="U19" i="1"/>
  <c r="M19" i="1"/>
  <c r="AO19" i="1" s="1"/>
  <c r="AI18" i="1"/>
  <c r="AH18" i="1"/>
  <c r="AB18" i="1"/>
  <c r="AA18" i="1"/>
  <c r="U18" i="1"/>
  <c r="T18" i="1"/>
  <c r="N18" i="1"/>
  <c r="O18" i="1" s="1"/>
  <c r="AH41" i="1"/>
  <c r="AI41" i="1"/>
  <c r="AH42" i="1"/>
  <c r="AI42" i="1"/>
  <c r="AA41" i="1"/>
  <c r="AB41" i="1"/>
  <c r="AA42" i="1"/>
  <c r="AB42" i="1"/>
  <c r="T41" i="1"/>
  <c r="U41" i="1"/>
  <c r="T42" i="1"/>
  <c r="U42" i="1"/>
  <c r="M41" i="1"/>
  <c r="AO41" i="1" s="1"/>
  <c r="N41" i="1"/>
  <c r="M42" i="1"/>
  <c r="N42" i="1"/>
  <c r="AI40" i="1"/>
  <c r="AH40" i="1"/>
  <c r="AB40" i="1"/>
  <c r="AA40" i="1"/>
  <c r="U40" i="1"/>
  <c r="T40" i="1"/>
  <c r="N40" i="1"/>
  <c r="M40" i="1"/>
  <c r="AH37" i="1"/>
  <c r="AI37" i="1"/>
  <c r="AH38" i="1"/>
  <c r="AI38" i="1"/>
  <c r="AH39" i="1"/>
  <c r="AI39" i="1"/>
  <c r="AA37" i="1"/>
  <c r="AB37" i="1"/>
  <c r="AA38" i="1"/>
  <c r="AB38" i="1"/>
  <c r="AC38" i="1" s="1"/>
  <c r="AA39" i="1"/>
  <c r="AB39" i="1"/>
  <c r="T37" i="1"/>
  <c r="U37" i="1"/>
  <c r="T38" i="1"/>
  <c r="U38" i="1"/>
  <c r="T39" i="1"/>
  <c r="U39" i="1"/>
  <c r="M37" i="1"/>
  <c r="AO37" i="1" s="1"/>
  <c r="N37" i="1"/>
  <c r="M38" i="1"/>
  <c r="AO38" i="1" s="1"/>
  <c r="N38" i="1"/>
  <c r="M39" i="1"/>
  <c r="AO39" i="1" s="1"/>
  <c r="N39" i="1"/>
  <c r="AI36" i="1"/>
  <c r="AH36" i="1"/>
  <c r="AB36" i="1"/>
  <c r="AA36" i="1"/>
  <c r="U36" i="1"/>
  <c r="T36" i="1"/>
  <c r="N36" i="1"/>
  <c r="M36" i="1"/>
  <c r="AH34" i="1"/>
  <c r="AI34" i="1"/>
  <c r="AH35" i="1"/>
  <c r="AI35" i="1"/>
  <c r="AA34" i="1"/>
  <c r="AB34" i="1"/>
  <c r="AA35" i="1"/>
  <c r="AB35" i="1"/>
  <c r="T34" i="1"/>
  <c r="U34" i="1"/>
  <c r="T35" i="1"/>
  <c r="U35" i="1"/>
  <c r="M34" i="1"/>
  <c r="N34" i="1"/>
  <c r="M35" i="1"/>
  <c r="AO35" i="1" s="1"/>
  <c r="N35" i="1"/>
  <c r="AI33" i="1"/>
  <c r="AH33" i="1"/>
  <c r="AB33" i="1"/>
  <c r="AA33" i="1"/>
  <c r="U33" i="1"/>
  <c r="T33" i="1"/>
  <c r="N33" i="1"/>
  <c r="M33" i="1"/>
  <c r="AO33" i="1" s="1"/>
  <c r="AH29" i="1"/>
  <c r="AI29" i="1"/>
  <c r="AH30" i="1"/>
  <c r="AI30" i="1"/>
  <c r="AH31" i="1"/>
  <c r="AI31" i="1"/>
  <c r="AH32" i="1"/>
  <c r="AI32" i="1"/>
  <c r="AA29" i="1"/>
  <c r="AB29" i="1"/>
  <c r="AA30" i="1"/>
  <c r="AB30" i="1"/>
  <c r="AA31" i="1"/>
  <c r="AB31" i="1"/>
  <c r="AA32" i="1"/>
  <c r="AB32" i="1"/>
  <c r="T29" i="1"/>
  <c r="U29" i="1"/>
  <c r="T30" i="1"/>
  <c r="U30" i="1"/>
  <c r="T31" i="1"/>
  <c r="U31" i="1"/>
  <c r="T32" i="1"/>
  <c r="U32" i="1"/>
  <c r="M29" i="1"/>
  <c r="AO29" i="1" s="1"/>
  <c r="N29" i="1"/>
  <c r="M30" i="1"/>
  <c r="AO30" i="1" s="1"/>
  <c r="N30" i="1"/>
  <c r="M31" i="1"/>
  <c r="AO31" i="1" s="1"/>
  <c r="N31" i="1"/>
  <c r="M32" i="1"/>
  <c r="N32" i="1"/>
  <c r="AI28" i="1"/>
  <c r="AH28" i="1"/>
  <c r="AB28" i="1"/>
  <c r="AA28" i="1"/>
  <c r="U28" i="1"/>
  <c r="T28" i="1"/>
  <c r="N28" i="1"/>
  <c r="M28" i="1"/>
  <c r="AO28" i="1" s="1"/>
  <c r="AO42" i="1"/>
  <c r="V39" i="1"/>
  <c r="AO34" i="1"/>
  <c r="AO32" i="1"/>
  <c r="AO22" i="1"/>
  <c r="V35" i="1" l="1"/>
  <c r="AC34" i="1"/>
  <c r="AC42" i="1"/>
  <c r="V19" i="1"/>
  <c r="AC28" i="1"/>
  <c r="O32" i="1"/>
  <c r="O30" i="1"/>
  <c r="V31" i="1"/>
  <c r="V29" i="1"/>
  <c r="AC32" i="1"/>
  <c r="AC30" i="1"/>
  <c r="AJ31" i="1"/>
  <c r="AJ29" i="1"/>
  <c r="V33" i="1"/>
  <c r="AJ33" i="1"/>
  <c r="O34" i="1"/>
  <c r="AJ35" i="1"/>
  <c r="O36" i="1"/>
  <c r="AC36" i="1"/>
  <c r="O38" i="1"/>
  <c r="V37" i="1"/>
  <c r="AJ39" i="1"/>
  <c r="AJ37" i="1"/>
  <c r="O40" i="1"/>
  <c r="AC40" i="1"/>
  <c r="O42" i="1"/>
  <c r="V41" i="1"/>
  <c r="AJ41" i="1"/>
  <c r="AC18" i="1"/>
  <c r="AJ19" i="1"/>
  <c r="AC20" i="1"/>
  <c r="V21" i="1"/>
  <c r="AJ21" i="1"/>
  <c r="O22" i="1"/>
  <c r="AC22" i="1"/>
  <c r="O24" i="1"/>
  <c r="V23" i="1"/>
  <c r="AC24" i="1"/>
  <c r="AJ23" i="1"/>
  <c r="V25" i="1"/>
  <c r="AJ25" i="1"/>
  <c r="V27" i="1"/>
  <c r="AC26" i="1"/>
  <c r="AJ27" i="1"/>
  <c r="AO18" i="1"/>
  <c r="AO20" i="1"/>
  <c r="AO36" i="1"/>
  <c r="AO40" i="1"/>
  <c r="O26" i="1"/>
  <c r="O28" i="1"/>
  <c r="V28" i="1"/>
  <c r="AJ28" i="1"/>
  <c r="V32" i="1"/>
  <c r="V30" i="1"/>
  <c r="AC31" i="1"/>
  <c r="AC29" i="1"/>
  <c r="AJ32" i="1"/>
  <c r="AJ30" i="1"/>
  <c r="O33" i="1"/>
  <c r="AC33" i="1"/>
  <c r="V34" i="1"/>
  <c r="AC35" i="1"/>
  <c r="AJ34" i="1"/>
  <c r="V36" i="1"/>
  <c r="AJ36" i="1"/>
  <c r="V38" i="1"/>
  <c r="AC39" i="1"/>
  <c r="AC37" i="1"/>
  <c r="AJ38" i="1"/>
  <c r="V40" i="1"/>
  <c r="AJ40" i="1"/>
  <c r="V42" i="1"/>
  <c r="AC41" i="1"/>
  <c r="AJ42" i="1"/>
  <c r="V18" i="1"/>
  <c r="AJ18" i="1"/>
  <c r="AC19" i="1"/>
  <c r="V20" i="1"/>
  <c r="AJ20" i="1"/>
  <c r="O21" i="1"/>
  <c r="AC21" i="1"/>
  <c r="V22" i="1"/>
  <c r="AJ22" i="1"/>
  <c r="O23" i="1"/>
  <c r="V24" i="1"/>
  <c r="AC23" i="1"/>
  <c r="AJ24" i="1"/>
  <c r="AC25" i="1"/>
  <c r="O27" i="1"/>
  <c r="V26" i="1"/>
  <c r="AC27" i="1"/>
  <c r="AJ26" i="1"/>
  <c r="O19" i="1"/>
  <c r="O25" i="1"/>
  <c r="O29" i="1"/>
  <c r="O31" i="1"/>
  <c r="O35" i="1"/>
  <c r="O37" i="1"/>
  <c r="O39" i="1"/>
  <c r="O41" i="1"/>
</calcChain>
</file>

<file path=xl/comments1.xml><?xml version="1.0" encoding="utf-8"?>
<comments xmlns="http://schemas.openxmlformats.org/spreadsheetml/2006/main">
  <authors>
    <author>Monica Moreno</author>
  </authors>
  <commentList>
    <comment ref="C119" authorId="0" shapeId="0">
      <text>
        <r>
          <rPr>
            <b/>
            <sz val="9"/>
            <color indexed="81"/>
            <rFont val="Tahoma"/>
            <family val="2"/>
          </rPr>
          <t>Monica Moreno:</t>
        </r>
        <r>
          <rPr>
            <sz val="9"/>
            <color indexed="81"/>
            <rFont val="Tahoma"/>
            <family val="2"/>
          </rPr>
          <t xml:space="preserve">
realizar 4 seguimientos a añoal plan de comunicaciones internas
</t>
        </r>
      </text>
    </comment>
  </commentList>
</comments>
</file>

<file path=xl/sharedStrings.xml><?xml version="1.0" encoding="utf-8"?>
<sst xmlns="http://schemas.openxmlformats.org/spreadsheetml/2006/main" count="3225" uniqueCount="1130">
  <si>
    <t>Plan de acción por dependecias 2019</t>
  </si>
  <si>
    <t>MARCO INSTITUCIONAL</t>
  </si>
  <si>
    <t>FUNCIONES</t>
  </si>
  <si>
    <t>MISIÓN FUGA: Somos la plataforma pública, líder de la transformación cultural y la revitalización del Centro de Bogotá.</t>
  </si>
  <si>
    <t xml:space="preserve">META PROYECTO DE INVERSION (VIGENCIA 2019): </t>
  </si>
  <si>
    <t xml:space="preserve">1. Apoyar 92 iniciativas culturales a través de estímulos y otras estrategias de
fomento
</t>
  </si>
  <si>
    <t>8. Realizar 15 actividades artísticas, culturales y de cultura ciudadana.</t>
  </si>
  <si>
    <t xml:space="preserve">1. Realizar acciones para la gestión de recursos destinados a proyectos de desarrollo y
revitalización del centro de la ciudad conforme a los objetivos y lineamientos institucionales.
2. Efectuar las tareas que se le asignen para contribuir en la formulación y ejecución de
proyectos especiales con el fin de cumplir los objetivos institucionales de la transformación
cultural del Centro de Bogotá D.C.
3. Organizar la producción logística de los eventos que produzca o apoye la Fundación en el
centro del Distrito Capital. 4. Gestionar planes, programas y proyectos de la Fundación para la transformación cultural del
Centro de Bogotá D.C, siguiendo las metas de la Entidad. 5. Proponer y gestionar los mecanismos de convocatoria, para los concursos que desarrolle la Fundación en torno a la transformación cultural del Centro de Bogotá D.C.
6. Realizar actividades para articular a los diferentes actores públicos y privados para lograr el desarrollo integral del Centro de Bogotá, a través de la cultura. 7. Ejecutar actividades requeridas para la articulación con las demás entidades del distrito capital, campañas de cultura ciudadana que promuevan la participación de la ciudadanía en la revitalización y mantenimiento del centro de Bogotá. 8. Organizar la actualización y divulgación de la colección de la Biblioteca de la entidad de acuerdo con los procedimientos vigentes.
9. Proponer proyectos estratégicos a partir de las características propias del territorio, las
fortalezas patrimoniales, culturales, turísticas, creativas y las necesidades de los actores del
centro de Bogotá 10. Realizar actividades para la consolidación de distritos creativos, en el centro de Bogotá D.C.
11. Proponer y desarrollar actividades culturales en el espacio público del centro de Bogotá que
permitan generar una nueva relación del ciudadano con su entorno. 12. Las demás que le sean asignadas por su jefe inmediato y que correspondan a la naturaleza del empleo. </t>
  </si>
  <si>
    <t>VISIÓN FUGA: En el año 2027 la Fundación Gilberto Álzate Avendaño habrá revitalizado y recuperado el centro de Bogotá, a través del arte y la cultura como recurso disruptivo.</t>
  </si>
  <si>
    <t xml:space="preserve">2. Adquirir 46 predios en donde se construirá el proyecto Bronx Distrito Creativo.  </t>
  </si>
  <si>
    <t>9.Realizar 10 actividades culturales y académicas</t>
  </si>
  <si>
    <r>
      <t xml:space="preserve">OBJETIVOS ESTRATEGICOS : 
</t>
    </r>
    <r>
      <rPr>
        <sz val="11"/>
        <color indexed="8"/>
        <rFont val="Candara"/>
        <family val="2"/>
      </rPr>
      <t>1. Construir un posicionamiento positivo del centro de Bogotá.
2. Promover y fomentar las prácticas culturales como agente de cambio para la revitalización y transformación del centro de Bogotá.
3. Formular y ejecutar proyectos de manera articulada con organizaciones públicas y privadas para revitalizar y transformar el centro de Bogotá</t>
    </r>
  </si>
  <si>
    <t>3. Adquirir el 100% de los estudios y diseños para el desarrollo del proyecto Bronx Distrito Creativo</t>
  </si>
  <si>
    <t>10. Implementar a un 100% la sostenibilidad del Sistema Integrado de Gestión en la entidad</t>
  </si>
  <si>
    <t xml:space="preserve">4. Gestionar el 100% del proceso de selección contractual para el desarrollo del Proyecto Bronx Distrito Creativo.
</t>
  </si>
  <si>
    <t>11. Desarrollar el 95% de actividades de intervención para el mejoramiento de la infraestructura administrativa</t>
  </si>
  <si>
    <t>5. Mejorar 0,07 equipamiento misional</t>
  </si>
  <si>
    <t>12. Elaborar 3.000 publicaciones interactivas de trazabilidad y memoria del proyecto Bronx Distrito Creativo</t>
  </si>
  <si>
    <r>
      <t xml:space="preserve">OBJETIVOS ESTRUCTURALES: 
</t>
    </r>
    <r>
      <rPr>
        <sz val="11"/>
        <color indexed="8"/>
        <rFont val="Candara"/>
        <family val="2"/>
      </rPr>
      <t>1. Disponer de un equipo creativo con capacidad de ejecución.
2. Operar a través de un modelo de innovación continua.
3. Fortalecer la gestión institucional mediante la implementación del Modelo Integrado de Planeación y Gestión — MIPG, para apoyar el cumplimiento de su misionalidad.
4. Preservar las instalaciones físicas de la entidad mediante su dotación, adecuación y mantenimiento para acoger y servir a los grupos de valor.</t>
    </r>
  </si>
  <si>
    <t>6. Realizar 230 actividades culturales</t>
  </si>
  <si>
    <t>7. Establecer 4 articulaciones con otros agentes y sectores de desarrollo del centro</t>
  </si>
  <si>
    <t>FUENTES PARA LA FORMULACIÓN DEL PLAN DE ACCIÓN</t>
  </si>
  <si>
    <t>Plan de Desarrollo, Plan Estrategico, Plan Anticorrupciòn y Atencion al Ciudadano, Plan de Adquisiciones, Modelo Integrado de Planeacion y Gestion MIPG-Lineamientos SHD-SDP-Decreto 612 de 2018</t>
  </si>
  <si>
    <t>versión No. 2  de Aprobado Marzo</t>
  </si>
  <si>
    <t>TIEMPO DE EJECUCIÓN</t>
  </si>
  <si>
    <t>Primer Trimestre</t>
  </si>
  <si>
    <t>Segundo Trimestre</t>
  </si>
  <si>
    <t>Tercer Trimestre</t>
  </si>
  <si>
    <t>Cuarto Trimestre</t>
  </si>
  <si>
    <t>PROYECTOS DE INVERSION</t>
  </si>
  <si>
    <t xml:space="preserve">Segunda Línea de Defensa 
Oficina Asesora de Planeación </t>
  </si>
  <si>
    <t>Objetivo estratégico / Objetivo Estructural</t>
  </si>
  <si>
    <t>Proceso Relacionado</t>
  </si>
  <si>
    <t xml:space="preserve">Meta </t>
  </si>
  <si>
    <t xml:space="preserve">Actividades   </t>
  </si>
  <si>
    <t>Indicadores</t>
  </si>
  <si>
    <t>FORMULA INDICADOR</t>
  </si>
  <si>
    <t>Plazo de Medición o periodicidad del indicador</t>
  </si>
  <si>
    <t>Recursos
(Financieros, técnicos o humanos)</t>
  </si>
  <si>
    <t>Responsables</t>
  </si>
  <si>
    <t>MECANISMOS DE VERIFICACIÓN (Producto Entregable en la vigencia)</t>
  </si>
  <si>
    <t>Fecha inicio</t>
  </si>
  <si>
    <t>Fecha Fin</t>
  </si>
  <si>
    <t>Programación</t>
  </si>
  <si>
    <t>Avance</t>
  </si>
  <si>
    <t>Procentaje de cumplimiento</t>
  </si>
  <si>
    <t xml:space="preserve">Análisis Cualitativo de la gestión  </t>
  </si>
  <si>
    <t xml:space="preserve">Evidencia </t>
  </si>
  <si>
    <t>Análisis cualitativo</t>
  </si>
  <si>
    <t>1. Construir un posicionamiento positivo del centro de Bogotá.
2. Promover y fomentar las prácticas culturales como agente de cambio para la revitalización y transformación del centro de Bogotá-
3. Formular y ejecutar proyectos de manera articulada con organizaciones públicas y privadas para revitalizar y transformar el centro de Bogotá-</t>
  </si>
  <si>
    <t>Transformación Cultural para la revitalización del centro</t>
  </si>
  <si>
    <t>Establecer 4 articulaciones con otros agentes y sectores de desarrollo del centro, en el marco del proyecto de inversión 1164</t>
  </si>
  <si>
    <t>Estructuración de las articualiones</t>
  </si>
  <si>
    <t xml:space="preserve"> (Si:100%; No: 0%)</t>
  </si>
  <si>
    <t>Anual</t>
  </si>
  <si>
    <t>Profesionales, digitales y de infraestructura</t>
  </si>
  <si>
    <t>Subdirección Gestión del Centro</t>
  </si>
  <si>
    <t>Evidencias Programadas según la Meta</t>
  </si>
  <si>
    <t>Implementación de las articulaciones</t>
  </si>
  <si>
    <t>Realizar 12 actividades culturales, en el marco del proyecto de inversión 1164</t>
  </si>
  <si>
    <t>Divulgación de eventos artisticos y culturales</t>
  </si>
  <si>
    <t>Si: 100%    No: 0%</t>
  </si>
  <si>
    <t>Realización de eventos artísticos y culturaes</t>
  </si>
  <si>
    <t>Realizar 15 actividades artísticas, culturales y de cultura ciudadana, en el marco del proyecto de inversión 7528</t>
  </si>
  <si>
    <t>Alianzas  con entidades publicas y/o privadas</t>
  </si>
  <si>
    <t>Publicaciones proceso de licitación</t>
  </si>
  <si>
    <t>ejecución de la programación de las actividades artísiticas</t>
  </si>
  <si>
    <t>Realizar 10 actividades culturales y académicas, en el marco del proyecto de inversión 7529</t>
  </si>
  <si>
    <t>Alianzas con entidades</t>
  </si>
  <si>
    <t>Ejecución de la programación de las actividades Biblioteca</t>
  </si>
  <si>
    <t>Fortalecimiento Biblioteca</t>
  </si>
  <si>
    <t>Adquirir 46 predios en donde se construirá el proyecto Bronx Distrito Creativo, en el marco del proyecto de inversión 7537.</t>
  </si>
  <si>
    <t>Convenio firmado</t>
  </si>
  <si>
    <t xml:space="preserve">Batallón Comprado </t>
  </si>
  <si>
    <t>Compra de predios Bronx</t>
  </si>
  <si>
    <t>Adqusición de la Flauta</t>
  </si>
  <si>
    <t>Tramites notariales</t>
  </si>
  <si>
    <t>Adquirir el 100% de los estudios y diseños para el desarrollo del proyecto Bronx Distrito Creativo, en el marco del proyecto de inversión 7537.</t>
  </si>
  <si>
    <t>Estudios de valoracion patrimonial adquiridos</t>
  </si>
  <si>
    <t>Estudios vulnerabilidad sismica adquiridos</t>
  </si>
  <si>
    <t>Estructuración del proyecto Bronx Adquirida</t>
  </si>
  <si>
    <t>Gestionar el 100% del proceso de selección contractual para el desarrollo del Proyecto Bronx Distrito Creativo, en el marco del proyecto de inversión 7537.</t>
  </si>
  <si>
    <t>Estudios previos realizados para la selección contractual</t>
  </si>
  <si>
    <t>Pliego realizado para selección contractual</t>
  </si>
  <si>
    <t>Estudios previos realizados interventoría</t>
  </si>
  <si>
    <t>Pliego elaborado para la interventoría</t>
  </si>
  <si>
    <t>Elaborar 3.000 publicaciones interactivas de trazabilidad y memoria de proyecto Bronx Distrito Creativo, en el marco del proyecto de inversión 7537</t>
  </si>
  <si>
    <t>Levantamiento de información proyecto Bronx</t>
  </si>
  <si>
    <t xml:space="preserve">Publicación  interactiva diseñada </t>
  </si>
  <si>
    <t>Publicaciones Distribuidas</t>
  </si>
  <si>
    <t xml:space="preserve">ACTIVIDADES TRANSVERSALES </t>
  </si>
  <si>
    <t xml:space="preserve">Proceso Relacionado </t>
  </si>
  <si>
    <t>Actividades</t>
  </si>
  <si>
    <t>3 Fortalecer la gestión  institucional mediante la implementación del Modelo  Integrado de Planeación y Gestión, para apoyar el  cumplimiento de su misionalidad</t>
  </si>
  <si>
    <t>Gestión de Mejora</t>
  </si>
  <si>
    <t xml:space="preserve">Ejecutar las acciones correctivas,  y de mejora derivadas del Plan de Mejoramiento  por proceso. </t>
  </si>
  <si>
    <t>100 % de las acciones correctivas y/o de mejora  suscritas  y a cargo del área.</t>
  </si>
  <si>
    <t>Eficacia de la ejecución de  acciones correctivas Plan de mejoramiento por procesos</t>
  </si>
  <si>
    <t>(No. de acciones  correctivas, y/o de mejora gestionadas  con propuesta de cierre / total de  acciones   correctivas, y/o de mejora gestionadas  suscritas  por el área)*100</t>
  </si>
  <si>
    <t>TRIMESTRAL</t>
  </si>
  <si>
    <t>Profesionales, Sala de Juntas, Digitales</t>
  </si>
  <si>
    <t>Registro de la gestión  por cada acción a cargo el  área en plan de mejoramiento por procesos  con fecha de monitoreo</t>
  </si>
  <si>
    <t xml:space="preserve">Ejecutar las acciones  a cargo del área, programadas en el Plan de Mejoramiento Institucional  </t>
  </si>
  <si>
    <t xml:space="preserve">100 % de las acciones del área  del Plan de Mejoramiento Institucional  </t>
  </si>
  <si>
    <t>Eficacia de la ejecución de  acciones correctivas Plan de mejoramiento institucional</t>
  </si>
  <si>
    <t>(No.de acciones programadas en el Plan de Mejoramiento Institucional   ejecutadas / total de  acciones   programadas en el Plan de Mejoramiento Institucional  )*100</t>
  </si>
  <si>
    <t>Monitorear los riesgos del Proceso.</t>
  </si>
  <si>
    <t xml:space="preserve">100%  de las acciones de control del riesgo  ejecutadas </t>
  </si>
  <si>
    <t xml:space="preserve">Eficacia de la ejecución de  acciones    de control por riesgo </t>
  </si>
  <si>
    <t>(No.  de acciones    de control ejecutadas por riesgo / total de  acciones    de control programas)*100</t>
  </si>
  <si>
    <t>Registrar el seguimiento  de cada acción de control de los riesgos en el mapa de riesgos del área  con fecha de monitoreo</t>
  </si>
  <si>
    <t xml:space="preserve">Realizar medición y  seguimiento a los indicadores de gestión registrados en el proceso y generar acciones para lograr su cumplimiento. </t>
  </si>
  <si>
    <t>95 % en el cumplimiento de los indicadores propuestos.</t>
  </si>
  <si>
    <t>Cumplimiento de los indicadores del proceso.</t>
  </si>
  <si>
    <t>(N°de indicadores con medición y seguimiento / N° de indicadores programados para medición y seguimiento)*95%</t>
  </si>
  <si>
    <t>Ficha de indicadores con el registro  de medición y análisis, más soportes</t>
  </si>
  <si>
    <t xml:space="preserve">Gestión de Mejora </t>
  </si>
  <si>
    <t xml:space="preserve">Revisar y actualizar la documentación del  proceso a cargo , de acuerdo con los cambios institucionales </t>
  </si>
  <si>
    <t>2 acciones de optimización de la documentación del proceso a cargo. (Procedimiento y formato)</t>
  </si>
  <si>
    <t xml:space="preserve">Optimización de la documentación del proceso a cargo </t>
  </si>
  <si>
    <t>(No. De acciones de optimización de la documentación del proceso a cargo realizadas  / No. De acciones de optimización de la documentación del proceso a cargo programadas(2).)*100%</t>
  </si>
  <si>
    <t>Documentación del proceso actualizada  y publicada en la intranet.</t>
  </si>
  <si>
    <t xml:space="preserve">Gestión de Mejora  </t>
  </si>
  <si>
    <t>Ejecutar las actividades del Plan de Implementación MIPG - sig  a cargo del área</t>
  </si>
  <si>
    <t>100 % en el cumplimiento de las acciones del Plan MIPG.</t>
  </si>
  <si>
    <t>Cumplimiento Plan MIPG</t>
  </si>
  <si>
    <t>(No. de acciones ejecutadas  del Plan de MIPG ejecutadas / total de acciones programadas en el Plan de MIPG)*100%</t>
  </si>
  <si>
    <t xml:space="preserve">Profesionales del equipo de comunicaciones </t>
  </si>
  <si>
    <t>Herramienta con el registro del seguimiento  
Evidencias -  soportes de implementación de las actividades</t>
  </si>
  <si>
    <t>Gestión Estratégica</t>
  </si>
  <si>
    <t>Gestionar la  actualización del link de transparencia de la Pag web (publicar información)   de acuerdo con el esquema de publicación, de los procesos a cargo de la dependencia</t>
  </si>
  <si>
    <t>100% de  la información publicada en web transparencia</t>
  </si>
  <si>
    <t>Eficacia en la  actualización   del link de transparencia</t>
  </si>
  <si>
    <t>(No. publicaciones realizadas / No. de publicaciones proyectadas)*100%</t>
  </si>
  <si>
    <t>MENSUAL</t>
  </si>
  <si>
    <t>Esquema de publicación con registro del cumplimiento en las publicaciones-  soportes de información publicada</t>
  </si>
  <si>
    <t>3. Fortalecer la gestión institucional mediante la implementación del Modelo Integrado de Planeación y Gestión - MIPC, para apoyar el cumplimiento de su misionalidad.</t>
  </si>
  <si>
    <t xml:space="preserve">Formular el Plan Institucional - Plan de Acción por dependencias de la próxima vigencia 
</t>
  </si>
  <si>
    <t>1 Plan Institucional - Plan de Acción por dependencias de la próxima vigencia  formulado</t>
  </si>
  <si>
    <t xml:space="preserve">Plan Institucional - Plan de Acción por dependencias de la próxima vigencia  </t>
  </si>
  <si>
    <t xml:space="preserve"> Plan Institucional - Plan de Acción por dependencias de la próxima vigencia formulado 
SI ___ NO____</t>
  </si>
  <si>
    <t>ANUAL</t>
  </si>
  <si>
    <t xml:space="preserve">1  Plan Institucional - Plan de Acción por dependencias de la próxima vigencia formulado </t>
  </si>
  <si>
    <t>Primera Línea de defensa - Subdirección para la Gestión del Centro de Bogotá</t>
  </si>
  <si>
    <t>Sub. Gestión Centro</t>
  </si>
  <si>
    <t>Registro de la gestión  por cada acción a cargo el  área en plan de mejoramiento institucional  con fecha de monitoreo</t>
  </si>
  <si>
    <t>17/05/2019
15/10/2019</t>
  </si>
  <si>
    <t>26/05/2019
24/10/2019</t>
  </si>
  <si>
    <t>15/02/2019
07/06/2019
04/10/2019</t>
  </si>
  <si>
    <t>24/02/2019
14/06/2019
14/10/2019</t>
  </si>
  <si>
    <t>Definida según plan de auditorías</t>
  </si>
  <si>
    <t xml:space="preserve">El área no tiene ACPM registradas en el Plan de mejoramiento por procesos  </t>
  </si>
  <si>
    <t>\\server\PLAN OPERATIVO INTEGRAL\OFICINA ASESORA DE PLANEACIÓN\Plan de Mejoramiento por Proceso</t>
  </si>
  <si>
    <t>\\server\PLAN OPERATIVO INTEGRAL\OFICINA ASESORA DE PLANEACIÓN\Plan de Mejoramiento Institucional\2019</t>
  </si>
  <si>
    <t xml:space="preserve">El área no tiene acciones dentro del plan de mejoramiento institucional  </t>
  </si>
  <si>
    <t xml:space="preserve">Actividad no programada en el periodo </t>
  </si>
  <si>
    <t>Tener presente que la subdirección de gestión centro tiene actualm,ente dentro del mapa de riesgos 2 controles asociados . 
Ver: http://intranet.fuga.gov.co/mapa-de-riegos-por-procesos</t>
  </si>
  <si>
    <t>Ruta intranet: http://intranet.fuga.gov.co/indicadores-sig</t>
  </si>
  <si>
    <t>Actualmente la subdirecciónd e gestión centr no tiene indicadores de gestión asociados</t>
  </si>
  <si>
    <t>*-Biblioteca
*Estudios, investigaciones y otras publicaciones.
*Convocatorias
*Directorio de agremiaciones, asociaciones y otros grupos de interés
*Información para población vulnerable
*Registro de Activos de Información
*Índice de Información Clasificada y Reservada
*Esquema de Publicación de Informació</t>
  </si>
  <si>
    <t>El evento para activación del Centro Histórico de Bogotá se llevó a cabo el día 9 de marzo de 2019</t>
  </si>
  <si>
    <t>Se gestiono una articulación para la producción del evento para activación del Centro Histórico de Bogotá.</t>
  </si>
  <si>
    <t>\\192.168.0.34\proyectos\1164- INTERVENCION CULTURAL PARA LA TRANSFORMACION DEL CENTRO\2019\EVIDENCIAS CUMPLIMIENTO DE METAS PROYECTO 1164 AÑO 2019\SUB GESTION CENTRO 2019 1164\3 MARZO 2019  SG- CENTRO-1164</t>
  </si>
  <si>
    <t xml:space="preserve">En el mes de Marzo el día 9, se realizó el evento para activación del Centro Histórico de Bogotá. Se trató de un encuentro de actores de las industrias creativas en los espacios de fomento, fortalecimiento y dinamización de las prácticas artísticas y culturales, buscando generar interacciones y conexiones entre ellos para así promover la oferta de saberes y conocimientos entre los asistentes promoviendo nuevas relaciones sociales, así como conocer el impacto espacial y geográfico en el que desarrollan sus acciones en el Centro de Bogotá.
En este mes también se realizó el evento Primera intervención nocturna comunitaria de la séptima peatonal, cuyo objetivo era convertir este importante corredor en una galería a cielo abierto, con la limpieza de fachadas y la pintura de 87 persianas metálicas ubicadas en locales comerciales del sector. La actividad se desarrollará entre la Avenida Jiménez y la Calle Décima, producto de la alianza con el IDPAC. También se realizó el evento FESTIPARQUES "Heroínas que cruzan barreras y marcan caminos", realizado en la Localidad de Candelaria en el polideportivo Nueva Santa Fé. Este es un encuentro que, a través de diferentes alternativas recreativas y deportivas, promueve la integración familiar, la participación comunitaria, un  mejor uso del tiempo libre y un mejor aprovechamiento del sistema distrital de parques, mejorando la calidad de vida. Durante el festiparque se desarrollaron actividades como: talleres lúdicos, clases de actividad física dirigida, zona de campamentos, mini – ludotecas, escuela de la bicicleta, zona sensible en discapacidad, juegos para la familia, juegos tradicionales, torneos deportivos relámpago y presentación de actividades culturales de cada localidad. La FUGA aporto el mobiliario para apoyar la actividad de lectura. Este evento fue producto de la alianza con el IDRD, donde se contó con la participación de 2.404 asistentes 
</t>
  </si>
  <si>
    <t>En el mes de Febrero se realizó una alianza con la Secretaria de Movilidad para intervenir dos zonas del centro de Bogotá en el marco del Día sin Carro. En la ejecución de esta alianza, la FUGA realizó 2 eventos de Urbanismo Táctico cuyo objetivo es intervenir el espacio público actual y explorar nuevos usos, abriendo la posibilidad para que las personas puedan tener una relación diferente con la ciudad y su forma de vivirla.</t>
  </si>
  <si>
    <t>\\192.168.0.34\proyectos\1164- INTERVENCION CULTURAL PARA LA TRANSFORMACION DEL CENTRO\2019\EVIDENCIAS CUMPLIMIENTO DE METAS PROYECTO 1164 AÑO 2019</t>
  </si>
  <si>
    <t>N/A</t>
  </si>
  <si>
    <t xml:space="preserve">Para el cumplimiento de la meta de realizar 15 eventos artísticos y culturales en el BRONX, para el primer trimestre se tenía proyectado realizar 1 evento, el cual fue llevado a cabo el día 31 de enero de 2019, este fue el primer evento de arte y cultura en la antigua zona conocida como el sector del Bronx, durante la última semana de enero del presente año, y el cual contó con una asistencia de aproximadamente 500 personas; el cual cumplió con el objetivo del Proyecto de Inversión 7528: “visibilizar la zona del antiguo Bronx como un epicentro de actividades artísticas, culturales y de cultura ciudadana en la ciudad a través de la promoción y divulgación de las actividades realizadas en la misma”.
En este primer trimestre, también se realizaron eventos de comunicaciones del proyecto Bronx Distrito Creativo, en diversos escenarios, que permitieron a la Fundación divulgar, aclarar dudas y posicionar el proyecto. 
Uno de estos se llevó a cabo el día 21 de marzo en el marco del programa Aldea Naranja que se desarrolló en el Planetario de Bogotá.
El otro de los eventos de comunicaciones del Bronx Distrito Creativo, se llevó a cabo en el marco de  TEDxBogotá 2019 el día 15 de marzo de 2019, este evento cuyo eje central fue la “Resiliencia” logró reunir a más de 10.000 personas en el Movistar Arena, la FUGA contó con el stand del BDC y logró divulgar el proyecto entre los asistentes.
</t>
  </si>
  <si>
    <t>\\192.168.0.34\proyectos\7528-DISTRITO CULTURAL CREATIVO CENTRO\2019\INFORMES CUALITATIVOS PROYECTO 7528 AÑO 2019</t>
  </si>
  <si>
    <t>Expediente ORFEO 201913002100100003E</t>
  </si>
  <si>
    <t>Actividad no programada para este período</t>
  </si>
  <si>
    <t xml:space="preserve">Durante el primer trimestre del año, la Subdirección para la Gestión del Centro de Bogotá de la FUGA realizó las acciones necesarias el cumplimiento de la meta, dentro de ellas se encuentra la suscripción de un convenio derivado No. 72 firmado el 21 de marzo de 2019, que tiene como una de sus acciones la adquisición de 44 predios. 
En recursos, fueron comprometidos $ 10.628.913.343, sin embargo el avance en meta física queda en 0, puesto que para este primer trimestre no se tenía programado adquirir ninguno de estos predios, el avance se iba a realizar en la suscripción del convenio derivado.
</t>
  </si>
  <si>
    <t xml:space="preserve">Durante el primer trimestre del año, la Subdirección para la Gestión del Centro de Bogotá de la FUGA realizó las acciones necesarias el cumplimiento de la meta, dentro de ellas se encuentra la suscripción de un convenio derivado No. 72 firmado el 21 de marzo de 2019, que tiene como una de sus acciones la adquisición de estudios de vulnerabilidad sísmica y análisis patrimonial así como los estudios resultado del proceso de estructuración Integral. 
En recursos, fueron comprometidos $ 3.709.263.850, sin embargo el avance en meta física queda en 0, puesto que para este primer trimestre no se tenía programado avanzar en la meta física, el avance se iba a realizar en la suscripción del convenio derivado.
</t>
  </si>
  <si>
    <t xml:space="preserve">Durante el primer trimestre del año, la Subdirección para la Gestión del Centro de Bogotá de la FUGA realizó las acciones necesarias el cumplimiento de la meta, dentro de ellas se encuentra la suscripción de los contratos de prestación de servicios del Personal necesario que aporta a la edificación del proceso de selección del operador con ocasión de apoyar todas las gestiones y actividades a su ocurrencia.
Dentro de estos contratos se encuentran:
FUGA-28-2019  Prestar los servicios profesionales para apoyar en la Dirección de la FUGA en la asesoría jurídica de los asuntos relacionados con la estructuración y consolidación de un distrito creativo en el sector del Bronx en el centro de Bogotá.
FUGA-30-2019  Prestar los servicios profesionales en la coordinación y asesoría a la Subdirección de la Gestión del Centro de Bogotá en la ejecución y seguimiento del proyecto de inversión 7537 denominado “Fortalecimiento de la Infraestructura Cultural del Bronx Distrito Creativo” de la FUGA. 
FUGA-37-2019  Prestar los servicios de apoyo a la Subdirección para la gestión del Centro de Bogotá de la FUGA en las gestiones operacionales y administrativas asociadas al proyecto de inversión 7537 denominado “Fortalecimiento de la Infraestructura Cultural del Bronx Distrito Creativo” de la FUGA.
FUGA-67-2019 Prestar los servicios profesionales para apoyar a la dirección de la FUGA en la asesoría técnica en los asuntos relacionados con los procesos contractuales del proyecto Bronx Distrito Creativo.
En recursos, fueron comprometidos $ 278.135.244, sin embargo el avance en meta física queda en 0, puesto que para este primer trimestre no se tenía programado avanzar en la meta física, el avance se iba a realizar en la suscripción de los contratos necesarios para el avance del Proyecto.
Se comprometió menos de lo programado inicialmente pues, a pesar de tener un contrato más de los 3 proyectados, estos tuvieron ajustes en valor, según la tabla de honorarios de la entidad y los tiempos de contratación que ocasionaron que los contratos salieran por menos tiempo sin que esto viera afectada la ejecución del Proyecto de Inversión.
</t>
  </si>
  <si>
    <t xml:space="preserve">Durante el primer trimestre del año, la Subdirección para la Gestión del Centro de Bogotá de la FUGA realizó las acciones necesarias el cumplimiento de la meta, dentro de ellas se encuentra la suscripción del  contrato  de prestación de servicios FUGA-63-2019 cuyo objeto es  Prestar los servicios profesionales a la Fundación Gilberto Álzate Avendaño, brindando acompañamiento en la elaboración y edición de una publicación interactiva para la trazabilidad y memoria del proyecto 7537, el cual se encargará de apoyar la elaboración de una publicación interactiva del proyecto. 
En la actividad “Levantamiento y consolidación de la información producto del desarrollo del proyecto Bronx Distrito Creativo” se avanzó al realizar la matriz de trazabilidad del proyecto a través de los últimos años, esta se realizó a partir de las notas de la directora y la consolidación de las asistencias y actas de reunión, que permitieron realizar una línea del tiempo del Proyecto, que sea una hoja de ruta para el desarrollo de las publicaciones interactivas.
En recursos, fueron comprometidos $ 120.000.000, sin embargo el avance en meta física queda en 0, puesto que para este primer trimestre no se tenía programado avanzar en la meta física, el avance se iba a realizar en la suscripción de uno de los contratos necesarios para la ejecución del proyecto.
</t>
  </si>
  <si>
    <t xml:space="preserve">EXPEDIENTES ORFEO
201913002000900047E
201913002000900047E
201913002000900047E
201913002000900047E
</t>
  </si>
  <si>
    <t>EXPEDIENTE ORFEO
201913002000900047E</t>
  </si>
  <si>
    <t xml:space="preserve">En el desarrollo de las actividades de promoción de lectura en los grados de primaria fueron beneficiados setenta y siete (77) niños de edades entre los cinco (5) y trece (13) años; en los talleres de creación narrativa se benefician en cada taller a un promedio de siete (7) adultos y adultos mayores de diferentes sectores de la ciudad de los estratos 3,4 y 5. En el Taller-Conversatorio sobre el escalamiento de impacto social: explorar posibilidades de escalamiento para el modelo de Urban95 en Colombia participaron representantes de entidades nacionales, distritales e internacionales. </t>
  </si>
  <si>
    <t xml:space="preserve">En el periodo reportado se realizaron las siguientes alianzas con el fin de realizar actividades que permitan la visibilización de la Biblioteca, el aprovechamiento en el uso de sus espacios y el incentivo en la lectura y la investigación a través de los talleres de promoción de lectura:
1. Fundación Casa de la Infancia (Urban95)
2. Hogar de La Niña Veracruz
3. Pedro Badran - Escritor independiente  
Derivadas de las alianzas se desarrollaron tres (3) actividades culturales y académicas; de estas actividades una  estuvo enfocada específicamente al desarrollo de talleres de promoción de lectura en los niveles de primaria coordinados con el Colegio Hogar de la Niña Veracruz de la localidad de la Candelaria quienes fueron muy perceptivos de la invitación realizada desde la biblioteca. Por otra parte se dio inicio al desarrolló en la biblioteca del taller de creación narrativa con el escritor Pedro Badran realizando en el mes de marzo cuatro (4) sesiones; igualmente bajo el convenio con Fundación Casa de la Infancia se desarrolló el Taller-Conversatorio sobre el escalamiento de impacto social: explorar posibilidades de escalamiento para el modelo de Urban95 en Colombia y compartir experiencias internacionales sobre cómo se puede escalar un modelo social, con la participación de Steve Fisher Conferencista invitado, actual Director de Spring Impact, organización global con oficinas en el Reino Unido (Londres), en los Estados Unidos (San Francisco y Australia a través de la asociación estratégica con Community Works entidad que trabaja con organizaciones que promueven el desarrollo social y económico.
En el proceso de invitación a las actividades culturales y académicas gestionadas desde la biblioteca a colegios públicos y privados de las tres localidades (Candelaria, Santafé y Mártires), focalizando las actividades en colegios públicos dada la carencia de infraestructura o recursos bibliotecarios; la principal dificultad encontrada en la acogida y percepción de los colegios interesados ha sido el desplazamiento desde las instalaciones de los colegios hasta la Biblioteca. 
Como solución a esta dificultad se empezó a coordinar con los colegios de la localidad de la Candelaria más cercanos a la fundación con el fin de facilitar el desplazamiento de los estudiantes para el desarrollo de los talleres.
</t>
  </si>
  <si>
    <t>\\192.168.0.34\proyectos\7529-DESARROLLO DE LA BIBLIOTECA - FUGA\2019\EVIDENCIAS PROYECTO 7529- DESARROLLO DE LA BIBLIOTECA AÑO 2019</t>
  </si>
  <si>
    <t>Estado de la actividad</t>
  </si>
  <si>
    <t>Cumplimiento total  (80-100%)</t>
  </si>
  <si>
    <t>Avances en la gestión (60-79%)</t>
  </si>
  <si>
    <t>Sin gestión  (0-59%)</t>
  </si>
  <si>
    <t xml:space="preserve">Se valida la realización de una articulación para la activación del centro historico de Bogotá , se soporta a través de las evidencia registradas por el área  </t>
  </si>
  <si>
    <t xml:space="preserve">Se valida las evidencias de la alianza con la secretaria de movilidad para intervenir unas zonas del centro de Bogotá con el Urbanismo Tactico el día sin carro </t>
  </si>
  <si>
    <t>Se valida la realización de los eventos a través de las evidencias registradas por parte del área</t>
  </si>
  <si>
    <t>La actividad no se programó para este trimestre</t>
  </si>
  <si>
    <t>Se valida la evidencia en relación al evento a través del informe de gestión  de enero a marzo proyecto 7528</t>
  </si>
  <si>
    <t xml:space="preserve">Se valida las evidencias de las 3 alianzas registradas en este trimestre </t>
  </si>
  <si>
    <t xml:space="preserve">Se valida las evidencias de las 3 alianzas registradas en este trimestre. Se denota la unificación de las evidencias en relación al cumplimiento de la meta </t>
  </si>
  <si>
    <t>Se valida la información en el expediente registrado como evidencia y se observa la suscripción del acta de inicio del convenio, la cual da pie despues de la perfección del contrato</t>
  </si>
  <si>
    <t>Se observa un anexo en las evidencias de Expediente ORFEO, relacionado con el cumplimiento de la meta, sin embargo para este periodo  no se determina movimiento en relacion con herramienta de coherencia</t>
  </si>
  <si>
    <t>Se observa un anexo en las evidencias de Expediente ORFEO, relacionado con el cumplimiento de la meta</t>
  </si>
  <si>
    <t>Se observa en el plan de mejoramiento por procesos que la Subdirección de Gestión Centro no cuenta con ACPM registradas hasta el momento</t>
  </si>
  <si>
    <t>Se observa en el plan de mejoramiento institucional  que la Subdirección de Gestión Centro no cuenta con actividades registradas hasta el momento</t>
  </si>
  <si>
    <t xml:space="preserve">La actividad no se programó en el trimestre, sin embargo, se recomienda tener presente que el rango de fecha de esta actividad es desde el 1ro de enero y aún no hay avance en la gestión  </t>
  </si>
  <si>
    <t xml:space="preserve">Se observa que la matriz de indicadores las Subdirección de Gestión Centro no tiene indicadores de gestión relacionados </t>
  </si>
  <si>
    <t>Debido a la reestructuración del mapa de procesos de la FUGA, Subdirección Centro queda unido con Subdirección arte y cultura en un solo proceso que se llama "Transformación cultural" por lo tanto, el indicador de la actualización de la documentación es la misma; está unificado para ambas subdirecciones.</t>
  </si>
  <si>
    <t>Se confirma desde la OAP que dichas acciones estan unificadas con la Subirección  Artística y Cultural , por lo cual se unifican la cantidad de procesos actualizados. 
Sin embargo, se recomienda generar un  espacio en la intranet para la documentación de la Subdirección de Gestión Centro</t>
  </si>
  <si>
    <t>La OAP  está actualizando el Plan Operativo MIPG 2019  con las áreas, por lo tanto esta actividad se verificará en el proximo trimestre</t>
  </si>
  <si>
    <t>No se presentas evidencias de avance en esta actividad</t>
  </si>
  <si>
    <t>La actividad no se programó en el trimestre</t>
  </si>
  <si>
    <t>Actividades del Plan de Acción 2019</t>
  </si>
  <si>
    <t xml:space="preserve">Tabla resumen </t>
  </si>
  <si>
    <t xml:space="preserve">Cumplimiento Total </t>
  </si>
  <si>
    <t xml:space="preserve">Avance en la gestión </t>
  </si>
  <si>
    <t xml:space="preserve">Sin gestión </t>
  </si>
  <si>
    <t xml:space="preserve">No programadas en el trimestre  </t>
  </si>
  <si>
    <t>Proceso relacionado</t>
  </si>
  <si>
    <t xml:space="preserve">Actividad </t>
  </si>
  <si>
    <t>Meta</t>
  </si>
  <si>
    <t>Nombre indicador</t>
  </si>
  <si>
    <t>FÓRMULA INDICADOR</t>
  </si>
  <si>
    <t>Plazo de ejecución o periodicidad de seguimiento</t>
  </si>
  <si>
    <r>
      <t xml:space="preserve">Recursos
</t>
    </r>
    <r>
      <rPr>
        <sz val="11"/>
        <rFont val="Arial"/>
        <family val="2"/>
      </rPr>
      <t>(Financieros, técnicos o humanos)</t>
    </r>
  </si>
  <si>
    <t>MECANISMOS DE VERIFICACIÓN 
(Producto Entregable en la vigencia)</t>
  </si>
  <si>
    <t>FECHA DE INICIO</t>
  </si>
  <si>
    <t>FECHA DE FINALIZACIÓN</t>
  </si>
  <si>
    <t>Primera Línea de defensa - Comunicaciones</t>
  </si>
  <si>
    <t xml:space="preserve">OTRAS ACTIVIDADES COMUNICACIONES </t>
  </si>
  <si>
    <t xml:space="preserve">Estado de la actividad </t>
  </si>
  <si>
    <t>1. Construir un posicionamiento positivo del centro de Bogotá.</t>
  </si>
  <si>
    <t>Comunicaciones</t>
  </si>
  <si>
    <t xml:space="preserve">Revisar, actualizar  y socializar el Plan estratégico de comunicaciones </t>
  </si>
  <si>
    <t>1 Plan estratégico de comunicaciones actualizado y socializado</t>
  </si>
  <si>
    <t>Cumplimiento en la actualización  socialización del plan estratégico de comunicaciones</t>
  </si>
  <si>
    <t>plan estratégico de comunicaciones aprobado y socializado SI __ NO__</t>
  </si>
  <si>
    <t xml:space="preserve">Juliana Ramírez - Equipo de comunicaciones </t>
  </si>
  <si>
    <t xml:space="preserve">Plan estratégico de comunicaciones aprobado 
</t>
  </si>
  <si>
    <t xml:space="preserve">La actualización del plan estratégico de comunicaciones fue aprobado por la Dirección mediante correo del día 11 de abril. Se adjunta correo de evidencia de aprobación. Se solicitó mediante correo la socialización del plan estratégico a la Oficina de Planeación, se adjunta correo donde se evidencia la publicación en la intranet institucional, el día 12 de abril de 2019. 
Se anexan los siguientes documentos:
Anexo 1 - aprobación del plan estratégico por parte de la Dirrección
Anexo 2 -  socialización en la Intranet- Plan Estratégico de Comunicaciones
Anexo 3 - solicitud de socialización en documentación SIG
</t>
  </si>
  <si>
    <t xml:space="preserve">los documentos se pueden verificar en en link del servidor: 
\\server\PLAN OPERATIVO INTEGRAL\OFICINA ASESORA DE PLANEACIÓN\Plan de Accion por Dependencia\Plan de acción por Dep 2019\Evidencias\Comunciaciones
El documento se encuentra publicado en la intranet en el link con el código  
COM-PL-01: 
http://intranet.fuga.gov.co/proceso-gestion-de-comunicaciones </t>
  </si>
  <si>
    <t>Si bien la actividad se desarrolló, se da por cuplida la actividad cumplida
Queremos desarrollar que el seguimiento se cumple en el marco de las fechas del primer trimestre por lo tanto, esta actividad no es susceptible de medición</t>
  </si>
  <si>
    <t>3. Fortalecer la gestión institucional mediante la implementación del Modelo Integrado de Planeación y Gestión — MIPG, para apoyar el cumplimiento de su misionalidad.</t>
  </si>
  <si>
    <t xml:space="preserve">Elaborar y aprobar el Plan de comunicaciones </t>
  </si>
  <si>
    <t>1  Plan de comunicaciones  elaborado y  socializado</t>
  </si>
  <si>
    <t>Cumplimiento en la elaboración  y socialización del plan de comunicaciones</t>
  </si>
  <si>
    <t>plan de comunicaciones aprobado y socializado SI __ NO__</t>
  </si>
  <si>
    <t xml:space="preserve">Plan  de comunicaciones aprobado 
</t>
  </si>
  <si>
    <t>El plan de comunicaciones fue elaborado y aprobado por la Dirección mediante correo del día 11 de abril. Se adjunta correo de evidencia de aprobación y acta de reunión del equipo de comunicaciones para la evidencia de la socialización.
Se anexan los siguientes documentos:
Anexo 4 - aprobación del plan de coms 2019 por parte de la Dirección
Anexo 5 - acta socialización plan de comunicaciones 2019</t>
  </si>
  <si>
    <t>los documentos se pueden verificar en en link del servidor: 
\\server\PLAN OPERATIVO INTEGRAL\OFICINA ASESORA DE PLANEACIÓN\Plan de Accion por Dependencia\Plan de acción por Dep 2019\Evidencias\Comunciaciones</t>
  </si>
  <si>
    <t xml:space="preserve">Ejecutar el Plan de comunicaciones </t>
  </si>
  <si>
    <t>90 % en el cumplimiento de las acciones del Plan de comunicaciones</t>
  </si>
  <si>
    <t>Eficacia en el cumplimiento de las acciones programadas en el Plan de comunicaciones -  componente externo</t>
  </si>
  <si>
    <t>Número de acciones programadas en el Plan de comunicaciones ejecutadas / total de  acciones programadas en el Plan de comunicaciones*90%</t>
  </si>
  <si>
    <t xml:space="preserve">Equipo de comunicaciones </t>
  </si>
  <si>
    <t>Reporte de seguimiento al plan de acción de comunicaciones</t>
  </si>
  <si>
    <t>Actividad no programada en el trimestre</t>
  </si>
  <si>
    <t>La actividad no se programó en el periodo</t>
  </si>
  <si>
    <t>Formular el Plan de comunicaciones   para la vigencia 2020</t>
  </si>
  <si>
    <t>1 Plan de comunicaciones formulado vigencia  2020</t>
  </si>
  <si>
    <t xml:space="preserve">Plan  de comunciaciones vigencia 2020 </t>
  </si>
  <si>
    <t>plan de comunicaciones  formulado vigencia 2020 SI __ NO__</t>
  </si>
  <si>
    <t xml:space="preserve">Plan  de comunicaciones formulado vigencia 2020
</t>
  </si>
  <si>
    <t>Procesos Relacionado</t>
  </si>
  <si>
    <t>Actividad</t>
  </si>
  <si>
    <t>No hay acciones programadas</t>
  </si>
  <si>
    <t xml:space="preserve">La actividad fue ejecutada en el primer trimestre con la actualización del formato Brief a versión 3, del día 20 de febrero de 2019 </t>
  </si>
  <si>
    <t xml:space="preserve">El documento se encuentra publicado en la intranet en el link con el código  
COM-FT-83:
http://intranet.fuga.gov.co/proceso-gestion-de-comunicaciones </t>
  </si>
  <si>
    <t xml:space="preserve">Se evidencia que la actividad desarrollada corresponde a uno de los controles propuestos en la matriz de riesgos, por lo tanto se da por cumplida esta actividad .
De igual manera se revisan las evidencias que soportan tal acción </t>
  </si>
  <si>
    <t>Se realizó el monitoreo trimestral al indicador solicitudes GLPI, se anexa hoja del indicador y evidencias.
El indicador visitas a página web tiene se mide semestralmente, por tal motivo no se presenta medición para este trimestre.
Se anexan los siguientes documentos como evidencia:
Anexo 6  Hoja de vida del indicador solicitudes GLPI 1er trimestre
Anexo 6.1  Evidencias indicador solicitudes GLPI 1er trimestre</t>
  </si>
  <si>
    <t xml:space="preserve">Se valida la evidencia conforme a la actividad planteada y se observa la medición del indicador  para el trimestre.
Se da por cumplida la activdad para este periodo </t>
  </si>
  <si>
    <t>La Oficina de Planeación programó reunión de asesoría para revisar y actualizar la documentación del proceso para el mes de mayo y junio, sin embargo se adelantó la actualización del BRIEF a versión 3.</t>
  </si>
  <si>
    <t xml:space="preserve">Según el cronograma de actualización de la documentación del SIG por parte de la OAP, se registra que el proceso de Comunicaciones no tiene programada para este trimestre la actualización en el marco de la nuevo mapa de procesos, sin embargo se realizó la actualización del documento BRIEF v3 COM-FT-83 como se valida en las evidencias registradas </t>
  </si>
  <si>
    <t xml:space="preserve">En el mes de febrero desde la OAP se adelantó el dilegciamiento con las áreas para el registro del FURAG, </t>
  </si>
  <si>
    <t xml:space="preserve">el proceso de gestión de comunicaciones no tiene información propia a publicar. El proceso brinda soporte a las demás áreas para la publicación de la información. </t>
  </si>
  <si>
    <t>Desde la OAP se valida el área de comunicaciones como área soporte para la actualizción de las actividades relacionadas a la publicación de  información en el link de transaprencia  y de acceso a la información pública</t>
  </si>
  <si>
    <t>La actividad no está programada para este periodo</t>
  </si>
  <si>
    <t xml:space="preserve">1. Implementar y realizar seguimiento a los planes estratégicos y programas para la gestión del talento humano en sus fases de ingreso, permanencia y retiro de los funcionarios de la Entidad, de conformidad con las normas legales vigentes. 2. Fomentar el desarrollo del conocimiento, habilidades y valores en todos los integrantes de la
entidad para construir un clima organizacional de convivencia, tolerancia y apoyo mutuo según las necesidades de la entidad. 3. Elaborar y/o revisar los actos administrativos derivados del proceso de talento humano de manera oportuna y de acuerdo con la normativa vigente. 4. Formular e implementar el Plan Institucional de Capacitación (PIC) de la Entidad de acuerdo con las necesidades y políticas de la entidad. 5. Diseñar y hacer seguimiento a los programas de inducción, re inducción y entrenamiento en
el puesto de trabajo a los empleados con ocasión de su ingreso, promoción o traslado aplicando la norma y procedimientos vigentes.
6. Diseñar e implementar planes, programas y reglamentaciones internas sobre el bienestar social, estímulos e incentivos para los servidores de la Entidad. 7. Organizar actividades que fortalezcan las relaciones con el personal e incentiven el
mejoramiento del clima laboral y la transformación de la cultura organizacional, a través de la organización de eventos de carácter institucional de acuerdo con la normativa y las políticas institucionales.8. Diseñar y liderar los programas de seguridad y salud en el trabajo que se establezcan para los empleados de la Entidad en coordinación con la Administradora de Riesgos Laborales y de acuerdo con el marco normativo vigente. 9. Formular y mantener el plan de emergencias y contingencias interno y realizar los simulacros periódicos para verificar la efectividad de dicho plan en cumplimiento de la programación establecida. 10. Elaborar y presentar el proyecto de presupuesto referente a lo relacionado con el personal en los términos establecidos por la entidad. 11. Organizar, en conjunto con la Oficina Asesora de Planeación, el procedimiento para aplicar los Acuerdos de Gestión que suscriban los gerentes públicos de la Entidad, de acuerdo con lo previsto en la ley y los procedimientos internos.
12. Planificar la elaboración de la nómina, su control y verificación en su liquidación en los términos que señalen las normas sobre empleo público y los procedimientos.
13. Mantener actualizado y controlado los archivos del área y las hojas de vida de los funcionarios de la entidad activos y no activos, registrando los documentos de los procesos a su cargo de acuerdo con la metodología archivística y normativa vigente. 14. Las demás que le sean asignadas por su jefe inmediato y que correspondan a la naturaleza del empleo. </t>
  </si>
  <si>
    <t>Versión No. 3  de Aprobado en comité de dirección 14 de junio de 2019</t>
  </si>
  <si>
    <t xml:space="preserve">Meta  </t>
  </si>
  <si>
    <t xml:space="preserve">Actividades </t>
  </si>
  <si>
    <t>Primera Línea de defensa - Subdirección de Gestión Corporativa</t>
  </si>
  <si>
    <t>Implementar a un 100 % la sostenibilidad del Sistema Integrado de Gestión en la entidad; en el marco del proyecto de inversión 475</t>
  </si>
  <si>
    <t>Realización del alistacmiento para implemantación de MIPG</t>
  </si>
  <si>
    <t xml:space="preserve">TRIMESTRAL </t>
  </si>
  <si>
    <t>Subdirección de Gestión Coporativa</t>
  </si>
  <si>
    <t>Acto administrativo del Comité MIPG actualizado, aprobado y socializado</t>
  </si>
  <si>
    <t>con una participación del  10%  anual, y sobre el cual en el primer trimestre, se presenta una avance del 3% representado  en la revisión de la normatividad vigente y la consolidación del  Inventario de Comités Institucionales, construido con la contribución  de los   líderes y responsables de la implementación de las dimensiones del MIPG,  el cual se convierte en un insumo para la actualización del acto administrativo del  Comité Institucional de Gestión y Desempeño en la Entidad.</t>
  </si>
  <si>
    <t>\\192.168.0.34\proyectos\475 - FORTALECIMIENTO INSTITUCIONAL\2019\EVIDENCIAS CUMPLIMIENTO DE METAS PROYECTO 475 AÑO 2019\I TRIMESTRE</t>
  </si>
  <si>
    <t xml:space="preserve">Se observa que en la evidencia relacionada con el cumplimiento de esta actividad se ejecutó en el  mes de marzo, esto es consecuente con la fecha programada en la herramienta de coherencia fisica, presupuestal y contractual </t>
  </si>
  <si>
    <t xml:space="preserve">Formulación del plan de adecuació y sostenibilidad MIPG </t>
  </si>
  <si>
    <t>1 Plan de Acción de adecuación y sostenibilidad MIPG formulado</t>
  </si>
  <si>
    <t>con una participación del  30%  anual, y sobre el cual en el primer trimestre, se presenta una avance del 10%  representado en la consolidación del informe de seguimiento a la implementación del MIPG  - FURAG II,  y  diagnóstico del estado de implementación en la entidad, empleado como insumo para la mejora de herramientas e instrumentos de medición    y  la actualización del Plan de Adecuación y sostenibilidad del MIPG en articulación con el Sistema Integrado de Gestión de la FUGA</t>
  </si>
  <si>
    <t xml:space="preserve">Se validan las evidencias reportadas en la subcarpeta de formulación del mes de marzo, en esta se registra informe ejecutivo MIPG, Anexo del plan operativo MIPG, certificado de cargue en el FURAG como el informe pormenorizado de control interno, entre otros correspondientes a esta vigencia </t>
  </si>
  <si>
    <t xml:space="preserve">Implementación plan de acción MIPG de manera gradual  </t>
  </si>
  <si>
    <t>1 Plan de Acción MIPG implementado gradualmente</t>
  </si>
  <si>
    <t>Actividad no programada en el período objeto de seguimiento.</t>
  </si>
  <si>
    <t>La actividad no está programada para este trimestre, sin embargo se recomienda dar prioridad a su ejecución para no incumplir con la misma</t>
  </si>
  <si>
    <t>4. Preservar las instalaciones físicas de la entidad mediante su dotación, adecuación y mantenimiento para acoger y servir a los grupos de valor.</t>
  </si>
  <si>
    <t>Gestión del Ser</t>
  </si>
  <si>
    <t>Desarrollar el 100 % de actividades de intervención para el mejoramiento de la infraestructura administrativa; en el marco del proyecto de inversión  7032</t>
  </si>
  <si>
    <t>Desarrollo y mejoramiento de la infraestructura tecnológica e informática realizado</t>
  </si>
  <si>
    <t>Se realizaron actividades que contribuyen al desarrollo y mejoramiento de la infraestructura tecnológica e informática, así como actividades de adecuación, dentro de las que se encuentra: apoyo para la automatización de procesos de la entidad, actualizaciónn del sistema ORFEO, la gestión de necesidades de tecnología, se realizó la contratación de profesionales y personas de apoyo para la gestión de diversas actividades enmarcadas en el proyecto de inversión, además para la implementación de temas como gestión del conocimiento e innovación. Se presentó cuello de botella en la contratación del arrendamiento del Software que soporta los módulos de nómina, gestión humana, almacén, en atención a temas de índole administrativo, los cuales conllevaron a la reprogramación dentro del plan de contratación, la cual se iniciará en el mes de abril del presente.  A su vez, el módulo de inventarios y sistema contable, se reprograma su contratación para el mes de abril, toda vez que se solicitó el certificado de derechos de autor, para poder formalizar dicha contratación.</t>
  </si>
  <si>
    <t>\\192.168.0.34\proyectos\7032-DOTACION ADECUACION Y MANTENIMIENTO DE LA INFRAESTRUCTURA ADMINISTRATIVA\2019\EVIDENCIAS CUMPLIMIENTO DE METAS PROYECTO 7032 AÑO 2019</t>
  </si>
  <si>
    <t xml:space="preserve">Se validan las evidencias agregadas en el trimestre en cuanto a los contratos relacionados con el cumplimiento de la meta proyecto de inversión </t>
  </si>
  <si>
    <t>Recursos físicos</t>
  </si>
  <si>
    <t xml:space="preserve">Adecuación y mantenimiento de  infraestructura física realizada   </t>
  </si>
  <si>
    <t>SUBDIRECCIÓN GESTIÓN CORPORATIVA</t>
  </si>
  <si>
    <t xml:space="preserve">Subdirección de Gestión Corporativa </t>
  </si>
  <si>
    <t>REALIZAR SEGUIMIENTO A LA IMPLEMENTACIÓN Y CUMPLIMIENTO DE LOS PLANES DE ACCIÓN POR DEPENDENCIAS DE LOS PROCESOS  DE LA SUBDIRECCIÓN GESTIÓN CORPORATIVA</t>
  </si>
  <si>
    <r>
      <rPr>
        <b/>
        <i/>
        <u/>
        <sz val="9"/>
        <color indexed="8"/>
        <rFont val="Arial"/>
        <family val="2"/>
      </rPr>
      <t xml:space="preserve"> 4 SEGUIMIENTOS </t>
    </r>
    <r>
      <rPr>
        <sz val="9"/>
        <color indexed="8"/>
        <rFont val="Arial"/>
        <family val="2"/>
      </rPr>
      <t>A LOS PLANES DE ACCIÓN DE LA SUBDIRECCIÓN GESTIÓN CORPORATIVA</t>
    </r>
  </si>
  <si>
    <t>Eficacia en seguimiento bimensual de planes</t>
  </si>
  <si>
    <t>(No. seguimientos realizados en el período / 4 seguimientos planificados en el período)*100</t>
  </si>
  <si>
    <t>POR DEMANDA</t>
  </si>
  <si>
    <t xml:space="preserve">RECURSOS PROFESIONALES DE LAS ÁREAS DE LA SUBDIRECCIÓN CORPORATIVA, EQUIPOS DE CÓMPUTO, HERRAMIENTA DE SEGUIMIENTO </t>
  </si>
  <si>
    <t>SUBDIRECCCIÓN GESTIÓN CORPORATIVA/LÍDERES DE PROCESOS/ CONTRATISTA APOYO SEGUIMIENTO</t>
  </si>
  <si>
    <t xml:space="preserve">4 Seguimientos realizados en las herramientas establecidas
</t>
  </si>
  <si>
    <t>03/04/2019
03/07/2019 
03/10//2019
02/12/2019</t>
  </si>
  <si>
    <t>10/04/2019
10/07/2019
10/10/2019
06/12/2019</t>
  </si>
  <si>
    <t>Se realizó seguimiento al plan de acción por dependencias de la Subdirección Gestión corporativa del período de enero a marzo de 2019, se registra seguimiento en la presente herramienta, se realizó la consolidación de las respectivas evidencias en la rutas aquí señaladas</t>
  </si>
  <si>
    <t>\\192.168.0.34\plan operativo integral\OFICINA ASESORA DE PLANEACIÓN\Plan de Accion por Dependencia\Plan de acción por Dep 2019</t>
  </si>
  <si>
    <t>Se observa el cumplimiento de esta actividad relacionada al seguimiento de primera linea de defensa del plan de acción por dependencias, a cargo de la Subdirección de  Gestión Corporativa para el primer trimestre del 2019</t>
  </si>
  <si>
    <t xml:space="preserve">TRAMITAR LA SUSCRIPCIÓN DE LOS CONTRATOS DE LOS PROYECTOS 475, 7032 Y DE FUNCIONAMIENTO A CARGO DE LA SUB GESTIÓN CORPORATIVA DE ACUERDO A LO ESTIPÚLADO EN EL PLAN ANUAL DE ADQUISICIONES  DE LA ENTIDAD </t>
  </si>
  <si>
    <r>
      <rPr>
        <b/>
        <i/>
        <u/>
        <sz val="9"/>
        <color indexed="8"/>
        <rFont val="Arial"/>
        <family val="2"/>
      </rPr>
      <t>90% DE EJECUCIÓN DEL PLAN ANUAL DE ADQUISICIONES DURANTE LOS TRES (3) PRIMEROS TRIMESTRES</t>
    </r>
    <r>
      <rPr>
        <b/>
        <u/>
        <sz val="9"/>
        <color indexed="8"/>
        <rFont val="Arial"/>
        <family val="2"/>
      </rPr>
      <t xml:space="preserve"> </t>
    </r>
    <r>
      <rPr>
        <sz val="9"/>
        <color indexed="8"/>
        <rFont val="Arial"/>
        <family val="2"/>
      </rPr>
      <t>DEL AÑO EN LOS RUBROS DE FUNCIONAMIENTO Y EN LOS  PROYECTOS DE INVERSION 7032,  Y  475.</t>
    </r>
  </si>
  <si>
    <t xml:space="preserve">Nivel de ejecución del PAA </t>
  </si>
  <si>
    <t>Presupuesto ejecutado proyectos 475, 7032 y funcionamiento /  presupuesto total  de los proyectos 475, 7032 y funcionamiento</t>
  </si>
  <si>
    <t>RECURSOS PROFESIONALES DE LAS ÁREAS DE LA SUBDIRECCIÓN CORPORATIVA, EQUIPOS DE CÓMPUTO
PRESUPUESTO PROYECTO 475 $538.700.000
PRESUPUESTO PROYECTO 7032 $ 618.500.000
FUNCIONAMIENTO GASTOS GENERALES $ 941.860.000
PLATAFORMAS PÚBLICAS DE CONTRATACIÓN
PROFESIONALES DE LA OFICINA ASESORA JURÍDICA</t>
  </si>
  <si>
    <t>SUBDIRECCIÓN GESTIÒN CORPORATIVA</t>
  </si>
  <si>
    <t>Informes de seguimiento a la contratación conforme con el  PAA de los proyectos 7032, 475 y funcionamiento</t>
  </si>
  <si>
    <t>Se realizaron 36 procesos de contratación con cargo a los proyectos de inversión 7032 y 475  y al rubro de funcionamiento, previstos dentro del Plan Anual de Adquisiciones Vr 6.
Se presentó cuello de botella en la contratación del arrendamiento del Software que soporta los módulos de nómina, gestión humana, almacén, en atención a temas de índole administrativo, los cuales conllevaron a la reprogramación dentro del plan de contratación, la cual se iniciará en el mes de abril del presente.  A su vez, el módulo de inventarios y sistema contable, se reprograma su contratación para el mes de abril, toda vez que se solicitó el certificado de derechos de autor, para poder formalizar dicha contratación.
Se presenta informe con el detalle de la ejecución de plan, en donde se reporta el avance en cada uno de los tres frentes, En promedio el  PAA se ha ejecutado en un 75,27% a primer trimestre de 2019.</t>
  </si>
  <si>
    <t>\\192.168.0.34\plan operativo integral\OFICINA ASESORA DE PLANEACIÓN\Plan de Accion por Dependencia\Plan de acción por Dep 2019\Evidencias\Subdirección de Gestión Corporativa\Sub Gestión Corporativa\PAA</t>
  </si>
  <si>
    <t xml:space="preserve">Se valida el soporte de la evidencia relacionada en el informe de ejecución del Plan Anual de Adquisiones v6 2019. Se observa un gran avance en este trimestre en cuanto al porcentaje de ejecución programado  </t>
  </si>
  <si>
    <r>
      <t xml:space="preserve">Formular los </t>
    </r>
    <r>
      <rPr>
        <sz val="9"/>
        <color rgb="FFFF0000"/>
        <rFont val="Arial"/>
        <family val="2"/>
      </rPr>
      <t xml:space="preserve"> </t>
    </r>
    <r>
      <rPr>
        <sz val="9"/>
        <color theme="1"/>
        <rFont val="Arial"/>
        <family val="2"/>
      </rPr>
      <t>planes institucionales de la Subdirección de Gestión Corporativa para la vigencia 2020</t>
    </r>
  </si>
  <si>
    <t>Formulación de los 20 planes  institucionales de la Subdirección de Gestión Corporativa vigencia 2020</t>
  </si>
  <si>
    <t>Eficacia de la formulación de los planes institucionales</t>
  </si>
  <si>
    <r>
      <t>No. De planes institucionales formulados/No. De planes institucionales programados para formulación (20)</t>
    </r>
    <r>
      <rPr>
        <i/>
        <sz val="9"/>
        <color theme="1"/>
        <rFont val="Arial"/>
        <family val="2"/>
      </rPr>
      <t>*100%</t>
    </r>
  </si>
  <si>
    <t>RECURSOS PROFESIONALES DE LAS ÁREAS DE LA SUBDIRECCIÓN CORPORATIVA</t>
  </si>
  <si>
    <t>Documento de formulacioón de cada uno de los planes institucionales</t>
  </si>
  <si>
    <t>Actividad no programada en el período</t>
  </si>
  <si>
    <t xml:space="preserve">Actividad no programada en el trimestre </t>
  </si>
  <si>
    <t>PLAN ANUAL DE ADQUISICIONES VIGENTE
LÍDERES OPERATIVOS DE LAS DEPENDENCIAS DE LA SUBDIRECCIÓN 
LINEAMIENTOS JURÍDICOS, ADMINISTRATIVOS Y TÉCNICOS PARA LA FORMULACIÓN</t>
  </si>
  <si>
    <t>LÍDERES OPERATIVOS DE LAS DEPENDENCIAS DE LA SUBDIRECCIÓN
SUBDIRECTORA DE GESTIÓN CORPORATIVA</t>
  </si>
  <si>
    <t>TESORERÍA</t>
  </si>
  <si>
    <t>Sumatoria Ponderada</t>
  </si>
  <si>
    <t>Gestión Financiera</t>
  </si>
  <si>
    <t xml:space="preserve">CON BASE AL INFORME DE TESORERÍA  PRESENTAR MENSUALMENTE  A LA SUBDIRECCIÓN DE GESTIÓN CORPORATIVA, A TRAVÉS DEL COMITÉ FINANCIERO EL INFORME DEL MES INMEDIATAMENTE ANTERIOR CONSOLIDADO </t>
  </si>
  <si>
    <t xml:space="preserve">11 INFORMES CONSOLIDADO DE TESORERÌA DURANTE EL AÑO </t>
  </si>
  <si>
    <t>Eficacia informe de tesorería</t>
  </si>
  <si>
    <t>(Nº de informes presentados  /Total informes programados (11))*100</t>
  </si>
  <si>
    <t>PROFESIONAL DE TESORERÍA
PAC 
HERRAMIENTAS TECNOLÓGICAS</t>
  </si>
  <si>
    <t>PROFESIONAL ESPECIALIZADO DE TESORERÍA</t>
  </si>
  <si>
    <t>informe de tesorería consolidado enviado por correo electrónico a la Subdirección Gestión corporativa, presupuesto y contabilidad</t>
  </si>
  <si>
    <t xml:space="preserve">Se presentaron los rspectivos informes en el marco del comité financiero, sin embargo durante el comité de marzo no se presentó el informe del mes de febrero al comité se presentará en el mes de abril </t>
  </si>
  <si>
    <t>Reporte de tesorería  Expediente No 2019260.00201000001E
  Radicados: 20192300009483
  20192300008803
  20192300004263</t>
  </si>
  <si>
    <t xml:space="preserve">Se observa a través de los radicados ORFEO 20192300008803 y  20192300004263, que en el mes de febrero se presentó el informe de Enero 2019, y no se registra el acta del mes de marzo con informe de Febrero 2019, por lo tanto se visiualiza avance parcial en la gestión programada  </t>
  </si>
  <si>
    <t>Ejecutar las acciones correctivas,  y de mejora derivadas del Plan de Mejoramiento  por proceso</t>
  </si>
  <si>
    <t xml:space="preserve"> 100 % de las acciones correctivas y/o de mejora  suscritas  y a cargo del área cumplidas</t>
  </si>
  <si>
    <t xml:space="preserve">Eficacia en la ejecución de acciones </t>
  </si>
  <si>
    <t>(Número de acciones  correctivas, y/o de mejora gestionadas  con propuesta de cierre / total de  acciones   correctivas, y/o de mejora gestionadas  suscritas  por el área)*100</t>
  </si>
  <si>
    <t>Según definido plan de auditorias</t>
  </si>
  <si>
    <t>PROFESIONAL RESPONSABLE DE LA SUBDIRECCIÓN GESTIÓN CORPORATIVA
HERRAMIENTAS TECNOLÓGICAS
MANUAL DEL SIG</t>
  </si>
  <si>
    <t xml:space="preserve">Registro de la gestión  por cada acción a cargo del  área en el plan de mejoramiento por procesos  con fecha de monitoreo, con las respectivas evidencias de ejecución de la acción </t>
  </si>
  <si>
    <t xml:space="preserve">La actividad no está programada en el trimestre </t>
  </si>
  <si>
    <t>REALIZAR SEGUIMIENTO Y REPORTAR LOS INDICADORES DE GESTIÓN  SEGÚN LA FRECUENCIA DE MEDICIÓN DEL INDICADOR.</t>
  </si>
  <si>
    <t>100% DE LOS INDICADORES DE GESTIÓN REPORTADOS</t>
  </si>
  <si>
    <t>Seguimiento a medición de indicadores</t>
  </si>
  <si>
    <t>(No  de seguimientos registrados / Total de seguimientos programados ) x 100</t>
  </si>
  <si>
    <t>PROFESIONAL ESPECIALIZADO DE TESORERÍA 
HOJA DE VIDA DE INDICADORES
MATRIZ CONSOLIDADA DE INDICADORES</t>
  </si>
  <si>
    <t>Hoja de vida de indicadores diligenciada
Matriz  de Indicadores con medición de acuerdo a periodicidad definida  enviada a la oficina Asesora de Planeación</t>
  </si>
  <si>
    <t>Se realizó el reporte de los indicadores a cargo del área de tesorería</t>
  </si>
  <si>
    <t>\\192.168.0.34\Control de Indicadores SGC\Año 2019</t>
  </si>
  <si>
    <t xml:space="preserve">Se observa que los indicadores a cargo de Tesoria son 3: 
*Ejecución del PAC de Vigencia 
*Ejecución del PAC de Reservas
*Eficacia Informe de boletín de  tesorería
Se registra que en el diligenciamiento de la ficha de los indicadores está incompleta y sin análisis,  y de igual manera no se soporta el envio de estos indicadores a la Oficina Asesora de Planeación para su consolidación. Se recomienda valdiar el diligenciamiento total y evidencia de envío  a la OAP 
</t>
  </si>
  <si>
    <t xml:space="preserve">100%  de las acciones de control del riesgo ejecutadas </t>
  </si>
  <si>
    <t>Seguimiento a mapa de riesgos del proceso</t>
  </si>
  <si>
    <t>(Número de acciones    de control ejecutadas por riesgo / total de  acciones    de control programas)*100</t>
  </si>
  <si>
    <t>3 VECES AL AÑO</t>
  </si>
  <si>
    <t>PROFESIONALES DE ÁREA DE GESTIÓN FINANCIERA
MAPA DE RIESGOS DEL PROCESO</t>
  </si>
  <si>
    <t>Registrar el seguimiento  de cada acción de control de los riesgos en el mapa de riesgos del área  con fecha de monitoreo
Evidencias de cumplimiento de las acciones  de control programadas</t>
  </si>
  <si>
    <t xml:space="preserve">
07/05/2019
05/09/2019
02/10/2019
</t>
  </si>
  <si>
    <t>13/05/2019
08/09/2019
05/10/2019</t>
  </si>
  <si>
    <t>CONTABILIDAD</t>
  </si>
  <si>
    <t>PROFESIONAL ESPECIALIZADO CONTABILIDAD</t>
  </si>
  <si>
    <t>REALIZAR MENSUALMENTE PUBLICACIONES DE LOS ESTADOS FINANCIEROS, DE ACUERDO CON LAS FECHAS ESTABLECIDAS</t>
  </si>
  <si>
    <t>11 ESTADOS FINANCIEROS PUBLICADOS MENSUALMENTE</t>
  </si>
  <si>
    <t>Estados financieros publicados</t>
  </si>
  <si>
    <t>(N° de informes publicados en el período/ N° de informes programados(11))*100</t>
  </si>
  <si>
    <t>PROFESIONAL ESPECIALIZADO DE CONTABILIDAD 
HERRAMIENTAS TECNOLÓGICAS
PRESUPUESTO
CONCILIACIONES</t>
  </si>
  <si>
    <t xml:space="preserve">PROFESIONAL ESPECIALIZADO DE CONTABILIDAD </t>
  </si>
  <si>
    <t>Estados financieros realizados y publicados</t>
  </si>
  <si>
    <t>Se realizaron publicaron los estados financieros de la entidad durante el primer trimester del año, dicha publicación se realizó en el link de transparencia de la FUGA</t>
  </si>
  <si>
    <t xml:space="preserve">http://www.fgaa.gov.co/sites/default/files/estados-financierons-enero-2019.pdf
http://www.fgaa.gov.co/sites/default/files/estados-financieros-febrero-2019.pdf
http://www.fgaa.gov.co/sites/default/files/estados-financieros-31-marzo-2019.pdf
</t>
  </si>
  <si>
    <t xml:space="preserve">Se valida la información en los links relacionados y se da cumplida la actividad </t>
  </si>
  <si>
    <t>PROFESIONAL ESPECIALIZADO DE CONTABILIDAD
HOJA DE VIDA DE INDICADORES
MATRIZ CONSOLIDADA DE INDICADORES</t>
  </si>
  <si>
    <t>Se realizó el reporte de los indicadores a cargo del área de contabilidad</t>
  </si>
  <si>
    <t>Se observa que los indicadores a cargo de Contabilidad son 2: 
*Oportunidad en la presentación de estados financieros
*Oportunidad en la elaboración de  Conciliaciones Bancarias
Estos aunque se encuentran anexos en las evidencias con avance e el diligenciamientos, estos programos semestral y anualmente, por lo tanto estos indicadores no serían tenidos en cuentas para este monitoreo y se definiría como actividad no programada en el periodo... 
Sin embargo, recomendamos que se se ve la necesidad de actualizar la periodicidad del indicador en la ficha, entonces solicitarla a la OAP</t>
  </si>
  <si>
    <t>Número de acciones    de control ejecutadas por riesgo / total de  acciones    de control programas</t>
  </si>
  <si>
    <t>PRESUPUESTO</t>
  </si>
  <si>
    <t>EMITIR INFORMES MENSUALES DE EJECUCIÓN DEL PRESUPUESTO DE INVERSIÓN Y FUNCIONAMIENTO, GENERANDO INDICADORES DE CUMPLIMIENTO</t>
  </si>
  <si>
    <t>11 INFORMES MENSUALES  DE EJECUCIÓN PRESUPUESTAL PRESENTADOS Y PUBLICADOS</t>
  </si>
  <si>
    <t>Eficacia</t>
  </si>
  <si>
    <t>(N° de informes presentados y publicados en el período/ N° de informes programados(11))*100</t>
  </si>
  <si>
    <t>PROFESIONAL ESPECIALIZADO DE PRESUPUESTO 
PREDIS
HERRAMIENTAS TECNOLÓGICAS</t>
  </si>
  <si>
    <t xml:space="preserve">PROFESIONAL ESPECIALIZADO DE PRESUPUESTO </t>
  </si>
  <si>
    <t>Informes de ejecución presentados  y publicados en la página web de la entidad</t>
  </si>
  <si>
    <t>Se realizaron los tres informes de ejecución presupuestal correspondientes al primer trimestre del año en curso, además se realizó la publicación en la página Web de la entidad en el link de transparencia.</t>
  </si>
  <si>
    <t>http://www.fgaa.gov.co/sites/default/files/ejecucion-presupuesto-gastos-inversiones-enero-2019.pdf
http://www.fgaa.gov.co/sites/default/files/ejecucion-del-presupuesto-de-gastos-e-inversiones-a-febrero-2019.pdf
http://www.fgaa.gov.co/sites/default/files/ejecucion-del-presupuesto-gastos-e-inversiones-marzo-31_de-2019.pdf</t>
  </si>
  <si>
    <t xml:space="preserve">1 INFORME MENSUAL  DE EJECUCIÓN PRESUPUESTAL PRESENTADO DURANTE LOS PRIMEROS CINCO (5) PRIMEROS DÍAS HÁBILES  </t>
  </si>
  <si>
    <t>Eficiencia</t>
  </si>
  <si>
    <t>1 informe mensual de ejecución presupuestal presentado durante los cinco primeros días hábiles. Si= 100%
No= 0</t>
  </si>
  <si>
    <t>Se realizaron los tres informes de ejecución presupuestal correspondientes al primer trimestre del año en curso, además se realizó la publicación en la página Web de la entidad en el link de transparencia, dichos informes fueron presentados de manera oportuna.</t>
  </si>
  <si>
    <t xml:space="preserve">Al observar las evidencias anexas se valida el cumplimiento en las fechas de publicación de los informes, por lo tanto se da cumplida la actividad  
</t>
  </si>
  <si>
    <t>2. Operar a través de un modelo de innovación continua.</t>
  </si>
  <si>
    <t>EMITIR INFORMES TRIMESTRALES DE EJECUCIÓN DEL PRESUPUESTO DE INVERSIÓN Y FUNCIONAMIENTO,</t>
  </si>
  <si>
    <t>4 INFORMES TRIMESTRALES CON RECOMENDACIONES SOBRE LA EJECUCIÓN PRESUPUESTAL EN CUANTO A DISPONIBILIDAD, COMPROMISOS Y PAGOS, DIRIGIDO A LA DIRECCIÓN Y ORDENADORES U ORDENADORAS DEL GASTO.</t>
  </si>
  <si>
    <t>(N°  de informes presentados en el período / total informes planificados en el período(4))*100</t>
  </si>
  <si>
    <t>PROFESIONAL ESPECIALIZADO DE PRESUPUESTO</t>
  </si>
  <si>
    <t>Informe dirigidos al grupo objetivo a través de correo electrónico</t>
  </si>
  <si>
    <t>Se presentó informe cualitativo y cuantitativo de ejecución prespupestal trimestral a través de correo electrónico a las ordenadoras del gasto.</t>
  </si>
  <si>
    <t>\\192.168.0.34\plan operativo integral\OFICINA ASESORA DE PLANEACIÓN\Plan de Accion por Dependencia\Plan de acción por Dep 2019\Evidencias\Subdirección de Gestión Corporativa\Presupuesto\Informes a ordenador de gasto</t>
  </si>
  <si>
    <t xml:space="preserve">Se observa la evidencia registrada, en el cual se valida el envío del informe a la alta dirección, sin embargo se recomienda anexar para el proxio trimestre los informes generados y remitidos a los ordenadores del gasto </t>
  </si>
  <si>
    <t>PROFESIONAL ESPECIALIZADO DE PRESUPUESTO
HOJA DE VIDA DE INDICADORES
MATRIZ CONSOLIDADA DE INDICADORES</t>
  </si>
  <si>
    <t xml:space="preserve">Se reportaron (3) indicadores de  acuerdo con periodicidad establecida (mensual) sobre la ejecución presipuestal sin embargo se encuentra pendiente el reporte de indicador de ejecución presupuestal del os proyectos de inversión </t>
  </si>
  <si>
    <t xml:space="preserve">Los indicadores a cargo de presupuestos son 4: 
*Ejecución Presupuestal Funcionamiento
*Ejecución Presupuestal Inversión
*Ejecución Giros Funcionamiento
*Ejecución Giros Inversión
Se observa el incumplimiento del reporte de estos indicadores con periodicidad mensual, se califica el estado de la actividad como sin gestión.
Se recomienda el diligenciamiento y remisión de indicadores a la OAP para consolidar </t>
  </si>
  <si>
    <t>TECNOLOGÍAS DE LA INFORMACIÓN</t>
  </si>
  <si>
    <t>Gestión de Tecnología</t>
  </si>
  <si>
    <t>ACTUALIZAR EL PETIC Y GESTIONAR SU APROBACION</t>
  </si>
  <si>
    <t>1   DOCUMENTO PETIC ACTUALIZADO Y APROBADO</t>
  </si>
  <si>
    <t xml:space="preserve">Plan Estratégico de Tecnologías de la Información y las Comunicaciones - PETIC Actualizado 2019 y aprobado
</t>
  </si>
  <si>
    <t>Documento de PETIC Actualizado
y aprobado
SI __ NO___</t>
  </si>
  <si>
    <t xml:space="preserve">CONTRATISTA DE GESTION INFORMÁTICA
RECURSOS TECNOLÓGICOS </t>
  </si>
  <si>
    <t>CONTRATISTA GESTIÓN INFORMÁTICA</t>
  </si>
  <si>
    <t>Documento PETIC actualizado,  aprobado y publicado 
Registro mediante el cual se aprobó el plan en todas las instancias</t>
  </si>
  <si>
    <t>En enero de 2019  se realizó la actualización y aprobación  del PETIC de la entidad para la vigencia 2019, dicho plan se publicó en el link de transparencia en la página Web de la FUGA.</t>
  </si>
  <si>
    <t>http://www.fgaa.gov.co/plan-estrategico-de-tecnologias-de-informacion-y-comunicaciones
Acta de comité de dirección del  30 de enero de 2018, donde se aprobó el referido plan radicado de Orfeo: 20191000010683 01/04/2019</t>
  </si>
  <si>
    <t>Se valida la aprobación y publicacion en la web  del PETIC 2019 mediante acta de comité de enero de 2019 ORFEO 20191000010683</t>
  </si>
  <si>
    <r>
      <t xml:space="preserve">EJECUTAR </t>
    </r>
    <r>
      <rPr>
        <b/>
        <sz val="9"/>
        <color indexed="8"/>
        <rFont val="Arial"/>
        <family val="2"/>
      </rPr>
      <t xml:space="preserve"> PLAN DE PROYECTOS A IMPLEMENTAR</t>
    </r>
    <r>
      <rPr>
        <sz val="9"/>
        <color indexed="8"/>
        <rFont val="Arial"/>
        <family val="2"/>
      </rPr>
      <t xml:space="preserve"> PARA EL AÑO 2019 DE ACUERDO CON EL</t>
    </r>
    <r>
      <rPr>
        <b/>
        <sz val="9"/>
        <color indexed="8"/>
        <rFont val="Arial"/>
        <family val="2"/>
      </rPr>
      <t xml:space="preserve"> PETIC</t>
    </r>
    <r>
      <rPr>
        <sz val="9"/>
        <color indexed="8"/>
        <rFont val="Arial"/>
        <family val="2"/>
      </rPr>
      <t>.</t>
    </r>
  </si>
  <si>
    <t>90% DEL PLAN DE PROYECTOS IMPLEMENTADOS PARA EL AÑO 2019 DE ACUERDO CON EL PETIC.</t>
  </si>
  <si>
    <t>Nivel de cumplimientos ejecución de proyectos del PETIC 2019</t>
  </si>
  <si>
    <r>
      <t>Promedio de avance de ejecución de la totalidad de los proyectos/100% de la totalidad de los proyectos formulados *</t>
    </r>
    <r>
      <rPr>
        <i/>
        <sz val="9"/>
        <rFont val="Arial"/>
        <family val="2"/>
      </rPr>
      <t>90%</t>
    </r>
  </si>
  <si>
    <t>BIMESTRAL</t>
  </si>
  <si>
    <t xml:space="preserve">CONTRATISTA DE GESTION INFORMÁTICA
CONTRATISTA DESARROLLADOR
RECURSOS TECNOLÓGICOS </t>
  </si>
  <si>
    <t>Herramienta Plan PETIC con registro de ejecución
Evidencias consolidadas de ejecución del Plan PETIC
Informe de  avance de  las  actualizaciones
Informes  trimestrales a la subdirección gestión corporativa</t>
  </si>
  <si>
    <t xml:space="preserve">Durante el período se alcanzó en promedio un 79% de avance en los proyectos asociados al PETIC </t>
  </si>
  <si>
    <t xml:space="preserve">\\192.168.0.34\plan operativo integral\OFICINA ASESORA DE PLANEACIÓN\Plan de Accion por Dependencia\Plan de acción por Dep 2019\Evidencias\Subdirección de Gestión Corporativa\TIC\PETIC
Radicado de Orfeo : 20191000010683 </t>
  </si>
  <si>
    <t xml:space="preserve">Aunque se valida la observancia del cumplimiento de la actividad propuesta de los  proyectos del PETIC, y un cumplimiento a la fecha de un 79%, se recomienda que en archivo soporte se agregue una columna de evidencia que respalden dicho porcentaje del estado del proyecto. </t>
  </si>
  <si>
    <t>FORMULAR  Y APROBAR EL PLAN TRATAMIENTO DE RIESGOS DE SEGURIDAD Y PRIVACIDAD DE LA INFORMACIÓN</t>
  </si>
  <si>
    <t>1 DOCUMENTO DE FORMULACIÓN DEL PLAN TRATAMIENTO DE RIESGOS DE SEGURIDAD Y PRIVACIDAD DE LA INFORMACIÓN, APROBADO</t>
  </si>
  <si>
    <t>Documento formulado y aprobado</t>
  </si>
  <si>
    <t>Documento de plan de tratamiento de riesgos de seguridad y privacidad del a información, aprobado
SI___ NO___</t>
  </si>
  <si>
    <t>Documento de plan de tratamiento de riesgos de seguridad y privacidad del a información, aprobado
Registro mediante el cual se aprobó el plan en todas las instancias</t>
  </si>
  <si>
    <t>En enero de 2019  realizó la actualización del documento plan de tratamiento de riesgos de seguridad y privacidad de la información  de la entidad para la vigencia 2019, dicho plan se publicó en el link de transparencia en la página Web de la FUGA.</t>
  </si>
  <si>
    <t>http://www.fgaa.gov.co/plan-de-tratamiento-de-riesgos-de-seguridad-y-privacidad-en-la-informacion-ptrspi
Acta de comité de dirección del  30 de enero de 2018, donde se aprobó el referido plan radicado de Orfeo: 20191000010683 01/04/2019</t>
  </si>
  <si>
    <t>Se valida la aprobación y publicacion en la web  del Plan de Tratamiento de riesgos de seguridad y privacidad de la información 2019 mediante acta de comité de enero de 2019 ORFEO 20191000010683</t>
  </si>
  <si>
    <t>FORMULAR  Y APROBAR EL PLAN DE SEGURIDAD Y PRIVACIDAD DE LA INFORMACIÓN</t>
  </si>
  <si>
    <t>1 DOCUMENTO DE FORMULACIÓN DEL PLAN  DE SEGURIDAD Y PRIVACIDAD DE LA INFORMACIÓN, APROBADO</t>
  </si>
  <si>
    <t>Un documento de plan de  seguridad y privacidad de la información aprobado
SI___ NO___</t>
  </si>
  <si>
    <t>Documento de plan de seguridad y privacidad del a información, aprobado
Registro mediante el cual se aprobó el plan en todas las instancias</t>
  </si>
  <si>
    <t>En enero de 2019  realizó la actualización del documento plan de seguridad y privacidad de la información  de la entidad para la vigencia 2019, dicho plan se publicó en el link de transparencia en la página Web de la FUGA.</t>
  </si>
  <si>
    <t>http://www.fgaa.gov.co/plan-de-seguridad-y-privacidad-de-la-informacion-pspi
Acta de comité de dirección del  30 de enero de 2018, donde se aprobó el referido plan radicado de Orfeo: 20191000010683 01/04/2019</t>
  </si>
  <si>
    <t>Se valida la aprobación y publicacion en la web  del Plan de Seguridad y privacidad de la información  2019 mediante acta de comité de enero de 2019 ORFEO 20191000010683</t>
  </si>
  <si>
    <t>FORMULAR Y APROBAR EL PLAN DE MEJORAMIENTO DE SERVICIOS TECNOLÓGICOS</t>
  </si>
  <si>
    <t>1 DOCUMENTO DE FORMULACIÓN DEL PLAN DE MANTENIMIENTO DE SERVICIOS TECNOLÓGICOS APROBADO</t>
  </si>
  <si>
    <t>Documento de plan de mantenimiento de servicios tecnológicos aprobado
SI___ NO___</t>
  </si>
  <si>
    <t>Documento de plan de mantenimiento de servicios tecnológicos formulado y aprobado
Registro mediante el cual se aprobó el plan en todas las instancias</t>
  </si>
  <si>
    <t>En enero de 2019  se realizó la formulación, publicación y aprobación del plan de mejoramiento de servicios tecnológicos de la entidad para la vigencia 2019, dicho plan se publicó en el link de transparencia en la página Web de la FUGA.</t>
  </si>
  <si>
    <t>http://www.fgaa.gov.co/plan-de-mantenimiento-de-servicios-tecnologicos
Acta de comité de dirección del  30 de enero de 2018, donde se aprobó el referido plan radicado de Orfeo: 20191000010683 01/04/2019</t>
  </si>
  <si>
    <t>Se valida la aprobación y publicacion en la web  del Plan de Mejoramiento de servicios 2019 mediante acta de comité de enero de 2019 ORFEO 20191000010683</t>
  </si>
  <si>
    <r>
      <t xml:space="preserve">EJECUTAR LAS ACCIONES DEL </t>
    </r>
    <r>
      <rPr>
        <b/>
        <sz val="9"/>
        <rFont val="Arial"/>
        <family val="2"/>
      </rPr>
      <t>PLAN DE MANTENIMIENTO DE SERVICIOS TECNOLÓGICOS</t>
    </r>
    <r>
      <rPr>
        <sz val="9"/>
        <rFont val="Arial"/>
        <family val="2"/>
      </rPr>
      <t xml:space="preserve"> </t>
    </r>
    <r>
      <rPr>
        <sz val="9"/>
        <color indexed="8"/>
        <rFont val="Arial"/>
        <family val="2"/>
      </rPr>
      <t>SEGÚN PROGRAMACIÓN PARA LA VIGENCIA 2019</t>
    </r>
  </si>
  <si>
    <t>80% DE EJECUCIÓN DEL PLAN DE MANTENIMIENTO DE SERVICIOS TECNOLÓGICOS SEGÚN PROGRAMACIÓN PARA LA VIGENCIA 2019</t>
  </si>
  <si>
    <t>Nivel de cumplimiento del plan</t>
  </si>
  <si>
    <t>Acciones del  plan de mantenimiento de servicios tecnológicos ejecutadas/  Acciones del  plan de plan de mantenimiento de servicios tecnológicos programadas *80%</t>
  </si>
  <si>
    <t>SEMESTRAL</t>
  </si>
  <si>
    <t xml:space="preserve">Herramienta Plan con registro de ejecución en un  80% para vigencia 2019
Evidencias consolidadas de ejecución del Plan </t>
  </si>
  <si>
    <t xml:space="preserve">La actividad no está programada en el trimestre, sin embargo se recomienda dar prioridad al cumplimiento de esta puesto que su fecha incial es marzo 01 ya a fecha no hay gestión de la misma </t>
  </si>
  <si>
    <r>
      <t xml:space="preserve">EJECUTAR LAS ACTIVIDADES DEL  </t>
    </r>
    <r>
      <rPr>
        <b/>
        <sz val="9"/>
        <rFont val="Arial"/>
        <family val="2"/>
      </rPr>
      <t>PLAN MIPG PLANEADAS PARA EL AÑO 2019 Y A CARGO DEL AREA DE TECNOLOGIAS</t>
    </r>
  </si>
  <si>
    <t>100 % en el cumplimiento de las acciones del Plan MIPG, Según programación 2019</t>
  </si>
  <si>
    <t>Ejecución y cumplimiento del plan operativo de MIPG</t>
  </si>
  <si>
    <t>(No. de acciones ejecutadas  del Plan de MIPG ejecutadas / total de acciones programadas en el Plan de MIPG)*100</t>
  </si>
  <si>
    <t>Herramienta Plan con registro de la ejecución  en un 80%
Evidencias de ejecución de actividades</t>
  </si>
  <si>
    <t>Durante el primer trimestre se realizó ejercicio de reporte y avances para la evaluación de control interno en el FURAG, por otra parte el manual operativo de MIPG se encuentra en revisión y ajuste, teniendo en cuenta las diferentes observaciones y necesidades de la entidad en la implementación de los productos de MIPG.</t>
  </si>
  <si>
    <t xml:space="preserve">La OAP está consolidando la actualización del Plan Operativo MIPG 2019 con las área durante el II triemstre de este año, por lo tanto se verificará en el 3er trimestre  </t>
  </si>
  <si>
    <t>(Número de acciones  correctivas, y/o de mejora gestionadas  con propuesta de cierre / total de  acciones   correctivas, y/o de mejora gestionadas  suscritas  por el área)*100%</t>
  </si>
  <si>
    <t>CONTRATISTA DE GESTION INFORMÁTICA
HERRAMIENTAS TECNOLÓGICAS
MANUAL DEL SIG</t>
  </si>
  <si>
    <t>CONTRATISTA DE GESTION INFORMÁTICA</t>
  </si>
  <si>
    <t>A la fecha de seguimiento el proceso no tiene ACPM abiertas</t>
  </si>
  <si>
    <t xml:space="preserve">Se valida a través del Plan de Mejoramiento por Procesos sin que en este trimestre se hayan determinado acciones correctias y/o de mejora a cargo del área.
Por lo tanto, no se evalua </t>
  </si>
  <si>
    <t>CONTRATISTA DE GESTION INFORMÁTICA
HOJA DE VIDA DE INDICADORES
MATRIZ CONSOLIDADA DE INDICADORES</t>
  </si>
  <si>
    <t>Se realizó la medición y reprote de indicadores de acuerdo con la periodicidad mensual de los indicadores de Eficacia en solución en requerimientos /incidentes ,y Oportunidad en atención de requerimientos /incidentes</t>
  </si>
  <si>
    <t xml:space="preserve">Los indicadores a cargo de Gestión Tecnológica son 3: 
*Eficacia en solución en requerimientos /incidentes 
*Oportunidad en atención de requerimientos /incidentes
*Mantenimiento de infraestructura tecnológica
Se observa el diligenciamiento de las fichas de los indicadores segun se periodicidad y su respectivo análisis. 
Sin embargo, no hay soporte del reporte a la Oficina Asesora de planeación, se recomienda registrar envío </t>
  </si>
  <si>
    <t>3 EN EL AÑO</t>
  </si>
  <si>
    <t xml:space="preserve">
CONTRATISTA DE GESTION INFORMÁTICA
MAPA DE RIESGOS DEL PROCESO</t>
  </si>
  <si>
    <t>La actividad no está programada en el trimestre</t>
  </si>
  <si>
    <t>Gestionar la  actualización del link de transparencia de la Pag web (publicar información)   de acuerdo con el esquema de publicación, de los procesos a cargo del AREA</t>
  </si>
  <si>
    <t>(No. publicaciones realizadas / No. de publicaciones proyectadas)*100</t>
  </si>
  <si>
    <t>Esquema de publicación con registro del cumplimiento en las publicaciones</t>
  </si>
  <si>
    <t xml:space="preserve">Según matriz de cumplimiento de publicaciones del link de transparencia, se encuentra  un actualización al 100% y dos ítems con cumplimiento parcial de 70%, puesto que existen dos publicaciones de responsabilidad compartidad con otras áreas, la cual no se encuentra actualizada en su totalidad </t>
  </si>
  <si>
    <t>http://www.fgaa.gov.co/politicas-de-seguridad-de-la-informacion-del-sitio-web-y-proteccion-de-datos-personales</t>
  </si>
  <si>
    <t xml:space="preserve">Se valida la publicacion de la politica de seguridad de la infroamción en el link de transparencia.
A demás, la OAP realizó la validadción en el anexo 3 de la ley 1712 de 2014, en la cual se puede validar que deben publicar en 6 subcategorías, sin  embargo hay publicaciones compartidas con otras áreas, las cuales no se encuentran actualizadas </t>
  </si>
  <si>
    <t>GESTION DEL SER</t>
  </si>
  <si>
    <t xml:space="preserve">Gestión del Ser </t>
  </si>
  <si>
    <t>FORMULAR Y APROBAR  EL PLAN INSTITUCIONAL DE CAPACITACIÓN</t>
  </si>
  <si>
    <t>1 PLAN INSTITUCIONAL DE CAPACITACIÓN  FORMULADO  Y APROBADO PARA LA VIGENCIA 2019</t>
  </si>
  <si>
    <t>PIC formulado y aprobado</t>
  </si>
  <si>
    <t>Documento de plan formulado  y aprobado
SI___ NO___</t>
  </si>
  <si>
    <t>PROFESIONAL ESPECIALIZADO DE GESTIÓN DEL SER
RECURSOS TECNOLÓGICOS
DIRECTRICES DEL SERVICIO CIVIL Y LA FUNCIÓN PÚBLICA</t>
  </si>
  <si>
    <t>PROFESIONALES ESPECIALIZADO  DE GESTIÓN DEL SER</t>
  </si>
  <si>
    <t>Documento formulado plan aprobado y publicado
Registro mediante el cual se aprobó el plan en todas las instancias</t>
  </si>
  <si>
    <t>Se realizó la formulación, aprobación y publicación del plan institucional de capacitación, el 29 de enero de 2019</t>
  </si>
  <si>
    <t xml:space="preserve">http://www.fgaa.gov.co/plan-institucional-de-capacitacion-pic
Acta de comité de dirección del  30 de enero de 2018, donde se aprobó el referido plan radicado de Orfeo: 20191000010683 01/04/2019
</t>
  </si>
  <si>
    <t>Se valida la aprobación y publicacion en la web  del Plan Institucional de capacitación   2019 mediante acta de comité de enero de 2019 ORFEO 20191000010683</t>
  </si>
  <si>
    <r>
      <t xml:space="preserve"> EJECUTAR EL </t>
    </r>
    <r>
      <rPr>
        <b/>
        <sz val="9"/>
        <color indexed="8"/>
        <rFont val="Arial"/>
        <family val="2"/>
      </rPr>
      <t xml:space="preserve">PLAN INSTITUCIONAL DE CAPACITACION  </t>
    </r>
  </si>
  <si>
    <r>
      <rPr>
        <b/>
        <sz val="9"/>
        <color indexed="8"/>
        <rFont val="Arial"/>
        <family val="2"/>
      </rPr>
      <t>10</t>
    </r>
    <r>
      <rPr>
        <b/>
        <u/>
        <sz val="9"/>
        <color indexed="8"/>
        <rFont val="Arial"/>
        <family val="2"/>
      </rPr>
      <t xml:space="preserve">0% DE LAS ACTIVIDADES </t>
    </r>
    <r>
      <rPr>
        <sz val="9"/>
        <color indexed="8"/>
        <rFont val="Arial"/>
        <family val="2"/>
      </rPr>
      <t>DEL PLAN INSTITUCIONAL DE CAPACITACIONDURANTE EL AÑO 2019</t>
    </r>
  </si>
  <si>
    <t>Eficacia en la ejecución de acciones de capacitación</t>
  </si>
  <si>
    <t>(N°  de actividades ejecutadas en el período / total actividades planificadas en el período)*100</t>
  </si>
  <si>
    <t>PROFESIONAL ESPECIALIZADO DE GESTIÓN DEL SER
LÍDERES DE PROCESOS QUE DAN CAPACITACIÓN INTERNA
CONTRATO MENOR CUANTÍA 
 PRESUPUESTO $25.000.000</t>
  </si>
  <si>
    <t>Herramienta Plan,  con registro de la ejecución 
Evidencias de ejecución del plan institucional de capacitación</t>
  </si>
  <si>
    <t>Se surtió la etapa de planeación (formulación gestión para la aprobación y adaptación del plan de capacitación para la vigencia 2019), y se  realizó capacitación interna de documentación de procesos, el plan de capacitación se ha ejecutado en un 23,52%</t>
  </si>
  <si>
    <t>\\192.168.0.34\plan operativo integral\OFICINA ASESORA DE PLANEACIÓN\Plan de Accion por Dependencia\Plan de acción por Dep 2019\Evidencias\Subdirección de Gestión Corporativa\Gestión del Ser\PIC y PB
\\192.168.0.34\Gestion Humana\PIC\2019\TALLER DOCUMENTACIÓN POR PROCESOS</t>
  </si>
  <si>
    <t xml:space="preserve">Se valida programación del PIC, el cual tiene programado para este trimestre 4 actividades, las cuales se cumplieron en su totalidad según evidencias registradas </t>
  </si>
  <si>
    <t xml:space="preserve">FORMULAR Y APROBAR   EL PLAN INSTITUCIONAL  DE BIENESTAR SOCIAL E INCENTIVOS </t>
  </si>
  <si>
    <t xml:space="preserve">  1 PLAN INSTITUCIONAL DE BIENESTAR  FORMULADO  Y APROBADO PARA LA VIGENCIA 2019</t>
  </si>
  <si>
    <t>Plan institucional de bienestar formulado  y aprobado</t>
  </si>
  <si>
    <t>1 documento de plan formulado  y aprobado
SI___ NO___</t>
  </si>
  <si>
    <t>Se realizó la formulación, aprobación y publicación del plan institucional de bienestar, el 29 de enero de 2019</t>
  </si>
  <si>
    <t>http://www.fgaa.gov.co/plan-de-bienestar-e-incentivos-institucionales-pbii</t>
  </si>
  <si>
    <t>Se valida la aprobación y publicacion en la web  del Plan Institucional de Bienestar e Incentivos 2019 mediante acta de comité de enero de 2019 ORFEO 20191000010683</t>
  </si>
  <si>
    <r>
      <t xml:space="preserve">EJECUTAR EL </t>
    </r>
    <r>
      <rPr>
        <b/>
        <sz val="9"/>
        <rFont val="Arial"/>
        <family val="2"/>
      </rPr>
      <t xml:space="preserve"> BIENESTAR SOCIAL E INCENTIVOS </t>
    </r>
    <r>
      <rPr>
        <sz val="9"/>
        <rFont val="Arial"/>
        <family val="2"/>
      </rPr>
      <t>DURANTE EL AÑO 2019</t>
    </r>
  </si>
  <si>
    <r>
      <t>100</t>
    </r>
    <r>
      <rPr>
        <b/>
        <u/>
        <sz val="9"/>
        <rFont val="Arial"/>
        <family val="2"/>
      </rPr>
      <t xml:space="preserve">% DE LAS ACTIVIDADES </t>
    </r>
    <r>
      <rPr>
        <sz val="9"/>
        <rFont val="Arial"/>
        <family val="2"/>
      </rPr>
      <t>DEL PLAN INSTITUCIONAL DE  IENESTAR SOCIAL E INCENTIVOS DURANTE EL AÑO 2019</t>
    </r>
  </si>
  <si>
    <t>Eficacia en la ejecución de acciones de bienestar</t>
  </si>
  <si>
    <t>PROFESIONAL ESPECIALIZADO DE GESTIÓN DEL SER
LÍDERES DE PROCESOS QUE DAN CAPACITACIÓN INTERNA
CONTRATO MENOR CUANTÍA 
 PRESUPUESTO $26.000.000</t>
  </si>
  <si>
    <t>Herramienta Plan con registro de la ejecución 
Evidencias de ejecución plan de bienestar social e incentivos</t>
  </si>
  <si>
    <t>Se surtió la etapa de planeación (formulación gestión para la aprobación y adaptación del plan de bienestar), se realizó campaña de promoción de FUGARTE con la reinauguración del espacio, la publicación mensual de fechas de cumpleaños de los colaboradores de la entidad, celebración de los días de la mujer y del hombre. El plan de bienestar se ha ejecutado en un 19,49% al corte del primer trimestre</t>
  </si>
  <si>
    <t>\\192.168.0.34\plan operativo integral\OFICINA ASESORA DE PLANEACIÓN\Plan de Accion por Dependencia\Plan de acción por Dep 2019\Evidencias\Subdirección de Gestión Corporativa\Gestión del Ser\PIC y PB</t>
  </si>
  <si>
    <t xml:space="preserve">Se puede valdiar la programación de las actividades para el primer trimestre del 2019 del plan, sin embargo no hay registro de evidencia de ejecición de esas actividades. 
Se recomienda anexar las evidencias pertinentes. 
Por lo tanto se da como actividad en gestión </t>
  </si>
  <si>
    <r>
      <t xml:space="preserve">FORMULAR Y APROBAR EL </t>
    </r>
    <r>
      <rPr>
        <b/>
        <sz val="9"/>
        <rFont val="Arial"/>
        <family val="2"/>
      </rPr>
      <t>PLAN ESTRATÉGICO DE TALENTO HUMANO</t>
    </r>
  </si>
  <si>
    <t>1  PLAN ESTRATÉGICO DE TALENTO HUMANO   FORMULADO  Y APROBADO</t>
  </si>
  <si>
    <t>Plan estratégico de talento humano formulado y aprobado</t>
  </si>
  <si>
    <t>Documento de plan formulado aprobado
SI___ NO___</t>
  </si>
  <si>
    <t>Se realizó la formulación, aprobación y publicación del plan Estratégico de talento humano, el 29 de enero de 2019</t>
  </si>
  <si>
    <t>http://www.fgaa.gov.co/plan-estrategico-de-talento-humano</t>
  </si>
  <si>
    <t>Se valida la aprobación y publicacion en la web  del PlanEstratégico de TH  2019 mediante acta de comité de enero de 2019 ORFEO 20191000010683</t>
  </si>
  <si>
    <r>
      <t xml:space="preserve">FORMULAR Y APROBAR  EL </t>
    </r>
    <r>
      <rPr>
        <b/>
        <sz val="9"/>
        <rFont val="Arial"/>
        <family val="2"/>
      </rPr>
      <t>PLAN DE PREVISIÓN DE RECURSOS HUMANOS</t>
    </r>
  </si>
  <si>
    <t>1 PLAN DE PREVISIÓN DE RECURSOS HUMANOS FORMULADO  Y APROBADO</t>
  </si>
  <si>
    <t>Plan de previsión de recursos humanos formulado   y aprobado</t>
  </si>
  <si>
    <t>Se realizó la formulación, aprobación y publicación del  plan de previsión de  recursos humanos,  el 29 de enero de 2019</t>
  </si>
  <si>
    <t>http://www.fgaa.gov.co/plan-de-prevision-de-recursos-humanos</t>
  </si>
  <si>
    <t>Se valida la aprobación y publicacion en la web  del Plan de Previsión  de TH  2019 mediante acta de comité de enero de 2019 ORFEO 20191000010683</t>
  </si>
  <si>
    <r>
      <t xml:space="preserve">FORMULAR Y APROBAR EL </t>
    </r>
    <r>
      <rPr>
        <b/>
        <sz val="9"/>
        <rFont val="Arial"/>
        <family val="2"/>
      </rPr>
      <t>PLAN ANUAL DE VACANTES</t>
    </r>
    <r>
      <rPr>
        <sz val="9"/>
        <rFont val="Arial"/>
        <family val="2"/>
      </rPr>
      <t xml:space="preserve"> DE RECURSOS HUMANOS</t>
    </r>
  </si>
  <si>
    <t>1  PLAN ANUAL DE VACANTES FORMULADO  Y APROBADO</t>
  </si>
  <si>
    <t>Plan anual de vacantes formulado  y aprobado</t>
  </si>
  <si>
    <t>http://www.fgaa.gov.co/plan-anual-de-vacantes</t>
  </si>
  <si>
    <t>Se valida la aprobación y publicacion en la web  del Plan Anual de Vacantes   2019 mediante acta de comité de enero de 2019 ORFEO 20191000010683</t>
  </si>
  <si>
    <t>FORMULAR   Y APROBAR EL PLAN DE SEGURIDAD Y SALUD EN EL TRABAJO</t>
  </si>
  <si>
    <t>1  PLAN DE SEGURIDAD Y SALUD EN EL TRABAJO FORMULADO  Y APROBADO</t>
  </si>
  <si>
    <t>Documento formulado y   aprobado de seguridad y salud en el trabajo</t>
  </si>
  <si>
    <t>CONTRATISTA DE SEGURIDAD Y SALUD EN EL TRABAJO 
RESULTADOS EXÁMENES PERÍODICOS
RESULTADOS BATERÍA RIESGO PSICOCIAL</t>
  </si>
  <si>
    <t xml:space="preserve">CONTRATISTA DE SEGURIDAD Y SALUD EN EL TRABAJO </t>
  </si>
  <si>
    <t>Se realizó la formulación, aprobación y publicación del plan de seguridad y salud en el trabajo,  el 29 de enero de 2019</t>
  </si>
  <si>
    <t>http://www.fgaa.gov.co/plan-anual-de-seguridad-y-salud-en-el-trabajo-psst</t>
  </si>
  <si>
    <t>Se valida la aprobación y publicacion en la web  de Seguridad y Salud en el Trabajo   2019 mediante acta de comité de enero de 2019 ORFEO 20191000010683</t>
  </si>
  <si>
    <r>
      <t xml:space="preserve">EJECUTAR </t>
    </r>
    <r>
      <rPr>
        <b/>
        <sz val="9"/>
        <color indexed="8"/>
        <rFont val="Arial"/>
        <family val="2"/>
      </rPr>
      <t>PLAN DE TRABAJO PARA ASEGURAR LA IMPLEMENTACIÓN DEL SISTEMA DE GESTIÓN DE SEGURIDAD Y SALUD EN EL TRABAJO</t>
    </r>
  </si>
  <si>
    <r>
      <t xml:space="preserve">100% </t>
    </r>
    <r>
      <rPr>
        <b/>
        <u/>
        <sz val="9"/>
        <color indexed="8"/>
        <rFont val="Arial"/>
        <family val="2"/>
      </rPr>
      <t>DEL PLAN</t>
    </r>
    <r>
      <rPr>
        <sz val="9"/>
        <color indexed="8"/>
        <rFont val="Arial"/>
        <family val="2"/>
      </rPr>
      <t xml:space="preserve"> DE SEGURIDAD Y SALUD EN EL TRABAJO</t>
    </r>
  </si>
  <si>
    <t xml:space="preserve">Eficacia en la ejecución del plan </t>
  </si>
  <si>
    <t>(No de acciones ejecutadas en el período/número de acciones planeadas en el período)*100</t>
  </si>
  <si>
    <t xml:space="preserve">CONTRATISTA DE SEGURIDAD Y SALUD EN EL TRABAJO 
PRESUPUESTO $ </t>
  </si>
  <si>
    <t>Herramienta Plan con registro de la ejecución 
Evidencias de ejecución plan SST</t>
  </si>
  <si>
    <t>En cumplimiento al plan de SST se realizaron las actividades de actualizar  y publicar manual del sistema de gestión en seguridad y salud en el  trabajo y se realizó la publicación en la intranet institucional, además se realizó la conformación del comité de convivencia laboral, también se vienen realizando las reuniones mensuales del COPASST, por otra parte se realizó la capacitación a los brigadistas en el mes de marzo, durante el primer trimestre se ejecutaron actividades que hacen parte del programa de estilos de vida saludable con sesiones de Zumba, la reinauguración de la sala de bienestar de la entidad ‘FUGARTE’ y el inicio de clases de ping pong. Dando así cumplimiento al total de las actividades programadas en el plan de trabajo de SST del primer trimestre.</t>
  </si>
  <si>
    <t>\\192.168.0.34\Gestion Humana\Plan de salud y seguridad en el trabajo\2019
\\192.168.0.34\Gestion Humana\Plan de salud y seguridad en el trabajo\2019\SG SST</t>
  </si>
  <si>
    <t xml:space="preserve">Se validan los soportes de la evidencias relacionadas con el cumplimiento de esta actividad, por lo tanto se da cumplida la misma para este trimestre </t>
  </si>
  <si>
    <r>
      <t>EJECUTAR LAS ACTIVIDADES DE</t>
    </r>
    <r>
      <rPr>
        <sz val="9"/>
        <rFont val="Arial"/>
        <family val="2"/>
      </rPr>
      <t xml:space="preserve">L  </t>
    </r>
    <r>
      <rPr>
        <b/>
        <sz val="9"/>
        <rFont val="Arial"/>
        <family val="2"/>
      </rPr>
      <t>PLAN MIPG PLANEADAS PARA EL AÑO 2019 A CARGO DEL AREA DE TALENTO HUMANO</t>
    </r>
  </si>
  <si>
    <t>Definido según plan de auditorías</t>
  </si>
  <si>
    <t xml:space="preserve">PROFESIONALES ESPECIALIZADO Y UNIVERSITARIO DE TALENTO HUMANO / CONTRATISTA SGSST
MANUAL OPERATIVO MIPG
</t>
  </si>
  <si>
    <t>PROFESIONALES ESPECIALIZADO Y UNIVERSITARIO DE TALENTO HUMANO / CONTRATISTA SGSST</t>
  </si>
  <si>
    <t>\\192.168.0.34\plan operativo integral\OFICINA ASESORA DE PLANEACIÓN\Plan de Accion por Dependencia\Plan de acción por Dep 2019\Evidencias\Subdirección de Gestión Corporativa\Gestión del Ser\MIPG</t>
  </si>
  <si>
    <t>PROFESIONALES ESPECIALIZADO Y UNIVERSITARIO DE TALENTO HUMANO / CONTRATISTA SGSST
HERRAMIENTAS TECNOLÓGICAS</t>
  </si>
  <si>
    <t>PROFESIONALES ESPECIALIZADO Y UNIVERSITARIO DE TALENTO HUMANO / CONTRATISTA SGSST
HERRAMIENTAS TECNOLÓGICAS
HOJA DE VIDA DE INDICADORES
MATRIZ CONSOLIDADA DE INDICADORES</t>
  </si>
  <si>
    <t xml:space="preserve">A la fecha de seguimiento no se ha reportado la totalidad de los indicadores del proceso, teniendo en cuenta la periodicidad </t>
  </si>
  <si>
    <t>PENDIENTE SE SOLICITÓ NUEVAMENTE REPORTE</t>
  </si>
  <si>
    <t xml:space="preserve">Despues de validar la matriz de indicadores , se observa que este trimestre debieron realizar el dilenciamiento y reporte a la OPA del indicador: Cumplimiento de pago aportes de seguridad social.
Se recomienda que independientemente que haya indicadores que no se reporten en este periodo se anexe la evidencia de validación </t>
  </si>
  <si>
    <t>PROFESIONALES ESPECIALIZADO Y UNIVERSITARIO DE TALENTO HUMANO / CONTRATISTA SGSST
HERRAMIENTAS TECNOLÓGICAS
MAPA DE RIESGOS DEL PROCESO</t>
  </si>
  <si>
    <t xml:space="preserve">PROFESIONAL ESPECIALIZADO  DE GESTIÓN DEL SER
</t>
  </si>
  <si>
    <t>PROFESIONAL ESPECIALIZADO  DE GESTIÓN DEL SER</t>
  </si>
  <si>
    <t>De acuerdo con la matriz de sostenibilidad se encuentra que estáa ctualizada en un 100%la información correspondiente al directorio de funcionarios y contratistas de la FUGA, sin embargo el link de ofertas de empleo no fue actualizado con la información de los perfiles y vacantes que están en concurso de méritos vigente</t>
  </si>
  <si>
    <t>http://www.fgaa.gov.co/directorio</t>
  </si>
  <si>
    <t>Se puede validar que se publicó el directorio actualizado de funcionarios y contratistas, excepto la publicación de la convocatoría en la página web de la FUGA con perfil y vacante disponible</t>
  </si>
  <si>
    <t>GESTIÓN DOCUMENTAL</t>
  </si>
  <si>
    <t xml:space="preserve">Patrimonio Institucional-Gestión Documental </t>
  </si>
  <si>
    <t>ACTUALIZAR  Y APROBAR EL PINAR, DE ACUERDO CON LOS LINEAMIENTOS DEL ARCHIVO DE BOGOTÁ</t>
  </si>
  <si>
    <t>1 DOCUMENTO DE FORMULACIÓN DEL PINAR ACTUALIZADO Y APROBADO</t>
  </si>
  <si>
    <t>Plan PINAR actualizado y aprobado</t>
  </si>
  <si>
    <t>Plan  PINAR  actualizado  y aprobado 
SI ___ NO ___</t>
  </si>
  <si>
    <t>PROFESIONAL DEL AREA DE GESTIÓN DOCUMENTAL
LINEAMIENTOS DADOS POR EL ARCHIVO DISTRITAL .</t>
  </si>
  <si>
    <t>PROFESIONAL UNIVERSITARIO GESTIÓN DOCUMENTAL</t>
  </si>
  <si>
    <t>Documento formulado plan y aprobado
Registro mediante el cual se aprobó el plan en todas las instancias</t>
  </si>
  <si>
    <t>Se realizó cronograma de trabajo con el contratista a cargo de este proceso el cual se ejecutará desde el segundo trimestre del año</t>
  </si>
  <si>
    <t xml:space="preserve">A pesar de que la finalización de la actividad es en el mes ed diciembre de 2019, no se encuentra evoidencia relcionada con las gestión de la actividad. 
Se recomienda dar prioridad para no incumplir con la actividad
</t>
  </si>
  <si>
    <t xml:space="preserve">FORMULAR Y APROBAR  EL PLAN DE CONSERVACIÓN DOCUMENTAL </t>
  </si>
  <si>
    <t>1  PLAN DE CONSERVACIÓN DOCUMENTAL FORMULADO Y APROBADO</t>
  </si>
  <si>
    <t>Plan de conservación documental formulado y aprobado</t>
  </si>
  <si>
    <t>Plan de Conservación Documental formulado y   aprobado 
SI ___ NO ___</t>
  </si>
  <si>
    <t>PROFESIONAL DEL AREA DE GESTIÓN DOCUMENTAL.
CONTRATISTA RESTAURADOR</t>
  </si>
  <si>
    <t>PROFESIONAL UNIVERSITARIO GESTIÓN DOCUMENTAL / RESTAURADOR</t>
  </si>
  <si>
    <t>En primer trimestre no se presentaron avances al respecto puesto que  se realizó la contratación de una persona para apoyar la actualización del Sistema Integrado de Conservación de los planes de conservación y emergencia aplicables a los Archivos, colecciones Bibliográficas, Hemerográficas y Obras de Arte de la Entidad en cumplimiento de la normatividad vigente. ya que dicho contrato inició en los primeros días de abril, por lo tanto se programa a partir del segundo trimestre del año</t>
  </si>
  <si>
    <t xml:space="preserve">A pesar de que la finalización de la actividad es en el mes ed diciembre de 2019, no se encuentra evoidencia relcionada con las gestión de la actividad. 
La actividad quedó programada para el segundo trimestre del 2019
</t>
  </si>
  <si>
    <t>FORMULAR Y APROBAR EL PLAN DE PRESERVACION DIGITAL</t>
  </si>
  <si>
    <t>1 DOCUMENTO DE FORMULACIÓN DEL PLAN DE PRESERVACIÓN DIGITAL FORMULADO Y APROBADO</t>
  </si>
  <si>
    <t>Plan de preservación  digital formulado y aprobado</t>
  </si>
  <si>
    <t>Plan de Preservación Documental  formulado y  aprobado 
SI ___ NO ___</t>
  </si>
  <si>
    <r>
      <t xml:space="preserve">EJECUTAR LAS ACTIVIDADES DEL  </t>
    </r>
    <r>
      <rPr>
        <b/>
        <sz val="9"/>
        <rFont val="Arial"/>
        <family val="2"/>
      </rPr>
      <t>PLAN MIPG PLANEADAS PARA EL AÑO 2019 A CARGO DEL AREA DE GESTION DOCUMENTAL</t>
    </r>
  </si>
  <si>
    <t>No. de acciones ejecutadas  del Plan de MIPG ejecutadas / total de acciones programadas en el Plan de MIPG</t>
  </si>
  <si>
    <t xml:space="preserve">
PROFESIONAL DEL AREA DE GESTIÓN DOCUMENTAL
MANUAL OPERATIVO MIPG
</t>
  </si>
  <si>
    <t>Herramienta Plan con registro de la ejecución  en un 100%
Evidencias de ejecución de actividades</t>
  </si>
  <si>
    <t>PROFESIONAL DEL AREA DE GESTIÓN DOCUMENTAL
HERRAMIENTAS TECNOLÓGICAS</t>
  </si>
  <si>
    <t>A la fecha del presente seguimiento el proceso no tiene ACPM abiertas ni por gestionar</t>
  </si>
  <si>
    <t>El proceso no tiene registro de ACPM en el Plan de Mejoramiento por Procesos</t>
  </si>
  <si>
    <t>PROFESIONAL DEL AREA DE GESTIÓN DOCUMENTAL
HERRAMIENTAS TECNOLÓGICAS
HOJA DE VIDA DE INDICADORES
MATRIZ CONSOLIDADA DE INDICADORES</t>
  </si>
  <si>
    <t>Se realizó registro y análisis de los indicadores del proceso de acuerdo con la periodicidad del mismo,  se realizó la medición de dos indicadores de frencuencia mensual, sobre Conservación documental preventiva y  Tiempo promedio entrega  de correspondencia en el período</t>
  </si>
  <si>
    <t xml:space="preserve">Los indicadores a cargo de Gestión Documental son 3:
*Centralización de series documentales de mayor gestión y consulta
*Conservación documental preventiva
*Tiempo promedio entrega correspondencia
De los cuales dos aplican según la periodicidad del indicador....
Se evidencia el diligenciamiento en las fichas pero su análisis, sin embargo no se encuentra el registro de la remisión a la OAP para su consolidación  , 
Por lo tanto se recomienda generar el envío  </t>
  </si>
  <si>
    <t>PROFESIONAL DEL AREA DE GESTIÓN DOCUMENTAL
HERRAMIENTAS TECNOLÓGICAS
MAPA DE RIESGOS DEL PROCESO</t>
  </si>
  <si>
    <t>N/a</t>
  </si>
  <si>
    <t>PROFESIONAL DEL AREA DE GESTIÓN DOCUMENTAL
HERRAMIENTAS TECNOLÓGICAS.</t>
  </si>
  <si>
    <t>De acuerdo con la matriz de sostenibilidad se encuentra que estáa ctualizada en un 100%la información correspondiente costos de reproducción sin embargo la inforamción de; activos de información, datos abiertos, Índice de Información Clasificada y Reservada y Tablas de Retención Documental, se encuentra actualizada parcialmente en un 70%</t>
  </si>
  <si>
    <t>http://www.fgaa.gov.co/costos-de-reproduccion</t>
  </si>
  <si>
    <t>Se valida en el anexo 3 de la ley de transparencia la información a cargo de Gestión Documenta y se evidencia el cumplimiento parcial de las subcategorias a cargo, por lo que se recomienda  dar alcance  lo antes posible dado el dinamismo de la información que produce la entidad</t>
  </si>
  <si>
    <t>ATENCIÓN AL CIUDADANO</t>
  </si>
  <si>
    <t>Atención al Ciudadano</t>
  </si>
  <si>
    <t xml:space="preserve">ELABORAR Y PUBLICAR MENSUALMENTE EN LA PAGINA WEB DE LA ENTIDAD Y EN EL SISTEMA DE INFORMACIÓN DE LA VEEDURIA DISTRITAL LOS INFORMES INSTITUCIONALES DE GESTIÓN DE PQRS </t>
  </si>
  <si>
    <r>
      <rPr>
        <b/>
        <u/>
        <sz val="9"/>
        <rFont val="Arial"/>
        <family val="2"/>
      </rPr>
      <t xml:space="preserve">11 INFORMES PUBLICADOS </t>
    </r>
    <r>
      <rPr>
        <b/>
        <sz val="9"/>
        <rFont val="Arial"/>
        <family val="2"/>
      </rPr>
      <t xml:space="preserve"> </t>
    </r>
    <r>
      <rPr>
        <sz val="9"/>
        <rFont val="Arial"/>
        <family val="2"/>
      </rPr>
      <t>EN LA PAGINA WEB DE LA ENTIDAD Y EN EL SISTEMA DE INFORMACIÓN DE LA VEEDURIA DISTRITAL</t>
    </r>
  </si>
  <si>
    <t xml:space="preserve">Oportunidad en la publicación </t>
  </si>
  <si>
    <t>(Nº de informes publicados /1 N° de informes por publicar (11))*100</t>
  </si>
  <si>
    <t>PROFESIONAL UNIVERSITARIO GESTIÓN DOCUMENTAL
PÁGINA WEB
HERRAMIENTAS TECNOLÓGICAS
ESTADÍSTICAS DE PQRS</t>
  </si>
  <si>
    <t>publicación en página Web</t>
  </si>
  <si>
    <t>01/01/2019</t>
  </si>
  <si>
    <t>15/12/2019</t>
  </si>
  <si>
    <t>Se realizó la publicación de los informes de PQRS en la págoina web de la entidad y se realizó el cargue del mismo en la plataforma de la veeduría. Se adjuntan los correos de aprobación del mismo.</t>
  </si>
  <si>
    <t>Publicación En pág web: http://www.fgaa.gov.co/estadisticas-pqrs
Ruta Servidor reposan los correos de aprobación: \\192.168.0.34\Documentos\Gestion Documental\GESTION DOCUMENTAL\EVIDENCIAS PLAN DE ACCION 2019\Atención al Ciudadano\1. Actividad - Elaborar y publicar los informes institucionales de gestión de PQRS</t>
  </si>
  <si>
    <t xml:space="preserve">Se validan las evidencias registradas como cumplimiento de la actividad, y se observa que son coherentes con la actividad programada  </t>
  </si>
  <si>
    <t xml:space="preserve">ACTUALIZAR Y CERTIFICAR MENSUALMENTE    LA GUIA DE TRÁMITES Y SERVICIOS Y EL MAPA CALLEJERO EN LA PAGINA WEB DE LA SECRETARIA GENERAL DE LA ALCADIA MAYOR DE BOGOTA </t>
  </si>
  <si>
    <r>
      <rPr>
        <b/>
        <u/>
        <sz val="9"/>
        <color indexed="8"/>
        <rFont val="Arial"/>
        <family val="2"/>
      </rPr>
      <t>11 CERTIFICACIONES</t>
    </r>
    <r>
      <rPr>
        <sz val="9"/>
        <color indexed="8"/>
        <rFont val="Arial"/>
        <family val="2"/>
      </rPr>
      <t xml:space="preserve"> DE ACTUALIZACIÓN DE GUÍA DE TRÁMITES Y SERVICIOS Y EL MAPA CALLEJERO</t>
    </r>
    <r>
      <rPr>
        <u/>
        <sz val="9"/>
        <color indexed="8"/>
        <rFont val="Arial"/>
        <family val="2"/>
      </rPr>
      <t/>
    </r>
  </si>
  <si>
    <t>(Nº certificaciones realizadas  / N° certificaciones por realizar(11)*1)00%</t>
  </si>
  <si>
    <t>PROFESIONAL UNIVERSITARIO GESTIÓN DOCUMENTAL
PÁGINA WEB
HERRAMIENTAS TECNOLÓGICAS</t>
  </si>
  <si>
    <t>publicación en página Web y certificaciones realizadas</t>
  </si>
  <si>
    <t>Durante el primer trimestre del año se emitieron las certificaciones de confiabilidad de la información del mapa callejero de la entidad, correspondientes a los meses de enero febrero y marzo de 2019</t>
  </si>
  <si>
    <t>\\192.168.0.34\Documentos\Gestion Documental\GESTION DOCUMENTAL\EVIDENCIAS PLAN DE ACCION 2019\Atención al Ciudadano\2. Actividad - Actualización S.I. A.C</t>
  </si>
  <si>
    <t xml:space="preserve">Se validan los soportes cargdos de los certificados de confiabilidad de la información del mapa callejero, sin embargo, al momento de validar la información en el Pie de página de la web se evidencia que el cinculo está roto y arroja error.....  y en link de transparencia no está actividado el mismo. Por lo tanto se recomienda dar cumplimiento a esta actividad ya que tambien es de requerimiento normativo. </t>
  </si>
  <si>
    <t>1 CERTIFICACIÓN DE ACTUALIZACIÓN DE GUÍA DE TRÁMITES Y SERVICIOS PRESENTADA LOS CINCO (5) PRIMEROS DÍAS HÁBILES DEL MES</t>
  </si>
  <si>
    <t>1 certificación mensual de actualización de la guía de trámites y servicios presentada durante los cinco primeros días hábiles. Si= 100%
No= 0</t>
  </si>
  <si>
    <t>Certificación presentada los primeros 5 días hábiles</t>
  </si>
  <si>
    <t>Durante el primer trimestre del año se emitieron las certificaciones de confiabilidad de la información del mapa callejero de la entidad, correspondientes a los meses de enero febrero y marzo de 2019, sin embargo durante el mes de enero la certificación se emitió de manera Extemporánea (14 de enero 2019).</t>
  </si>
  <si>
    <t xml:space="preserve">Según la evidencia registrada se valida que 2 e las 3 certificaciones realizadas se hicieron dentro de las fechas, por lo tato se da la actividad como en gestión  </t>
  </si>
  <si>
    <t>PROYECTAR EL INFORME DEL DEFENSOR DE CIUDADANO</t>
  </si>
  <si>
    <r>
      <rPr>
        <b/>
        <u/>
        <sz val="9"/>
        <color indexed="8"/>
        <rFont val="Arial"/>
        <family val="2"/>
      </rPr>
      <t xml:space="preserve">1 INFORME </t>
    </r>
    <r>
      <rPr>
        <sz val="9"/>
        <color indexed="8"/>
        <rFont val="Arial"/>
        <family val="2"/>
      </rPr>
      <t xml:space="preserve">  DEL DEFENSOR DEL CIUDADANO PUBLICADO EN LA PAGINA WEB DE LA ENTIDAD DURANTE LA VIGENCIA 2019</t>
    </r>
  </si>
  <si>
    <t>Oportunidad en la entrega de los informes</t>
  </si>
  <si>
    <t>Informe del  Defensor del Ciudadano proyectado y publicado
Sii____NO___</t>
  </si>
  <si>
    <t>PROFESIONAL DEL ÁREA DE GESTIÓN  DOCUMENTAL Y CONTRATISTAS DE LA OFICINA ASESORA DE PLANEACIÓN.</t>
  </si>
  <si>
    <t>Informe elaborado y publicado en la página web de la entidad</t>
  </si>
  <si>
    <t xml:space="preserve">La actividad no está programada en el trimestre  </t>
  </si>
  <si>
    <r>
      <t xml:space="preserve">EJECUTAR LAS ACTIVIDADES DEL  </t>
    </r>
    <r>
      <rPr>
        <b/>
        <sz val="9"/>
        <rFont val="Arial"/>
        <family val="2"/>
      </rPr>
      <t>PLAN MIPG PLANEADAS PARA EL AÑO 2019 A CARGO DEL AREA DE ATENCIÓN AL CIUDADANO</t>
    </r>
  </si>
  <si>
    <t xml:space="preserve">
PROFESIONAL DEL AREA DE ATENCIÓN AL CIUDADANO
MANUAL OPERATIVO MIPG
</t>
  </si>
  <si>
    <t>PROFESIONAL UNIVERSITARIO ATENCIÓN AL CIUDADANO</t>
  </si>
  <si>
    <t xml:space="preserve">
PROFESIONAL DEL AREA DE ATENCIÓN AL CIUDADANO
HERRAMIENTAS TECNOLÓGICAS
PLAN DE MEJORAMIENTO POR PROCESO</t>
  </si>
  <si>
    <t>A la fecha de seguimiento no se ha abierto ACPM's a cargo del proceso</t>
  </si>
  <si>
    <t>PROFESIONAL DEL AREA DE ATENCIÓN AL CIUDADANO
HERRAMIENTAS TECNOLÓGICAS
HOJA DE VIDA DE INDICADORES
MATRIZ CONSOLIDADA DE INDICADORES</t>
  </si>
  <si>
    <t>Se reportaron los indicadores del proceso de acuerdo con periodicidad  mensual, sobre Oportunidad en atención de PQRS y Quejas y reclamos</t>
  </si>
  <si>
    <t>Los indicadores a cargo de atención al ciudadano son 2:
*Quejas y reclamos
*Oportunidad en atención de PQRS
Estos se encuentra diligenciados en la fichas parcialmente ya que le falta el an{alisis de los mismos, sin embargo, tampoco se evidencia la remisión a la OAP de estos indicadores para su debida consolidación.. Se recomienda hacer envio de estos</t>
  </si>
  <si>
    <t>PROFESIONAL DEL AREA  DE ATENCIÓN AL CIUDADANO
HERRAMIENTAS TECNOLÓGICAS
MAPA DE RIESGOS DEL PROCESO</t>
  </si>
  <si>
    <t>PROFESIONAL DEL AREA DE ATENCIÓN AL CIUDADANO
HERRAMIENTAS TECNOLÓGICAS.</t>
  </si>
  <si>
    <t>A la fecha de seguimiento el link de transparencia en los ítems de responsabilidad del líder del proceso se encuentra actualizado</t>
  </si>
  <si>
    <t>http://www.fgaa.gov.co/transparencia-y-acceso-la-informacion-publica</t>
  </si>
  <si>
    <t>Se valida la infroamción mediante el anexo 3 de la ley de transparencia y se registra que una subcategoria no se encuentra actualizada: "Informaicón para población vulnerable" , por lo tanto se recomienda dar prioridad a la actualización relacionada con la población vulnerable</t>
  </si>
  <si>
    <t>CONTROL DISCIPLINARIO</t>
  </si>
  <si>
    <t>Control Disciplinario Interno</t>
  </si>
  <si>
    <t xml:space="preserve"> 2 CAPACITACIONES EN EL AÑO </t>
  </si>
  <si>
    <t>CAPACITAR SOBRE  LA NORMATIVIDAD DISCIPLINARIA, A LOS SERVIDORES PÚBLICOS DE LA ENTIDAD.</t>
  </si>
  <si>
    <t>Cumplimiento en la ejecución de  capacitaciones</t>
  </si>
  <si>
    <t>(Nº Capacitaciones realizadas / N°  de capacitaciones programadas(2))*100%</t>
  </si>
  <si>
    <t>PROFESIONAL DE CONTROL DISCIPLINARIO INTERNO.
HERRAMIENTAS TECNOLÓGICAS
ESPACIO PARA CAPACITACIÓN
CÓDIGO ÚNICO DISCIPLINARIO</t>
  </si>
  <si>
    <t>PROFESIONAL DE CONTROL DISCIPLINARIO INTERNO.</t>
  </si>
  <si>
    <t>Listados de asistencia a capacitación
Memorias de los temas capacitados
Intranet de la entidad y SIG</t>
  </si>
  <si>
    <t>Actividad no programada en el período objeto de seguimiento, se tiene previsto realizarla en el mes de mayo de 2019</t>
  </si>
  <si>
    <r>
      <rPr>
        <b/>
        <u/>
        <sz val="9"/>
        <rFont val="Arial"/>
        <family val="2"/>
      </rPr>
      <t xml:space="preserve">10 TIPS MENSUALES </t>
    </r>
    <r>
      <rPr>
        <sz val="9"/>
        <rFont val="Arial"/>
        <family val="2"/>
      </rPr>
      <t/>
    </r>
  </si>
  <si>
    <t>DIVULGAR Y PUBLICAR TIPS SOBRE TEMAS DISCIPLINARIOS</t>
  </si>
  <si>
    <t xml:space="preserve">Cumplimiento en la divulgación y publicación  de tips </t>
  </si>
  <si>
    <t>(Número de tips divulgados y ubicados /N° tips programados (10))*100%</t>
  </si>
  <si>
    <t xml:space="preserve">Correos electrónicos con divulgación de tips y soportes de publicación </t>
  </si>
  <si>
    <t>Se realizó el envío de 1 boletín  con tips sobre temas disciplinarios en lo que se abordó: Conflicto de intereses, esta información fue enviada a través del correo institucional y colgada en la intranet para su consulta.</t>
  </si>
  <si>
    <t>\\192.168.0.34\plan operativo integral\OFICINA ASESORA DE PLANEACIÓN\Plan de Accion por Dependencia\Plan de acción por Dep 2019\Evidencias\Subdirección de Gestión Corporativa\Control Interno Disciplinario\I trim</t>
  </si>
  <si>
    <t xml:space="preserve">Se valida la evidencia registrada de la elaboración del boletin de control disciplinarios, sin embargo, no se presenta soporte de la divulgación del mismo en los canales de la FUGA, por lo tanto se recomienda anexar soporte </t>
  </si>
  <si>
    <t>RECURSOS FÍSICOS</t>
  </si>
  <si>
    <t>Recursos Físicos</t>
  </si>
  <si>
    <t>EJECUTAR  LAS ACCIONES DEL PLAN MANTENIMIENTO  DE ACUERDO CON EL CRONOGRAMA PARA LA VIGENCIA 2019</t>
  </si>
  <si>
    <r>
      <rPr>
        <b/>
        <u/>
        <sz val="9"/>
        <color indexed="8"/>
        <rFont val="Arial"/>
        <family val="2"/>
      </rPr>
      <t xml:space="preserve">80% </t>
    </r>
    <r>
      <rPr>
        <sz val="9"/>
        <color indexed="8"/>
        <rFont val="Arial"/>
        <family val="2"/>
      </rPr>
      <t xml:space="preserve">DE LAS ACCIONES DEL PLAN DE MANTENIMIENTO EJECUTADAS DE ACUERDO A LAS ACTIVIDADES PROGRAMADAS </t>
    </r>
  </si>
  <si>
    <t>Cumplimiento Cronograma de Mantenimiento</t>
  </si>
  <si>
    <t>(Acciones del  plan de mantenimiento dejecutadas/  Acciones del  plan de plan de mantenimiento programadas)*80%</t>
  </si>
  <si>
    <t xml:space="preserve">
AUXILIAR DE RECURSOS FÌSICOS
CONTRATO FERRETERIA
CONTRATISTA APOYO REPARACIONES LOCATIVAS
CONTRATOS DE MANTENIMIENTO EN LAS DISNTINTAS ESPECIALIDADES
</t>
  </si>
  <si>
    <t>AUXILIAR DE RECURSOS FÌSICOS</t>
  </si>
  <si>
    <t xml:space="preserve">Seguimiento al plan de mantenimiento con reporte de la ejecución 
</t>
  </si>
  <si>
    <t>02/01/2019</t>
  </si>
  <si>
    <t>Durante el primer trimestre del año se realizaron las actividades de mantenimiento habituales programadas para el mantenimiento de la infraestructura física de la entidad, sin embargo se presentaron atrasos que no permitieron la ejecución varias de las actividades programadas dentro de las cuales se encuentran: Revisión y mantenimiento de Ascensor,  en atención a que el contrato se encuentra en proceso precontractual con el proveedor OTIS, en cuanto a las actividades  de adecuación (cerramiento) rack de comunicaciones, mantenimiento reflector para entrada de sede principal, mantenimiento de cinta antideslizante - reemplazar cinta fotoluminicente en las escaleras de la entidad, adecuación de bodega del parqueadero, mantenimiento de fuente del patio principal e inclusión de luces - sede principal, muelle mantenimiento de pisos de madera y aplicación de sellante para la intemperie, no se realizó su ejecución por encontrarse en proceso de contratación los elementos de ferretería necesarios para realización de las mismas. Dado lo anterior la implementación del plan de mantenimiento para la vigencia tiene un nivel de ejecución del 20.8% a primer trimestre, con un nivel de eficacia del 97.25%.</t>
  </si>
  <si>
    <t>\\192.168.0.34\plan operativo integral\OFICINA ASESORA DE PLANEACIÓN\Plan de Accion por Dependencia\Plan de acción por Dep 2019\Evidencias\Subdirección de Gestión Corporativa\Recursos físicos\Plan de Mantenimiento</t>
  </si>
  <si>
    <t>Se valida el registro de seguimiento de las actividad del plan de mtto y se observa que 87 actividades se ejecuraron  de 101 programadas, cumpliendo co el porcentaje mínimo progranado que es de 80%</t>
  </si>
  <si>
    <t>FORMULAR Y APROBAR EL  PLAN PIGA (PLAN DE AUSTERIDAD Y GESTION AMBIENTAL)  PARA LA VIGENCIA 2019</t>
  </si>
  <si>
    <t>1 DOCUMENTO DE FORMULACIÓN  Y APROBACION DE PIGA 2019</t>
  </si>
  <si>
    <t>Documento formulado</t>
  </si>
  <si>
    <t>Plan PIGA formulado y aprobado
SI___ NO___</t>
  </si>
  <si>
    <t>CONTRATISTA PIGA</t>
  </si>
  <si>
    <t xml:space="preserve">Documento formulado plan  y aprobado </t>
  </si>
  <si>
    <t>30/01/2019</t>
  </si>
  <si>
    <t>Se realizó la formulación del plan PIGA para la vigencia 2019, documento que fue aprobado en comité directivo de enero del presente, adicionalmente se realizó la publicación del mismo en la página Web de la entidad.</t>
  </si>
  <si>
    <t>http://www.fgaa.gov.co/plan-institucional-de-gestion-ambiental-2016-2020
Acta de comité de dirección del  30 de enero de 2018, donde se aprobó el referido plan radicado de Orfeo: 20191000010683 01/04/2019</t>
  </si>
  <si>
    <t>Se valida la aprobación y publicacion en la web  del Plan de PIGA 2019 mediante acta de comité de enero de 2019 ORFEO 20191000010683</t>
  </si>
  <si>
    <r>
      <t xml:space="preserve">GESTIONAR LAS ACTIVIADES DEL </t>
    </r>
    <r>
      <rPr>
        <b/>
        <sz val="9"/>
        <color indexed="8"/>
        <rFont val="Arial"/>
        <family val="2"/>
      </rPr>
      <t xml:space="preserve">PLAN DE PIGA  (PLAN DE AUSTERIDAD Y GESTION AMBIENTAL)  </t>
    </r>
    <r>
      <rPr>
        <sz val="9"/>
        <color indexed="8"/>
        <rFont val="Arial"/>
        <family val="2"/>
      </rPr>
      <t>2019</t>
    </r>
  </si>
  <si>
    <r>
      <rPr>
        <b/>
        <u/>
        <sz val="9"/>
        <color indexed="8"/>
        <rFont val="Arial"/>
        <family val="2"/>
      </rPr>
      <t xml:space="preserve">90% </t>
    </r>
    <r>
      <rPr>
        <sz val="9"/>
        <color indexed="8"/>
        <rFont val="Arial"/>
        <family val="2"/>
      </rPr>
      <t xml:space="preserve">DE LAS ACCIONES DEL PLAN PIGA DE LA ENTIDAD DE ACUERDO A LAS ACTIVIDADES PROYECTADAS </t>
    </r>
  </si>
  <si>
    <t>Cumplimiento del Plan del Piga</t>
  </si>
  <si>
    <t>(No. Actividades Ejecutadas en el período/Total actividades Planeadas en el período) * 90%</t>
  </si>
  <si>
    <t xml:space="preserve">Seguimiento al plan PIGA
Soportes de ejecución de actividades  </t>
  </si>
  <si>
    <t>01/02/2019</t>
  </si>
  <si>
    <t>Se realizó la ejecución de las actividades programadas durante el período</t>
  </si>
  <si>
    <t xml:space="preserve"> \\192.168.0.34\plan operativo integral\OFICINA ASESORA DE PLANEACIÓN\Plan de Accion por Dependencia\Plan de acción por Dep 2019\Evidencias\Subdirección de Gestión Corporativa\Recursos físicos\PIGA\I trimestre</t>
  </si>
  <si>
    <t xml:space="preserve">Se valida la evidencia rgistrada y se observa que reportan el cronograma de actividades del PIGA de la entidad en el trimestre, más no se observa evidencia de la ejecución o puesta en marcha de estas actividades programadas. Por lo tanto se recomienda anexar evidencias de ejecuión </t>
  </si>
  <si>
    <t xml:space="preserve">
PROFESIONAL DE RECURSOS FÍSICOS
HERRAMIENTAS TECNOLÓGICAS
PLAN DE MEJORAMIENTO POR PROCESO</t>
  </si>
  <si>
    <t>PROFESIONAL DE RECURSOS FÍSICOS</t>
  </si>
  <si>
    <t>Al presente seguimiento el proceso ha abierto  acciones correctivas preventivas o de mejora, dos acciones que se encontraban a cargo del proceso  de recursos físicos fueron cerradas en el mes de diciembre de 2018</t>
  </si>
  <si>
    <t>El proceso no tiene ACPM registradas para el trimestre</t>
  </si>
  <si>
    <t>PROFESIONAL DE RECURSOS FÍSICOS-AUXILIARES ADMINISTRATIVOS ALMACEN E INVENTARIOS
HERRAMIENTAS TECNOLÓGICAS
HOJA DE VIDA DE INDICADORES
MATRIZ CONSOLIDADA DE INDICADORES</t>
  </si>
  <si>
    <t>PROFESIONAL DE RECURSOS FÍSICOS-AUXILIARES ADMINISTRATIVOS ALMACEN E INVENTARIOS</t>
  </si>
  <si>
    <t>Fichas  de Indicadores con medición de acuerdo a periodicidad definida  enviada a la oficina Asesora de Planeación</t>
  </si>
  <si>
    <t>Se realizó la medición y análisis de los indicadores del proceso de gestión de recursos físicos, dicho seguimento se realiza en la hoja de vida del indicador.</t>
  </si>
  <si>
    <t xml:space="preserve">Los indicadores a cargo de Gestión de Recursos Físicos son 8:
*Cierre Contable de Inventarios oportuno
*Porcentaje de cumplimiento de entrega de inventario de consumo
*Exactitud de inventarios activos (Determina el grado de coherencia entre el inventario físico y el inventario teórico)
*Cumplimiento plan de mantenimiento
*Porcentaje % de ahorro de agua
*% de residuos sólidos aprovechables
*Cumplimiento Plan de acción PIGA
*Número de Kw ahorrados de energía
Los que aplican para monitoreo de este trimestre segun la periodicidad de los mismos son 3, los cuales estan diligenciados y con su respectivo análisis, sin embago no se evidencia el reporte a la OAP para su consolidación 
</t>
  </si>
  <si>
    <t>3 veces en el año</t>
  </si>
  <si>
    <t>PROFESIONAL DE RECURSOS FÍSICOS
HERRAMIENTAS TECNOLÓGICAS
MAPA DE RIESGOS DEL PROCESO</t>
  </si>
  <si>
    <t>Actividad no programada durante el primer trimestre del año</t>
  </si>
  <si>
    <t>La actividad no se está programada en el trimestre</t>
  </si>
  <si>
    <t>PROFESIONAL DE RECURSOS FÍSICOS
CONTRATISTA PIGA
HERRAMIENTAS TECNOLÓGICAS.</t>
  </si>
  <si>
    <t xml:space="preserve">CONTRATISTA PIGA
PROFESIONAL DE RECURSOS FÍSICOS
</t>
  </si>
  <si>
    <t>El link de transparencia se encuentra actualizado</t>
  </si>
  <si>
    <t>Se avalida la información a publicar hasta el momento por el proceso  de Gestión de recursos fisicos y debe publciar el plan PIGA, se evidencia su publicación al 2019</t>
  </si>
  <si>
    <t>COMUNICACIONES INTERNAS</t>
  </si>
  <si>
    <t>Comunicación</t>
  </si>
  <si>
    <t>FORMULAR EL PLAN DE ACTIVIDADES DEL COMPONENTE DE COMUNICACIONES  INTERNAS</t>
  </si>
  <si>
    <t>1   PLAN DE ACTIVIDADES CON EL  COMPONENTE DE COMUNICACIONES INTERNAS</t>
  </si>
  <si>
    <t>Plan de Actividades con el componente de comunicaciones internas elaborado
Si___ NO ____</t>
  </si>
  <si>
    <t>CONTRATISTA GESTIÓN DE COMUNICACIONES INTERNAS</t>
  </si>
  <si>
    <t>Plan es Actividades con el componente de comunicaciones internas elaborado</t>
  </si>
  <si>
    <t>En el mes de marzo se formuló el plan de comunicaciones internas</t>
  </si>
  <si>
    <t>\\192.168.0.34\plan operativo integral\OFICINA ASESORA DE PLANEACIÓN\Plan de Accion por Dependencia\Plan de acción por Dep 2019\Evidencias\Subdirección de Gestión Corporativa\Comunicaciones Internas</t>
  </si>
  <si>
    <t xml:space="preserve">Se validan las evidencias reportadas con forme a la formulación y aprobación de componente de comunciaciones internas en plan de comunicaciones  </t>
  </si>
  <si>
    <t>EJECUTAR LAS ACTIVIDADES DEL PLAN DE COMUNICACIONES - COMPONENTE INTERNO</t>
  </si>
  <si>
    <t>4  SEGUIMIENTOS AL PLAN DE TRABAJO DE COMUNICACIONES INTERNAS</t>
  </si>
  <si>
    <t xml:space="preserve">Cumplimiento  Componente Comunicaciones Internas </t>
  </si>
  <si>
    <t>(N° de seguimientos realizados /N° de seguimientos programados(4))*100%</t>
  </si>
  <si>
    <t xml:space="preserve">Herramienta Plan de  Comunicaciones con el registro del seguimiento
Soportes de ejecución de actividades consolidado </t>
  </si>
  <si>
    <t>05/04/2019
05/07/2019
05/10/2019
05/12/2019</t>
  </si>
  <si>
    <t>07/04/2019
07/07/2019
05/10/2019
09/12/2019</t>
  </si>
  <si>
    <t>Se realizó monitoreo al plan de comunicaciones internas 
Se aportan las evidencias de la gestión</t>
  </si>
  <si>
    <t>\\192.168.0.34\plan operativo integral\OFICINA ASESORA DE PLANEACIÓN\Plan de Accion por Dependencia\Plan de acción por Dep 2019\Evidencias\Subdirección de Gestión Corporativa\Comunicaciones Internas\Seguimiento</t>
  </si>
  <si>
    <t xml:space="preserve">Se observa la no coherencia de la meta con la actividad, por lo que estamos a la espera de la solicitud de modificación de dicha actividad por parte de la Subdirectora de Gestión Corportaiva.
En cuanto el reporte de evidencias se observa que dan cumplimiento a la actividad mediante el seguimiento a los indicadores  </t>
  </si>
  <si>
    <t>Versión 2</t>
  </si>
  <si>
    <t>Se realizaron ajustes a las actividades de los diferentes procesos, de acuerdo con recomendaciones dadas por la oficina de control interno</t>
  </si>
  <si>
    <t>Se mejoraron indicadores de algunas de las actividades de acuerdo con recomendaciones</t>
  </si>
  <si>
    <t xml:space="preserve">  </t>
  </si>
  <si>
    <t xml:space="preserve">1 .Dirigir y controlar las actividades de la Gestión Jurídica de la entidad, conforme con la normatividad vigente y los lineamientos del Director General
2. Definir criterios y lineamientos jurídicos para la expedición de conceptos y autorizaciones que deba expedir la Fundación, de acuerdo a la normatividad vigente.
3. Asesorar a la Dirección General y las dependencias de la institución en el conocimiento, revisión y trámite de conceptos, resoluciones y asesorías de los asuntos jurídicos que le
corresponda resolver, que comprometan la posición jurídica institucional en el marco normativo vigente.
4. Dirigir y/o ejercer, cuando la necesidad del servicio lo requiera la defensa judicial en los procesos litigiosos que se adelanten en contra de la entidad o en los que este intervenga
como demandante o como tercero interviniente o coadyuvante, conforme a la normativa vigente.
5. Asesorar a la alta dirección y orientar la unidad de criterio en materia de contratación en la entidad en el desarrollo de las diferentes etapas y actividades del proceso contractual de conformidad con las políticas institucionales y la normativa vigente. 6. Asesorar y dirigir el desarrollo del proceso contractual de la fundación según lo establecido
por la ley y el manual de contratación de la entidad. 7. Dirigir y controlar la sustanciación de los recursos relacionados con el agotamiento de la
vía gubernativa ante la Fundación siguiendo la normativa vigente. 8. Notificar y comunicar los actos administrativos expedidos por la entidad y que sean de su
competencia cumpliendo con la normatividad vigente. 9. Proyectar los proyectos de fallos de segunda instancia de los procesos disciplinarios que se
adelanten contra los servidores y ex servidores públicos de la entidad, de conformidad con la normatividad vigente.
10. Definir y dirigir el plan de acción, los programas, proyectos y las estrategias de la dependencia
que se adecuen con las políticas y misión de la entidad. 11 Resolver las consultas jurídicas que formulen las diferentes áreas de la entidad de acuerdo
con la norma y los tiempos establecidos. 12. Revisar e informar al Director General sobre las demandas que se instauren en contra de los
intereses de la entidad o en los que deba hacerse parte como demandante en condiciones de
oportunidad. 13. Las demás funciones que le sean asignadas por su jefe inmediato y que correspondan a la
naturaleza del empleo. </t>
  </si>
  <si>
    <t xml:space="preserve">OTRAS ACTIVIDADES JURIDICA </t>
  </si>
  <si>
    <t>Primera Línea de defensa - Oficina Asesora Jurídica</t>
  </si>
  <si>
    <t>Gestión Jurídica</t>
  </si>
  <si>
    <t>24 Comites de Conciliacion Anuales</t>
  </si>
  <si>
    <t>Adelantar la realización de los Comités de Conciliación de la Entidad</t>
  </si>
  <si>
    <t>Eficacia en la realización de los Comités</t>
  </si>
  <si>
    <t>#Comites de Concialiacion adelantados/Comites de Conciliacion anuales (24) * 100%</t>
  </si>
  <si>
    <t>Oficina Juridica-Abogado</t>
  </si>
  <si>
    <t>Actas de Comites realizados</t>
  </si>
  <si>
    <t>Se realizaron los comités de conciliación requeridos para dar cumplimiento a lo establecido en la Resolución No. 25 de 2019</t>
  </si>
  <si>
    <t>Las evidencia se encuentran en el aplicativo ORFEO por la ruta consulta de expedientes, dependencia Oficina Asesora Jurídica, serie Actas, 2019 actas comité de conciliación. NOTA: las actas que no se encuentren en la ruta descrita se pueden consultar en la Oficina Asesora Jurídica</t>
  </si>
  <si>
    <t xml:space="preserve">Se valida a través de ORFEO en la ruta definida de  evidencias y se observa el cargue de solo 4 actas de los comités de conciliación, no es posible evidencias las 2 pendientes según avence </t>
  </si>
  <si>
    <t>100% de procesos contenciosos y/o administrativos atendidos</t>
  </si>
  <si>
    <t>Atender todos los procesos,  acciones judiciales, extrajudiciales, y las interpuestas por terceros en contra de la Entidad, asi como las acciones que deba interponer la Entidad</t>
  </si>
  <si>
    <t>Efiicacia en la atencion de los procesos contenciosos y/o administrativos</t>
  </si>
  <si>
    <t>#De procesos judiciales y/o administrativos atendidos /#De procesos judiciales y/o administrativos en los que la FUGA es parte * 100%</t>
  </si>
  <si>
    <t>Profesionales, contratistas, Digitales</t>
  </si>
  <si>
    <t>SIPROJ WEB</t>
  </si>
  <si>
    <t>El apderado judicial de la Entidad ha adelantado todas las actuaciones procesales requeridas y necesarias para la atención jurídioco judicial de los proceso en los que es parte la FUGA</t>
  </si>
  <si>
    <t>La evidencia de las actuaciones judiciales se puede verificar por medio de la plataforma SIPROJ WEB, de la Alcaldía Mayor de Bogotá, para lo cual se requiere del acceso a la plataforma a través de la Oficina Asesora Jurídica</t>
  </si>
  <si>
    <t>Se percibe el cumplimiento de dicha actividad según lo reportado por la primera linea de defensa, sin embargo para poder validar la ejecución de la actividad se requiere de un tercero para poder validar la información…  por recomendamos extraer alguna evidencias para que sean de facil validación para la 2da y 3ra linea de defensa</t>
  </si>
  <si>
    <t>100% de respuesta a las solicitudes de conceptos realizados por la Dirección o por las demás áreas de la Entidad.</t>
  </si>
  <si>
    <t>Emitir por escrito los conceptos jurídicos que sean requeridos por la Dirección o por las demás áreas de la Entidad</t>
  </si>
  <si>
    <t>Eficacia en la respuesta a la solicitud de conceptos</t>
  </si>
  <si>
    <t>#De solicitudes de conceptos atendidos/#De solicitudes de conceptos solicitades * 100%</t>
  </si>
  <si>
    <t>Trimestral</t>
  </si>
  <si>
    <t>Conceptos jurídicos suscritos</t>
  </si>
  <si>
    <t>No se ha solicitado concepto en el primer trimestre del año 2019+P20</t>
  </si>
  <si>
    <t xml:space="preserve">La OAJ informa que no se han generado solicitudes de concepto para este trimestre </t>
  </si>
  <si>
    <t>100% de las solicitudes de contratos tramitadas según requerimientos de las dependencias de la Fundación</t>
  </si>
  <si>
    <t>Asesorar y trámitar los procesos de contratación de bienes, obras y/o servicios que le sean requeridos por las dependencias, de acuerdo con la ley, lo previsto en el Plan Anual de  Adquisiciones  y el Manual de Contratación de la Fundación.</t>
  </si>
  <si>
    <t>Eficacia en el trámite de los procesos de selección contractual</t>
  </si>
  <si>
    <t>#Solicitudes de contratos tramitados/Solicitudes de contratos requeridos * 100%</t>
  </si>
  <si>
    <t xml:space="preserve">Base datos de contratos suscritos </t>
  </si>
  <si>
    <t>La Oficina Asesora Jurídica adelantó la totalidad de procesos contractuales solicitados por las áreas de la Entidad de acuerdo con los parámetros legales vigentes sobre la materia</t>
  </si>
  <si>
    <t>Base de datos contratación con corte al 31-03-2019
\\192.168.0.34\plan operativo integral\OFICINA ASESORA DE PLANEACIÓN\Plan de Accion por Dependencia\Plan de acción por Dep 2019\Evidencias\Oficina Asesora Jurídica</t>
  </si>
  <si>
    <t>Se valida la información presentada y se observa el cumplimiento de la misma</t>
  </si>
  <si>
    <t>100% de los procesos de contratación publicados en SECOP II</t>
  </si>
  <si>
    <t>Publicar los procesos de contratación en el sistema de compras únicas SECOP II</t>
  </si>
  <si>
    <t>Publicación de la contratación SECOP II</t>
  </si>
  <si>
    <t>(# procesos de contratación publciados / # de procesos de contratación adelantados ) *100%</t>
  </si>
  <si>
    <t>Publicación en SECOP II</t>
  </si>
  <si>
    <t>Durante el primer trimestre del año 2019 se adelantaron un total de 16 procesos de contratación y todos fueron publicados en el secop 2,.</t>
  </si>
  <si>
    <t>Documento: PROCESOS DE CONTRATACIÓN PUBLICADOS SECOP 2 31-03-2019.
\192.168.0.34\plan operativo integral\OFICINA ASESORA DE PLANEACIÓN\Plan de Accion por Dependencia\Plan de acción por Dep 2019\Evidencias\Oficina Asesora Jurídica</t>
  </si>
  <si>
    <t>Aleatoriamente se hizo validación de algunos procesos de contratación de la FUGA en el SECOP II mediante la matriz soporte de evidencias registra poir la OAJ</t>
  </si>
  <si>
    <t xml:space="preserve">100% de secretarias tecnicas de comite de contrataicon efectuadas </t>
  </si>
  <si>
    <t xml:space="preserve">Realizar la Secretaría técnica del Comité de Contratación solicitados según la necesidad de la Entidad. </t>
  </si>
  <si>
    <t>#Secretarias técnicas realizadas en comités de contratación / Comités de Contratación realizados * 100%</t>
  </si>
  <si>
    <t>El día 20 de marzo se adelantó por solicitud de la Subdirectora para la Gestión del Centro de Bogotá, el comité de contratación para socializar lo correspondeinte a la suscripción de un convenio interadministrativo</t>
  </si>
  <si>
    <t>Como evidencia de la realización del comité se ecuentra la lista de asistentes y el acta que a fecha 30 de marzo de 2019 se encuentra en la Oficina Asesora Jurídica en trámite de firmas</t>
  </si>
  <si>
    <t>Auqneu demuestran cumplimiento de un comité de contratación citadp y desarrollado en el trimestre , no se encuentraa evidencias que de soporte al estado de la actividad</t>
  </si>
  <si>
    <t>Oficina Jurídica</t>
  </si>
  <si>
    <t xml:space="preserve">Actividad no programada en el periodo  </t>
  </si>
  <si>
    <t>N/A no se han generado ACPM desde la oficina jurídica</t>
  </si>
  <si>
    <t xml:space="preserve">La OAJ no tiene ACPM relacionadas en el Plan de Mejoramientos por Procesos de la FUGA </t>
  </si>
  <si>
    <t>De acuerdo con el Plan de Mejoramiento Institucional para la Oficina Asesora Jurídica se programaron para el primer trimestre el cumplimiento de tres acciones asociadas al # de hallazgo o numeral del informe de la auditoría o visita: 3.1.3.3.1, 3.1.3.4.3 y 3.2.1.1.4, de los cuales se dio cumplimiento antes del 30 de marzo de 2019 a los siguientes: 3.1.3.4.3 y 3.2.1.1.4. Respecto al # la Oficina Asesora Jurídica trabajó con la Oficina Asesora de Planeación entregando el 6 de mayo de 2019 la aprobación vía correo electrónico de la versión final del proceso de gestión contractual actualizado, esperando que se publique en el SIC</t>
  </si>
  <si>
    <t>La evidencia del cumplimiento de la acción con # 3.1.3.4.3 se encuentra en el SIC en proceso de gestión jurídica en el formato con código CON-FT-210 , versión 1, denominado “Análisis de precios unitarios contrato de obra”. La evidencia de la acción # 3.2.1.1.4, también se encuentra en el SIC en el formato con código FOM-PD-01, versión 4, denominado “Procedimiento Programa Distrital de Estímulos”, del proceso Fomento de Prácticas Artísticas y Culturales</t>
  </si>
  <si>
    <t xml:space="preserve">Aunque el periodo de medición no incluye este trimestre se presenta avance en la gestión de las actividades a cargo de OAJ en cuanto al plan de mejoramiento institucional. 
Sin embargo se recomienda para el proximo trimestre registrar las evidencias del cumplimiendo de las actividades </t>
  </si>
  <si>
    <t>Estás actividades no están programadas para el primer trimestre del 2019</t>
  </si>
  <si>
    <t xml:space="preserve">La actividad no se programó para este trimestre, sin embargo se recomienda dar prioridad, puesto que la fecha inicial está desde el 01 de enero de 2019 y a la fecha no se presenta gestión </t>
  </si>
  <si>
    <t>Respecto al indicador actividades de formación no se programaron para el primer trimestre de 2019. Sobre el segundo indicador procesos trámitados se dio cumplimiento al seguimiento</t>
  </si>
  <si>
    <t xml:space="preserve">No se presentan evidencias de cumplimiento de la actividad  </t>
  </si>
  <si>
    <t xml:space="preserve">Se realizaron las actualizaciones correspondientes de acuerdo a la gestión contractual de la Entidad, actualizando los siguientes formatos: - Manual de contratación, supervisión e interventoría, código CON-MN-01, versión 8. 
- Acta de Liquidación Bilateral,  código CON-FT-40, versión 4. 
- Análisis De Hoja De Vida y Certificado De Idoneidad y/o Experiencia, código CON-FT-47, versión 8. 
- Estudios Previos Tipo Procesos Competitivos, código CON-FT-49, versión 6. 
- Solicitud de modificación de  contrato, código CON-FT-52, versión 4. 
- Estudios previos Tipo Convenio de Asociación, código CON-FT-62, versión 4. 
- Hoja de Ruta Proceso Competitivo (Mínima Cuantía), código CON-FT-150, versión 5. 
- Estudios Previos Tipo Proceso de Mínima Cuantía, código CON- FT-153, versión 6. 
- Solicitud Elaboración Proceso o Contrato, código CON-FT-172, versión 4. 
- Estudios Previos Tipo para otras causales de Contratación Directa,  código CON-FT-175, versión 4. 
- Hoja de Ruta  Procesos Competitivos, código CON-FT-186, versión 3. 
- Hoja de Ruta Tipo Prestación de Servicios Profesionales/Apoyo a la Gestión  y/o Trabajos Artísticos, código CON-FT-187, versión 5. 
- Hoja de Ruta Tipo (Otras Causales de Contratación Directa), código CON-FT-193, versión 2. 
- Análisis de precios unitarios contrato de obra, código CON-FT-210, versión 1.
</t>
  </si>
  <si>
    <t>Las evidencias se encuentran en los documentos antes mencionados publicados en el SIG en el proceso de gestión jurídica</t>
  </si>
  <si>
    <t xml:space="preserve">Se valida en la intranet de la FUGA la publciación y/o actualización de los documentos relacionados….
Sin embargo se recomienda en las evidencias poner el link donde redireccione la busqueda  </t>
  </si>
  <si>
    <t>La OAP está consolidando la actualización del Plan Operativo MIPG 2019 con las áreas, en el segundo trimestre … por lo tanto se verificará en el III trimestre</t>
  </si>
  <si>
    <t>La Oficina Asesora Jurídica es responsable de la publicación en el link de transparencia de la página web de la Entida, la base de datos de contratistas FUGA persona natural, base de datos de la contratación en general y las versiones del PAA</t>
  </si>
  <si>
    <t>Link de transparencia:
http://www.fuga.gov.co/transparencia-y-acceso-la-informacion-publica
1-http://www.fuga.gov.co/contrataciones-adjudicadas
2-http://www.fuga.gov.co/contratistas-por-prestacion-de-servicios
3-http://www.fuga.gov.co/categoria-subadministrativa/plan-de-adquisicion
Se adjunta a carpeta evidencias  las 6 versiones publicadas del primer trimestre 2019</t>
  </si>
  <si>
    <t>Se valida la información a publicar en el anexo 3 de la ley 1712 de 2014, y se recomienda mantener el dinamismo de la actualización de la información en el link de transparencia</t>
  </si>
  <si>
    <t xml:space="preserve">La actividad no se programó para este trimestre </t>
  </si>
  <si>
    <t xml:space="preserve">1. Asesorar a la Dirección en la formulación, seguimiento y evaluación de los programas y proyectos de la entidad en el marco del Plan de Desarrollo Económico, Social y de Obras
Públicas del Distrito Capital. 2. Asesorar en la elaboración y consolidación del anteproyecto y proyecto de presupuesto anual
de gastos de funcionamiento e inversión, con base en la información reportada por las dependencias de la entidad, en concordancia con el plan estratégico y siguiendo los lineamientos y parámetros fijados por la Secretaría Distrital de Hacienda. 3. Liderar la formulación, seguimiento y evaluación del Plan Anual de Adquisiciones, Plan Estratégico Institucional, alineado con el Plan Estratégico Sectorial, gestionando el sistema de
indicadores de gestión de la entidad que permitan evaluar su cumplimiento 4. Asesorar y dirigir a las dependencias en la elaboración de los planes de acción, proyectos
de inversión, herramientas de gestión y mecanismos de evaluación para el cumplimiento de objetivos y metas definidas en los planes, programas y proyectos de la entidad.
5. Estructurar los informes relacionados con los avances y resultados del Plan Estratégico Institucional, los proyectos de inversión y planes de acción a cargo de la entidad de acuerdo con las necesidades y objetivos de la entidad. 6. Realizar la planeación, seguimiento y control a la ejecución física y presupuestal de los recursos
de inversión de la Entidad y viabilizar las modificaciones requeridas, según las metas institucionales. 7. Gestionar la implementación, sostenibilidad y mejora continua del Sistema Integrado de Gestión de la entidad y de los subsistemas que lo componen de acuerdo con la normativa
vigente. 8. Asesorar a la entidad en el estudio de organización de políticas de desarrollo administrativo,
optimización y racionalización de trámites, y demás asuntos relacionados con la gestión de
acuerdo con los principios de eficiencia de la gestión pública. 9. Asesorar a las diferentes dependencias en la formulación y aplicación de indicadores de
gestión que permitan medir la eficacia, eficiencia y efectividad de los proyectos, de manera clara y oportuna.
10. Asistir al Director General en la concertación y seguimiento de los compromisos institucionales que hacen parte de los Acuerdos de Gestión, de acuerdo con lo previsto en la ley y los procedimientos internos. 11. Las demás que le sean asignadas por su jefe inmediato y que correspondan a la naturaleza del  empleo. </t>
  </si>
  <si>
    <t>OTRAS ACTIVIDADES</t>
  </si>
  <si>
    <t xml:space="preserve">Primera Línea de defensa - Oficina Asesora de Planeación </t>
  </si>
  <si>
    <t>Planeación estratégica</t>
  </si>
  <si>
    <t>Consolidar en el sistema de información de SEGPLAN, la reprogramación de las metas plan de desarrollo - PDD  y el seguimiento a los avances del plan de acción del PDD</t>
  </si>
  <si>
    <t xml:space="preserve"> 3 Seguimientos trimestrales a la programación y ejecución del Plan de Acción del Plan Distrital  de Desarrollo.</t>
  </si>
  <si>
    <t xml:space="preserve">Eficacia en  el reporte de información  </t>
  </si>
  <si>
    <t>No. de reportes  de metas proyecto de inversión registrados en SEGPLAN / No. de reportes, programados(4)*100%</t>
  </si>
  <si>
    <t>Profesional  de la Oficina Asesora de Planeación</t>
  </si>
  <si>
    <t xml:space="preserve">Informes reporte de SEGPLAN trimestrales - componente de inversión y gestión  </t>
  </si>
  <si>
    <t xml:space="preserve">01/01/2019
01/04/2019
01/07/2019
01/10/2019
</t>
  </si>
  <si>
    <t xml:space="preserve">31/01/2019
30/04/2019
31/07/2019
31/10/2019
</t>
  </si>
  <si>
    <t xml:space="preserve">Durante el primer trimestre de la vigencia, se realizó el seguimiento al plan de acción del Plan de Desarrollo de la Entidad, , en sus componentes de gestión e inversión, con corte al 31 de diciembre de 2018. </t>
  </si>
  <si>
    <t>http://www.fgaa.gov.co/sites/default/files/segplan-diciembre-2018.pdf</t>
  </si>
  <si>
    <t xml:space="preserve">Se observa la consolidación de la reprogramación de metas plan de desarrollo con corte a 31 de diciembre de 2018, a través de la publicación en el link de transparencia de la FUGA   </t>
  </si>
  <si>
    <t>Consolidar los informes de gestión cualitativos trimestrales</t>
  </si>
  <si>
    <t>No. de  informes de gestión cualitativos, consolidados  / No. de  informes de gestión cualitativos,  programados(4)*100%</t>
  </si>
  <si>
    <t xml:space="preserve">Informes trimestrales consolidados de gestión cualitativos del avance de las metas plan de desarrollo </t>
  </si>
  <si>
    <t>Se revisó cada uno de los seguimientos de los informes de gestión de cada uno de los proyectos de inversión, validando  la coherencia de las evidencias reportadas por las áreas, de igual manera se realizaron ajustes de redacción a los informes generados</t>
  </si>
  <si>
    <t>1er infroem de gestión Enero - Marzo de los siguientes proyectos de inversión: 
*475: \\server\proyectos\475 - FORTALECIMIENTO INSTITUCIONAL\2019\INFORMES CUALITATIVOS PROYECTO 475 AÑO 2019
*1115: \\server\proyectos\1115- FOMENTO PARA LAS ARTES Y LA CULTURA\2019\INFORMES CUALITATIVOS PROYECTO 1115 - AÑO 2019
*1162: \\server\proyectos\1162- FORTALECIMIENTO DE LA INFRAESTRUCTURA MISIONAL\2019\INFORMES CUALITATIVOS PROYECTO 1162 AÑO 2019
*1164: \\server\proyectos\1164- INTERVENCION CULTURAL PARA LA TRANSFORMACION DEL CENTRO\2019\INFORMES CUALITATIVOS 1164 AÑO 2019
*7032: \\server\proyectos\7032-DOTACION ADECUACION Y MANTENIMIENTO DE LA INFRAESTRUCTURA ADMINISTRATIVA\2019\INFORMES CUALITATIVOS PROYECTO 7032 AÑO 2019
*7528: \\server\proyectos\7528-DISTRITO CULTURAL CREATIVO CENTRO\2019\INFORMES CUALITATIVOS PROYECTO 7528 AÑO 2019
*7529: \\server\proyectos\7529-DESARROLLO DE LA BIBLIOTECA - FUGA\2019\INFORMES CUALITATIVOS PROYECTO 7529 DESARROLLO DE LA BIBLIOTECA AÑO 2019
*7537: \\server\proyectos\7537- FORTALECIMIENTO DEL BRONX DISTRITO CREATIVO\2019\INFORMES CUALITATIVOS PROYECTO 7537 AÑO 2019</t>
  </si>
  <si>
    <t xml:space="preserve">Se valida las evidencias registradas en las rutas definidas en el servidor en cuanto a la consolidación de los informes de gestión cualitativa trimestrales </t>
  </si>
  <si>
    <t>Consolidar la programación y seguimiento cualitativo y cuantitativo trimestral de la coherencia física, presupuestal y contractual de las metas proyecto de inversión, en el instrumento dispuesto para tal fin</t>
  </si>
  <si>
    <t>No. de seguimientos registrados en el instrumento de coherencia, realizados / No. de seguimientos registrados en el instrumento de coherencia, programados(3)*100%</t>
  </si>
  <si>
    <t>Contratista de programas y proyectos de apoyo a la Oficina Asesora de Planeación</t>
  </si>
  <si>
    <t>Instrumento o herramienta con programación y seguimiento de coherencia física, presupuestal y contractual de las metas proyecto de inversión</t>
  </si>
  <si>
    <t xml:space="preserve">01/04/2019
01/07/2019
01/10/2019
</t>
  </si>
  <si>
    <t>30/04/2019
31/07/2019
31/10/2019</t>
  </si>
  <si>
    <t xml:space="preserve">Para el periodo de seguimiento, no se encuentra programada la actividad.
No obstante, durante el primer trimestre de la vigencia, se diseñó, socializó y aprobó el instrumento de coherencia física, presupuestal y contractual, no obstante, el seguimiento a las metas de proyecto se realizó en el mes de abril. Por lo anterior, el avance de la actividad se registrará para el segundo trimestre. </t>
  </si>
  <si>
    <t>\\server\proyectos\Instrumento de coherencia Física-Pptal-Contractual</t>
  </si>
  <si>
    <t xml:space="preserve">La actividad no se programó para el trimestre, sin embargo se presenta avances en la gestión de la actividad </t>
  </si>
  <si>
    <t>Elaborar los informes de la Cuenta Anual de la Contraloría de Bogotá,  vigencia 2018, de acuerdo con los lineamientos dados por el órgano de control, de responbsabilidad de la Oficina Asesora de Planeación: CBN-021 Balance Social, CBN-1030 Certificado reporte resultado proyectos - reporte de SEGPLAN, CB 0404 Indicadores de gestión y CBN-1090 Informe de Gestión y Resultados.</t>
  </si>
  <si>
    <t xml:space="preserve"> 4  informes en cumplimiento de la rendición de la cuenta anual de la Contraloría de Bogotá, vigencia 2018</t>
  </si>
  <si>
    <t>Cumplimiento en  el reporte de informes de la cuenta anual de la Contraloría.</t>
  </si>
  <si>
    <t>No. de informes elaborados / No. de informes programados(4)*100%</t>
  </si>
  <si>
    <t>Equipo de apoyo a programas y proyectos de la Oficina Asesora de Planeación</t>
  </si>
  <si>
    <t>*Informe CBN-021 Balance Social
*Informe CBN-1030 Certificado reporte resultado proyectos - reporte de SEGPLAN -componente de inversión y gestión  
*Informe CB 0404 Indicadores de gestión 
*Informe CBN-1090 Informe de Gestión y Resultados.</t>
  </si>
  <si>
    <t>Por requerimiento</t>
  </si>
  <si>
    <t xml:space="preserve">por requerimiento </t>
  </si>
  <si>
    <t>Durante el primer trimestre de la vigencia, se elaboraron los informes requeridos por la Contraloría de Bogotá, en el marco de la cuenta anual correspondiente a la vigencia 2018.</t>
  </si>
  <si>
    <r>
      <rPr>
        <sz val="10"/>
        <rFont val="Arial"/>
        <family val="2"/>
      </rPr>
      <t xml:space="preserve">Documento PDF Informe Cuenta Anual Contraloria: CBN-021 Balance Social,CB 0404 Indicadores de gestión y CBN-1090 Informe de Gestión y Resultados.
</t>
    </r>
    <r>
      <rPr>
        <u/>
        <sz val="10"/>
        <rFont val="Arial"/>
        <family val="2"/>
      </rPr>
      <t>\\server\PLAN OPERATIVO INTEGRAL\OFICINA ASESORA DE PLANEACIÓN\Plan de Accion por Dependencia\Plan de acción por Dep 2019\Evidencias\Oficina Asesora de Planeación
 CBN-1030 Certificado reporte resultado proyectos - reporte de SEGPLAN        ( http://www.fgaa.gov.co/sites/default/files/segplan-diciembre-2018.pdf)</t>
    </r>
  </si>
  <si>
    <t>Se valida a través de correo electronico como soporte de la elaboración de los 4 informe de la Cuenta Anual de la Contraloría de la vigencia 2018</t>
  </si>
  <si>
    <t>Planeación estratégica
Gestión financiera</t>
  </si>
  <si>
    <t>Liderar la formulación del Anteproyecto de  Presupuesto de la entidad, vigencia 2020, según lineamientos y cronograma de la circular conjunta de la SHD y SDP.</t>
  </si>
  <si>
    <t xml:space="preserve">1 Documento de Anteproyecto de Presupuesto </t>
  </si>
  <si>
    <t xml:space="preserve">Cumplimiento en la formulación y presentación del anteproyecto de presupuesto </t>
  </si>
  <si>
    <t>Documento de Anteproyecto de Presupuesto elaborado y presentado a la SHD y SDP.
SI ___ NO____</t>
  </si>
  <si>
    <t xml:space="preserve">Jefe Oficina Asesora de Planeación 
Equipo de apoyo a programas y proyectos de la Oficina Asesora de Planeación
</t>
  </si>
  <si>
    <t xml:space="preserve">Documento anteproyecto de presupuesto con sus anexos presentado ante la SDH y SDP
</t>
  </si>
  <si>
    <t>Para el periodo de seguimiento, no se encuentra programada la actividad.</t>
  </si>
  <si>
    <t>N.A.</t>
  </si>
  <si>
    <t xml:space="preserve">La actividad no se programó en el Trimestre </t>
  </si>
  <si>
    <t>Liderar la consolidación y publicación de las versiones actualizadas del Plan Anual de Adquisiciones de la vigencia  en SECOP y págian web de la entidad</t>
  </si>
  <si>
    <t>100% de las versiones del Plan Anual de Adquisiciones  aprobadas por el Comité del Plan Anual de Adquisiciones</t>
  </si>
  <si>
    <t>Eficacia en la consolidación y publicación de del PAA</t>
  </si>
  <si>
    <t>No. De publicaciones de las versiones del PAA /No. De modificaciones solicitadas del PAA *100%</t>
  </si>
  <si>
    <t>Jefe Oficina Asesora de Planeación  - 
Profesional Planeación</t>
  </si>
  <si>
    <t xml:space="preserve">Acta de comité directivo con la aprobación del PAA - 
Listados de asistencia de mesas de trabajo en la formulación del PAA
Formato de solcitud de modificaión del PAA aprobado
Plan Anual de Adquisiciones publicado en SECOP </t>
  </si>
  <si>
    <t>Durante este periodo se realizó la consolidación según requerimientos y publicación de las versiones del PAA hasta la No. 6 en SECOP II por parte de la OAP, la publicación en la Web de l FUGA fue tramitada por la Oficina Asesora Juridica</t>
  </si>
  <si>
    <t>SECOP II: https://community.secop.gov.co/Public/App/AnnualPurchasingPlanEditPublic/View?id=42740
Página Web FUGA:  http://www.fgaa.gov.co/categoria-subadministrativa/plan-de-adquisicion</t>
  </si>
  <si>
    <t>Se valida la información relacionada en los link como evidencia y se observa el cumplimiento de la consolidación y publicación de las versiones del PAA 2019</t>
  </si>
  <si>
    <t>Liderar 12 seguimientos al  Plan Anual de Adquisiciones, en lo que respecta a los gastos de inversión</t>
  </si>
  <si>
    <t xml:space="preserve">100% de los seguimientos al Plan Anual de Adquisiciones,  en lo que respecta a los gastos de inversión
</t>
  </si>
  <si>
    <t>Eficacia en el seguimiento al PAA</t>
  </si>
  <si>
    <t>Número de seguimientos realizados al PAA / Total de seguimientos programados(12)*100%</t>
  </si>
  <si>
    <t xml:space="preserve">MENSUAL </t>
  </si>
  <si>
    <t xml:space="preserve"> PAA con monitoreo</t>
  </si>
  <si>
    <t xml:space="preserve">01/02/2019
</t>
  </si>
  <si>
    <t xml:space="preserve">13/12/2019
</t>
  </si>
  <si>
    <t>Durante el primer trimestre se ha realizado  seguimiento  al PAA en el mes de marzo, se ha realizado con cada ordenador del gasto la suscripción de los contratos previstos de acuerdo a las fechas estipuladas en el PAA y se ha contado en tdas las revisiones con el Asesor Juridico de la entidad. 
Se muestra que la ultima version del PAA se pueden apreciar los seguimientos al PAA en la columna AV</t>
  </si>
  <si>
    <t>\\server\PLAN OPERATIVO INTEGRAL\OFICINA ASESORA DE PLANEACIÓN\Plan de Accion por Dependencia\Plan de acción por Dep 2019\Evidencias\Oficina Asesora Planeac</t>
  </si>
  <si>
    <t xml:space="preserve">Se observa que en el monitoreo realizado en la ultima versión del PAA se registra que sólo se hizo monitoreo en el mes de marzo, sin embargo la OAP  recomienda a la primera linea responsable del seguimietno dar alcance al cumplimiento mensual para el siguiente trimestre </t>
  </si>
  <si>
    <t>Orientar y acompañar a los responsables de proyecto en la actualización de los documentos de formulación de los proyectos de inversión</t>
  </si>
  <si>
    <t>100% de actualizaciones de los documentos de formulación de los proyectos de inversión</t>
  </si>
  <si>
    <t>Eficacia en la actualización de los documentos de proyecto de inversión</t>
  </si>
  <si>
    <t>Número de proyectos actualizados / Total de proyectos de inversión(8)*100%</t>
  </si>
  <si>
    <t xml:space="preserve">Jefe Oficina Asesora de Planeación  - 
Equipo de apoyo a programas y proyectos de la Oficina Asesora de Planeación
</t>
  </si>
  <si>
    <t xml:space="preserve">*Documentos de Formulación de proyectos de inversión actualizados
</t>
  </si>
  <si>
    <t>Durante el primer trimestre de la vigecnia, se actualizó el documento de formulación del proyecto de inversión 7537 "FORTALECIMIENTO DE LA INFRAESTRUCTURA CULTURAL DEL
BRONX DISTRITO CREATIVO".</t>
  </si>
  <si>
    <t>\\server\PLAN OPERATIVO INTEGRAL\OFICINA ASESORA DE PLANEACIÓN\Plan de Accion por Dependencia\Plan de acción por Dep 2019\Evidencias\Oficina Asesora de Planeación\Documentos de proyecto ajustados</t>
  </si>
  <si>
    <t>Se valida la evidencia registrada mediante el ORFEO  20194000006113 sobre la modificación del Proyecto de inversión 7537</t>
  </si>
  <si>
    <t>Gestionar   12 comités de dirección en el marco del Comité de Gestión y Desempeño,  MIPG - SIG.</t>
  </si>
  <si>
    <t>12 comités de dirección y presentar los avances de los temas a cargo de la OAP</t>
  </si>
  <si>
    <t xml:space="preserve">Eficacia Comités Directivos </t>
  </si>
  <si>
    <t>Número de  comités de dirección gestionados / No. comités de dirección programados (12)*100%</t>
  </si>
  <si>
    <t>Jefe Oficina Asesora de Planeación</t>
  </si>
  <si>
    <t>12 Actas de Comité de Dirección</t>
  </si>
  <si>
    <t>Durante el trimestre efectivamente se getionaron y llevaron a cabo 3 comites directivos (uno mensual), en el cual se lideraron temas estrategicos relacionados con la FUGA.
El primer comité se llevó a cabo el 29 de enero de 2019, el segundo el 28 de febrero de 2019  y el tercero, el 28 de marzo de 2019 ... Laas actas que soportan el desarollo y contenido de estos comités se identifican en las actas queradicadas en ORFEO</t>
  </si>
  <si>
    <t>Enero: 20191000010683   
Febrero: 20191000007483   
Marzo: 20191000010393</t>
  </si>
  <si>
    <t>Se validaron los ORFEO radicados y corresponden a las actas de comité de dirección de Enero, Febrero y Marzo de 2019</t>
  </si>
  <si>
    <t>Liderar la formulación y publicación del Plan Anticorrupción y de Atención al Ciudadano - PAAC</t>
  </si>
  <si>
    <t>1 Plan Anticorrupción y de Atención al Ciudadano  formulado y publicado.</t>
  </si>
  <si>
    <t>Eficacia en la aprobación y publicación   del PAA</t>
  </si>
  <si>
    <t>Plan Anticorrupción y de Atención al Ciudadano   publicado
SI ___ NO____</t>
  </si>
  <si>
    <t xml:space="preserve">Jefe Oficina Asesora de Planeación  -  Equipo Planes </t>
  </si>
  <si>
    <t>*PAAC publicado en la web</t>
  </si>
  <si>
    <t>En este periodo se validó el informe de la OCI 2018, se tomó la guía de lineamientos para la construcción del PAAC emitido por la Secretaríoa General de la Alcaoldía de Bogotá y se lideraron reuniones con las áreas que tienen actividades relacionadas actividades en cada uno de los componentes del PAAC, este se consolidó y aprobó en el marco del Comité Directivo del 29 de enero 209 para su publicación en la página web - Link de transaprencia el 30 de enero de 2019</t>
  </si>
  <si>
    <t>\\server\PLAN OPERATIVO INTEGRAL\OFICINA ASESORA DE PLANEACIÓN\Plan de Accion por Dependencia\Plan de acción por Dep 2019\Evidencias\Oficina Asesora de Planeación\PAAC</t>
  </si>
  <si>
    <t>Se valida las evidencias  registradas respecto a la formulación del PAAC  y su respectiva  publicación en el link de transparencia    http://fuga.gov.co/plan-anticorrupcion</t>
  </si>
  <si>
    <t>Realizar 3 monitoreos  de  primera línea de defensa a las actividades de responsabilidad de la OAP del PAAC</t>
  </si>
  <si>
    <t>100% Monitoreos a los componentes a cargo de OAP durante el cuatrimestre del PAAC</t>
  </si>
  <si>
    <t>Eficacia de Monitoreo al PAAC primera línea de defensa</t>
  </si>
  <si>
    <t>No. de monitoreos realizados al Plan Anticorrupción y Atención al Ciudadano / No. monitoreos programados (3)*100%</t>
  </si>
  <si>
    <t>CUATRIMESTRAL</t>
  </si>
  <si>
    <t>Plan Anticorrupción y de Atención al Ciudadano con seguimiento y evidencias</t>
  </si>
  <si>
    <r>
      <t xml:space="preserve">08/04/2019
15/08/2019
</t>
    </r>
    <r>
      <rPr>
        <sz val="11"/>
        <color rgb="FFFF0000"/>
        <rFont val="Arial"/>
        <family val="2"/>
      </rPr>
      <t>16/12/2019</t>
    </r>
  </si>
  <si>
    <r>
      <t xml:space="preserve">17/04/2019
21/08/2019
</t>
    </r>
    <r>
      <rPr>
        <sz val="11"/>
        <color rgb="FFFF0000"/>
        <rFont val="Arial"/>
        <family val="2"/>
      </rPr>
      <t>27/12/2019</t>
    </r>
  </si>
  <si>
    <t>Actividad no programada en el periodo</t>
  </si>
  <si>
    <t>NA</t>
  </si>
  <si>
    <t xml:space="preserve">La actividad no se programó para el trimestre </t>
  </si>
  <si>
    <t xml:space="preserve">Realizar 3 monitoreo  de   segunda línea de defensa a los 6 componentes del Plan Anticorrupción y de Atención al Ciudadano </t>
  </si>
  <si>
    <t>100% Monitoreos a los 6 componentes  durante el cuatrimestre al PAAC</t>
  </si>
  <si>
    <t>Eficacia de Monitoreo al PAAC segunda línea de defensa</t>
  </si>
  <si>
    <r>
      <t xml:space="preserve">22/04/2019
22/08/2019
</t>
    </r>
    <r>
      <rPr>
        <sz val="11"/>
        <color rgb="FFFF0000"/>
        <rFont val="Arial"/>
        <family val="2"/>
      </rPr>
      <t>30/12/2019</t>
    </r>
  </si>
  <si>
    <r>
      <t xml:space="preserve">26/04/2019
28/08/2019
</t>
    </r>
    <r>
      <rPr>
        <sz val="11"/>
        <color rgb="FFFF0000"/>
        <rFont val="Arial"/>
        <family val="2"/>
      </rPr>
      <t>03/01/2020</t>
    </r>
    <r>
      <rPr>
        <sz val="11"/>
        <rFont val="Arial"/>
        <family val="2"/>
      </rPr>
      <t xml:space="preserve">
</t>
    </r>
  </si>
  <si>
    <t>Liderar la formulación del Plan de Acción, articulado con los planes estratégicos e  institucionales de la entidad, en cumplimiento del decreto 612 de 2018.</t>
  </si>
  <si>
    <t>1  Plan de Acción, formulado</t>
  </si>
  <si>
    <t xml:space="preserve">Eficacia de la formulación del Plan de acción </t>
  </si>
  <si>
    <t>Plan de Acción formulado
SI ___ NO____</t>
  </si>
  <si>
    <t xml:space="preserve"> Plan Acción Dependencias</t>
  </si>
  <si>
    <t xml:space="preserve">En el periodo validando los resultados dado en el 2018, se realizó modificacion al formato, este plan se alineó con la plataforma estratégica de la FUGA.
Se definieron 3 tipos de actividadas (Proyectos de inversión, propias y transversales)  y se consolidó con cada una de las áreas (lideres de procesos)… el plan de acción en su versión 1, el cual se consolid+ó y socializón en el marco del comité directivo del 29 de enero de 2019 para ser publicado igualmente como plan de accioón institucinal en la paginas web </t>
  </si>
  <si>
    <t>\\server\PLAN OPERATIVO INTEGRAL\OFICINA ASESORA DE PLANEACIÓN\Plan de Accion por Dependencia\Plan de acción por Dep 2019\Evidencias\Oficina Asesora de Planeación\Plan de acción por dependencias</t>
  </si>
  <si>
    <t>Se validas las evidencias presentadas como soporte del cumplimiento de la actividad en cuanto al liderar la formulación del plan de acción  de la entidad, así como su publicación    http://fuga.gov.co/plan-de-accion-por-dependencias</t>
  </si>
  <si>
    <t>Realizar monitoreo de primera línea de defenda defensa a las activiades a cargo de la OAP del  Plan de Acción</t>
  </si>
  <si>
    <t xml:space="preserve">3 monitoreos al Plan de Acción Institucional </t>
  </si>
  <si>
    <t>Eficacia de Monitoreo al Plan de Acción -OAP</t>
  </si>
  <si>
    <t>No. de monitoreos  realizados a Plan de Acción OAP,/ No. de monitoreo programados(3)*100%</t>
  </si>
  <si>
    <t>Jefe oficina Asesora de planeación
- Equipo Apoyo  a Planes</t>
  </si>
  <si>
    <t>Planes de acción por dependencias , con seguimiento y evidencias consolidadas</t>
  </si>
  <si>
    <t>01/04/2019
01/08/2019
01/12/2019</t>
  </si>
  <si>
    <t>30/04/2019
31/08/2019
20/12/2019</t>
  </si>
  <si>
    <t>Realizar monitoreo de segunda línea de defensa al  Plan de Acción</t>
  </si>
  <si>
    <t>2 monitoreos al Plan de Acción</t>
  </si>
  <si>
    <t>Eficacia de Monitoreo al Plan de Acción de la entidad</t>
  </si>
  <si>
    <t>No. de monitoreos  realizados a Plan de Acción ,/ No. de monitoreo programados(2)*100%</t>
  </si>
  <si>
    <t xml:space="preserve">Jefe oficina Asesora de planeación
- Equipo Apoyo  a Planes
</t>
  </si>
  <si>
    <t xml:space="preserve">Liderar la formulación y publicación del Plan de Participación ciudadana </t>
  </si>
  <si>
    <t>1 Plan de Participación ciudadana formulado y publicado</t>
  </si>
  <si>
    <t xml:space="preserve">Cumplimiento en la formulación  y publicación  del plan </t>
  </si>
  <si>
    <t>Plan de Participación ciudadana  formulado  y publicado
SI ___ NO____</t>
  </si>
  <si>
    <t>Plan de Participación ciudadana  publicado en la web</t>
  </si>
  <si>
    <t xml:space="preserve">Se realizó una validación de los resultados obtenidos en el 2018 para hacer la proyectos del plan en la vigencia 2019, este plan igual se socializó y aprobó en el marco del comité directivo del 29 de enero de 2019  para ser publicado el 30 de enero en la página web - link de transparencia </t>
  </si>
  <si>
    <t>\\server\PLAN OPERATIVO INTEGRAL\OFICINA ASESORA DE PLANEACIÓN\Plan de Accion por Dependencia\Plan de acción por Dep 2019\Evidencias\Oficina Asesora de Planeación\Plan de participación ciudadana</t>
  </si>
  <si>
    <t xml:space="preserve">Se valida la formulación, aprobación y publicación del Plan de Participación ciudadana 2019.
Se evidencia su publicación en   http://fuga.gov.co/plan-de-participacion-ciudadana </t>
  </si>
  <si>
    <t xml:space="preserve">Realizar monitoreo  de  primera y segunda línea de defensa al Plan de Participación ciudadana </t>
  </si>
  <si>
    <t xml:space="preserve">3 monitoreos al  Plan de Participación ciudadana </t>
  </si>
  <si>
    <t xml:space="preserve">Eficacia de Monitoreo al Plan de Participación ciudadana </t>
  </si>
  <si>
    <t>No. de monitoreo realizados al Plan de Participación ciudadana / No. monitoreo programados (3)*100%</t>
  </si>
  <si>
    <t>Plan de Participación ciudadana con seguimiento y  evidencias consolidadas</t>
  </si>
  <si>
    <t>Elaborar  informes de  monitoreo  y medición del Plan estratégico institucional</t>
  </si>
  <si>
    <t>2 informes de monitoreo  y medición al Plan Estratégico Institucional</t>
  </si>
  <si>
    <t xml:space="preserve">Informe  elaborado </t>
  </si>
  <si>
    <t>informe de monitoreo  y medición al Plan Estratégico Institucional elaborado
SI ___ NO____</t>
  </si>
  <si>
    <t xml:space="preserve"> informe de monitoreo  y medición al Plan Estratégico Institucional</t>
  </si>
  <si>
    <t>01/07/2019
01/12/2019</t>
  </si>
  <si>
    <t>31/07/2019
20/12/2019</t>
  </si>
  <si>
    <t>Realizar la actualziación y aprobación del plan de adecuación y sostenibilidad del Modelo Integrado de Planeación y Gestión – MIPG en articulación con el Sistema integrado de Gestión – SIG de la Entidad, de acuerdo a los lineamientos vigentes</t>
  </si>
  <si>
    <t>1 Plan de adecuación y sostenibilidad del Modelo Integrado de Planeación y Gestión MIPG  -  SIG, actualizado y aprobado por comité de dirección</t>
  </si>
  <si>
    <t xml:space="preserve">Plan de adecuación y sostenibilidad del MIPG - SIG  </t>
  </si>
  <si>
    <t>Plan de adecuación y sostenibilidad del Modelo Integrado de Planeación y Gestión MIPG -  SIG actualizado y aprobado por comité de dirección
SI ___ NO____</t>
  </si>
  <si>
    <t>Jefe Oficina Asesora de Planeación  -  Equipo SIG</t>
  </si>
  <si>
    <t>Plan de adecuación y sostenibilidad del Modelo Integrado de Planeación y Gestión –MIPG -  SIG  actualizado y aprobado</t>
  </si>
  <si>
    <t>Realizar monitoreo   de segunda línea de defensa al plan de adecuación y sostenibilidad del Modelo Integrado de Planeación y Gestión – MIPG en articulación con el Sistema integrado de Gestión – SIG de la Entidad.</t>
  </si>
  <si>
    <t xml:space="preserve">3 monitoreos de segunda línea de defensa al  plan de adecuación y sostenibilidad del Modelo Integrado de Planeación y Gestión – MIPG </t>
  </si>
  <si>
    <t xml:space="preserve">Eficacia de Monitoreo al  plan de adecuación y sostenibilidad del Modelo Integrado de Planeación y Gestión – MIPG </t>
  </si>
  <si>
    <t>No. de monitoreos realizados  a plan de adecuación y sostenibilidad del Modelo Integrado de Planeación y Gestión – MIPG  / No. de monitoreos programados(3)*100%</t>
  </si>
  <si>
    <t>TRIMESTRAL  
CUATRIMESTRAL</t>
  </si>
  <si>
    <t xml:space="preserve">Jefe Oficina Asesora de Planeación- Equipo SIG
</t>
  </si>
  <si>
    <t xml:space="preserve"> - Herramienta Plan de adecuación y sostenibilidad  MIPG- SIG  con registro de monitoreo y evidencias consolidadas </t>
  </si>
  <si>
    <t>25/02/2019
17/06/2019
15/10/2019</t>
  </si>
  <si>
    <t>01/03/2019
26/06/2019
25/10/2019</t>
  </si>
  <si>
    <t xml:space="preserve">En el trimestre se realizo el  monitoreo al Plan de Acción MIPG como consta en Cuestionario FURAG presentado en plataforma del DAFP el 12mar2019,   se adjuntan soportes del cuestionario presentado,  constancia de presentación y carpeta con evidencias consolidadas no disponibles en la web institucional </t>
  </si>
  <si>
    <t>\\192.168.0.34\plan operativo integral\OFICINA ASESORA DE PLANEACIÓN\Plan de Accion por Dependencia\Plan de acción por Dep 2019\Evidencias\Oficina Asesora Planeac\38 Monitoreo MIPG 2linea</t>
  </si>
  <si>
    <t xml:space="preserve">Se valida la información registrada como evidencias y se observa que se realizó cuestionario FURAG con las áreas para cumplimiento al DAFP, por lo tanto se da como cumplida la actividad  </t>
  </si>
  <si>
    <t xml:space="preserve">Ejecutar el cronograma de documentación del SIG  en todos sus componentes (Documentación, Indicadores, Riesgos)   a partir de  los cambios institucionales (12 procesos) </t>
  </si>
  <si>
    <t xml:space="preserve">100%  de procesos actualizados en todos sus componentes </t>
  </si>
  <si>
    <t>Actualización Documental  SIG</t>
  </si>
  <si>
    <t>No. de procesos actualizados y documentados del SIG/ No. total de procesos del SIG(12)*100%</t>
  </si>
  <si>
    <t xml:space="preserve">Jefe Oficina Asesora de Planeación- Equipo  SIG
</t>
  </si>
  <si>
    <t xml:space="preserve">Listado maestro de documentos por proceso actualizado.
Documentación aprobada, publicada  y divulgada </t>
  </si>
  <si>
    <t>Se registra un avance  en el trimestre del 13,5 de acuerdo con la programación y medición registrada en el cronograma de documentación sig versión 3  Se adjunto medición  y avances en listados de asistencia a las reuniones y PPT avances comité directivo</t>
  </si>
  <si>
    <t>\\192.168.0.34\plan operativo integral\OFICINA ASESORA DE PLANEACIÓN\Plan de Accion por Dependencia\Plan de acción por Dep 2019\Evidencias\Oficina Asesora Planeac\39 SIG</t>
  </si>
  <si>
    <t>Se valida la información y se observa el avance en la actualización de la documentación del SIG en un 13,5%  aproximado de los procesos</t>
  </si>
  <si>
    <t>Realizar monitoreo  de segunda línea de defensa a los  riesgos de proceso vigentes</t>
  </si>
  <si>
    <t>2 monitoreos   de segunda línea de defensa a los riesgos  de proceso vigentes</t>
  </si>
  <si>
    <t xml:space="preserve">Eficacia del  Monitoreo a Riesgos  </t>
  </si>
  <si>
    <t>No. de monitoreos realizados  a riesgos de proceso/  No.  monitoreos  programados (2)*100%</t>
  </si>
  <si>
    <t>Herramienta mapa de riesgos de procesos con registro de seguimiento y evidencias consolidadas</t>
  </si>
  <si>
    <t>11/03/2019
19/11/2019</t>
  </si>
  <si>
    <t>13/03/2019
28/11/2019</t>
  </si>
  <si>
    <t xml:space="preserve">La OPA realizo en el trimestre, monitoreo a riesgos de corrupción de acuerdo con la solicitud de la Oficia de Control Interno. Como consta en  carpeta disponible en servidor .  Informe y correo de envío </t>
  </si>
  <si>
    <t>\\192.168.0.34\plan operativo integral\OFICINA ASESORA DE PLANEACIÓN\Plan de Accion por Dependencia\Plan de acción por Dep 2019\Evidencias\Oficina Asesora Planeac\40 Monitoreo Riesgos</t>
  </si>
  <si>
    <t xml:space="preserve">Se observa la evidencia soporte de cumplimiento y se valida la realización del monitoreo a los riesgos de corrupción en segunda línea de defensa </t>
  </si>
  <si>
    <t>Realizar monitoreo  de segunda línea de defensa a los  indicadores de proceso vigentes</t>
  </si>
  <si>
    <t>2 monitoreo   de segunda línea de defensa a los indicadores de proceso vigentes</t>
  </si>
  <si>
    <t>Eficacia del  Monitoreo a los indicadores</t>
  </si>
  <si>
    <t>No. de monitoreos realizados  a indicadores de proceso/  No.  monitoreos  programados  (2)*100%</t>
  </si>
  <si>
    <t xml:space="preserve">Matriz de Indicadores de procesos Consolidada con monitoreo
</t>
  </si>
  <si>
    <t>01/07/2019
15/11/2019</t>
  </si>
  <si>
    <t>31/07/2019
15/12/2019</t>
  </si>
  <si>
    <t>Realizar monitoreo de segunda línea de defensa al Plan de mejoramiento institucional</t>
  </si>
  <si>
    <t>2 monitoreos  de segunda línea de defensa al  plan de mejoramiento institucional</t>
  </si>
  <si>
    <t xml:space="preserve">Eficacia de Monitoreo a  Planes Mejoramiento </t>
  </si>
  <si>
    <t>No. de monitoreos realizados  a planes de mejoramiento /  No.   Monitoreo programados  (2)*100%</t>
  </si>
  <si>
    <t xml:space="preserve">Herramientas  Planes de mejoramiento  Institucional y por Procesos, con registro de seguimiento y evidencias consolidadas </t>
  </si>
  <si>
    <t>27/05/2019
25/10/2019</t>
  </si>
  <si>
    <t>07/06/2019
15/11/2019</t>
  </si>
  <si>
    <t xml:space="preserve">Realizar monitoreo de segunda línea de defensa al Plan de mejoramiento por procesos </t>
  </si>
  <si>
    <t xml:space="preserve">2 monitoreos de segunda línea de defensa a  planes de mejoramiento
</t>
  </si>
  <si>
    <t xml:space="preserve">27/05/2019
25/10/2019
</t>
  </si>
  <si>
    <t xml:space="preserve">07/06/2019
15/11/2019
</t>
  </si>
  <si>
    <t xml:space="preserve">Dar lineamientos a las áreas para la  formulación del Plan de Acción por dependencias de la próxima vigencia 
</t>
  </si>
  <si>
    <t>1 Documento con los  lineamientos para la formulación  del Plan  de Acción por dependencias, socializado</t>
  </si>
  <si>
    <t>Lineamientos socializados</t>
  </si>
  <si>
    <t xml:space="preserve"> Documento con lineamientossocializado
SI ___ NO____</t>
  </si>
  <si>
    <t xml:space="preserve">1 Documento con Lineamientos  para la formulación del Plan de Acción </t>
  </si>
  <si>
    <t>Oficina Asesora de Planeación</t>
  </si>
  <si>
    <t>De acuerdo con validación realizada la OAP cuenta con 10 ACPM formuladas así: 2018: 22, 28,31,32,33,34,35,36 y 2019: 2017-10 v2 y 2019-02, de las cuales se propone el cierre por la OCI de 6 ACPM: así: 2018: 22,28,31,34,35 y 36 
El analisis se soportó en la herramienta de Plan de Mejoramiento por procesos ubicado en el servidor</t>
  </si>
  <si>
    <t>\\192.168.0.34\plan operativo integral\OFICINA ASESORA DE PLANEACIÓN\Plan de Mejoramiento por Proceso</t>
  </si>
  <si>
    <t>Se valida las ACPM a cargo de la OAP en el plan de mejoramiento por procesos  y se verifica lo registrado por la primera linea de defensa</t>
  </si>
  <si>
    <t>El  plan de mejoramiento institucional a cargo de la OAP registra 4 acciones correctivas cumplidas con corte a febrero de 2019
Análisis soportado en el plan de mejoramiento institucional ubicado en el servidor</t>
  </si>
  <si>
    <t>\\192.168.0.34\plan operativo integral\OFICINA ASESORA DE PLANEACIÓN\Plan de Mejoramiento Institucional\2019</t>
  </si>
  <si>
    <t>Se valida las actividades a cargo de la OAP en el Plan de Mejoramiento Institucional y se observa el cumplimiento de ellas con corte a febrero de 2019</t>
  </si>
  <si>
    <t>Se realizó reunión para el monitoreo de 1ra linea de defensa del riesgo: Inadecuada formulación de  planes, programas y proyectos      del proceso de gestión entratégica  
Como consta en acta de reunión del 29 de marzo de 2019</t>
  </si>
  <si>
    <t>Pendiente medición de fichaa</t>
  </si>
  <si>
    <t xml:space="preserve">No se presentan avances en la gestión, se recomienda dar cumplimiento a esta actividad </t>
  </si>
  <si>
    <t xml:space="preserve">De acuerdo con el cronograma de actualzaición de la documentación está proyectado a realizarse entre mayo y junio
</t>
  </si>
  <si>
    <t xml:space="preserve">La actividad no está programada para el trimestre, sin embargo  recomendamos dar prioridad puesto que la ficha inicial es del 01 de enero y no se presenta avance en la gestión </t>
  </si>
  <si>
    <t>De acuerdo con el seguimeitno realizado en el mes de marzo en el marco del Seguimeitno al Plan de Accion MIPG acciones programadas 2018, con corte a feb 2019, la OAP regsitra un cumpimeitno del 77 % de las acciones programdas . Lo anterior como consta en  documetno  Plan Accion MIPG V2- PLANEACION Seguimiento a feb 2019</t>
  </si>
  <si>
    <t>\\server\PLAN OPERATIVO INTEGRAL\OFICINA ASESORA DE PLANEACIÓN\Plan de Accion por Dependencia\Plan de acción por Dep 2019\Evidencias\Oficina Asesora de Planeación\Plan  MIPG - Planeacion</t>
  </si>
  <si>
    <t>Se valida la evidencia registrada y se observa en el plan Operativo MIPG el cumpplimiento de 10 actividades de 13 programadas para este trimestre</t>
  </si>
  <si>
    <t xml:space="preserve">Se hace  realizó el cargue de los documentos relacionados en el link de transparencia , encontrando la siguiente relacion:  16 actividades fueron actualizadas al 100% y 4 actividades parcial </t>
  </si>
  <si>
    <t>\\server\PLAN OPERATIVO INTEGRAL\OFICINA ASESORA DE PLANEACIÓN\Ley de Transparencia\2019</t>
  </si>
  <si>
    <t xml:space="preserve">Se valida la información registarda y se observa la publicación de las actividades mencionadas, sin embargo se recomienda dar cumplimiento total puesto que es un requerimiento de nota---- &gt; revisar esquema de publicación conforme al anexo 3 ley de transaprencia por lo menos una vez al mes  </t>
  </si>
  <si>
    <t>LA actividad no está programada para el trimestre</t>
  </si>
  <si>
    <t xml:space="preserve">1. Desarrollar acciones para el diseño, implementación y ejecución de planes, programas y
proyectos tendientes a la formación, creación, investigación, circulación y apropiación del arte
y la cultura.
2. Intervenir en el diseño de estrategias, planes y proyectos que garanticen el desarrollo de las
expresiones artísticas y que interpreten la diversidad cultural de los habitantes del Distrito
Capital. 3. Realizar actividades para la gestión de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Gestionar la promoción y el fortalecimiento de las alianzas entre agentes artísticos y culturales
y la Fundación. 6. Diseñar de conformidad con su competencia los lineamientos generales y hacer seguimiento 
a las convocatorias públicas ofertadas en el arte y la cultura conforme a las políticas del Sector Cultura, Recreación y Deporte.
7. Organizar la programación y producción técnica requerida para la ejecución de las actividades y eventos artísticos y culturales de la Fundación.
8. Las demás que le sean asignadas por su jefe inmediato y que correspondan a la naturaleza del empleo.
</t>
  </si>
  <si>
    <t>10. Implementar a un 80% la sostenibilidad del Sistema Integrado de Gestión en la entidad</t>
  </si>
  <si>
    <t>Primera Línea de defensa - Subdirección Artística y Cultural</t>
  </si>
  <si>
    <t xml:space="preserve">1. Construir un posicionamiento positivo del centro de Bogotá.
2. Promover y fomentar las prácticas culturales como agente de cambio para la revitalización y transformación del centro de Bogotá.
</t>
  </si>
  <si>
    <r>
      <t xml:space="preserve">Apoyar 92 iniciativas culturales a través de estímulos y otras estrategias de fomento, en el marco del proyecto de inversión 1115
</t>
    </r>
    <r>
      <rPr>
        <sz val="10"/>
        <color indexed="10"/>
        <rFont val="Arial"/>
        <family val="2"/>
      </rPr>
      <t xml:space="preserve"> </t>
    </r>
  </si>
  <si>
    <t xml:space="preserve">Realización de Publicación de los terminos de referencia </t>
  </si>
  <si>
    <t>Subdireccion Artística y Cultural</t>
  </si>
  <si>
    <t>Terminos de Referencia</t>
  </si>
  <si>
    <t>Durante este trimestre se elaboraron de forma conjunta entre las áreas misionales, jurídica y financiera  los términos de referencia para convocatorias y selección de jurados. Los textos se consignan en el documento: Términos de Referencia Sub. A y C 2019</t>
  </si>
  <si>
    <t>\\server\PLAN OPERATIVO INTEGRAL\OFICINA ASESORA DE PLANEACIÓN\Plan de Accion por Dependencia\Plan de acción por Dep 2019\Evidencias\Subdirección Artística y Cultural\Convocatorias</t>
  </si>
  <si>
    <t xml:space="preserve">Se valida la ubicación, evidencias y demás relacionados ocn la actividad y se da por cumplica la actividad del diseño de los términos de referencia. 
Sin embargo, no se soporta la pubicación de los mismos, por lo tanto se recomienda anexar soporte o link de publicación de los teérminos de referencia </t>
  </si>
  <si>
    <t xml:space="preserve">Subdirección Artística y Cultural </t>
  </si>
  <si>
    <t>Cierre de convocatorias</t>
  </si>
  <si>
    <t>Listados de inscritos al cierre de cada convocatoria exportados de la plataforma de Secretaría</t>
  </si>
  <si>
    <t>Durante este trimestre se hizo seguimiento a la apertura y cierre de 5 convocatorias del portafolio de la Subdirección. La información queda consignada en los listados de inscritos exportados de la Plataforma de la SCRD: concursantes_inscritos FUNCIONES ESTELARES, concursantes_inscritos COMEDIAS ESTELARES, concursantes_inscritos CONCIERTOS ESTELARES, concursantes_inscritos PEÑA DE MUJERES, concursantes_inscritos TEATRO FAMILIAR</t>
  </si>
  <si>
    <t>Se valida el soporte de la actividad relacionada al cierre de las convocotarias al trimestre mediante la lista de inscritos en SCRD</t>
  </si>
  <si>
    <t xml:space="preserve">Verificación de requisitos minimos  </t>
  </si>
  <si>
    <t>Listado de chequeo de la totalidad de propuestas inscritas en cada convocatoria</t>
  </si>
  <si>
    <t>Durante este trimestre se revisaron los requisitos mínimos habilitantes o subsanables de las propuestas inscritas en las 5 convocatorias en el periodo. Para ello, se elaboró un cuadro de chequeo de las convocatorias en mención: Check List convocatorias SUB A y C 2019 Marzo</t>
  </si>
  <si>
    <t>\\192.168.0.34\plan operativo integral\OFICINA ASESORA DE PLANEACIÓN\Plan de Accion por Dependencia\Plan de acción por Dep 2019\Evidencias\Subdirección Artística y Cultural\Convocatorias</t>
  </si>
  <si>
    <t>Se valida que la verificación de los requisitos minimos para las convocatorias que aplican para este periodo se realizarón mediante una lista de chequeo, se da por cumplida la actividad</t>
  </si>
  <si>
    <t>Notificación jurados</t>
  </si>
  <si>
    <t>Notificaciones de pre selección enviadas</t>
  </si>
  <si>
    <t xml:space="preserve">Durante este trimestre se elaboraron 5 resoluciones de jurados fruto de la selección de los mismos para los estímulos correspondientes al periodo. </t>
  </si>
  <si>
    <t xml:space="preserve">Se valida la  selección de jurados a través de las actas de selección de jurados para las convocatoria del trimestre  </t>
  </si>
  <si>
    <t>Acompañamiento evaluación de propuestas</t>
  </si>
  <si>
    <t>actas de jornadas de evaluación de propuestas</t>
  </si>
  <si>
    <t>Actividad no programada en este trimestre</t>
  </si>
  <si>
    <t>Actividades 
I Trimestre</t>
  </si>
  <si>
    <t>Notificación ganadores</t>
  </si>
  <si>
    <t>Resoluciones de ganadores</t>
  </si>
  <si>
    <t>Aceptación de estimulo y trámite</t>
  </si>
  <si>
    <t>Procesos administrativos ligados a convocatorias (carpeta, documentos)</t>
  </si>
  <si>
    <t>Acompañamiento a ganadores</t>
  </si>
  <si>
    <t>Soporte de pago</t>
  </si>
  <si>
    <t>1. Construir un posicionamiento positivo del centro de Bogotá.
2. Promover y fomentar las prácticas culturales como agente de cambio para la revitalización y transformación del centro de Bogotá-
4. Preservar las instalaciones físicas de la entidad mediante su dotación, adecuación y  mantenimiento  para acoger y servir a los grupos de valor.</t>
  </si>
  <si>
    <t>Mejorar el 0.07 de 1 equipamiento misional, en el marco del proyecto de inversión 1162</t>
  </si>
  <si>
    <t>Adecuacion salas exposición</t>
  </si>
  <si>
    <t>Cronograma de adecuaciones y mantenimientos de las salas de exposición</t>
  </si>
  <si>
    <t>Adecuacion muelle</t>
  </si>
  <si>
    <t>Cronograma de adecuaciones y mantenimientos del muelle</t>
  </si>
  <si>
    <t>Acompañamiento estudios y diseños Auditorio</t>
  </si>
  <si>
    <t>Cronograma de acompañamientos a reestructuración del auditorio</t>
  </si>
  <si>
    <t>Realizar 218 actividades culturales, en el marco del proyecto de inversión 1164</t>
  </si>
  <si>
    <t>Borradores de parrilla de programación</t>
  </si>
  <si>
    <t>Durante este trimestre se consolidó la programación del Festival Centro y se elaboró un borrador de programación artística para ejecutar en 2019. Se adjuntan fichas de seguimiento a los eventos de Festival Centro y un Cuadro de programación proyectado</t>
  </si>
  <si>
    <t>\\server\PLAN OPERATIVO INTEGRAL\OFICINA ASESORA DE PLANEACIÓN\Plan de Accion por Dependencia\Plan de acción por Dep 2019\Evidencias\Subdirección Artística y Cultural\Programación artística</t>
  </si>
  <si>
    <t xml:space="preserve">Se observa el cumplimiento parcial de la actividad conforme a las evidencias, sin embargo, en la descripción del analisis cualitativo presente advierten la existencia de un cuadro consolidado de  la proyección de la programación que no se observa anexo . Se da como avanece en la gestión la actividad  puesto que no hay soporte de la divulgación de la programación  </t>
  </si>
  <si>
    <t>planillas de asistencia o de boletería</t>
  </si>
  <si>
    <t>Durante este trimestre se realizaron 45 eventos en el marco de Festival centro, programación artística de artes escénicas y artes plásticas con exposiciones. Se adjuntan fichas de seguimiento a los eventos y listados</t>
  </si>
  <si>
    <t>Se observa el cumplimiento de la actividad mediante las evidencias registradas a través  de las fichas de los eventos</t>
  </si>
  <si>
    <t>Divulgación de clubes y talleres</t>
  </si>
  <si>
    <t>Borradores del cronograma de clubes y talleres</t>
  </si>
  <si>
    <t>Durante este trimestre se elaboró un borrador de programación del  Progama Clubes y Talleres. Se adjunta cuadro de proyección de cronograma: Cronograma Clubes y Talleres 2019</t>
  </si>
  <si>
    <t>\\server\PLAN OPERATIVO INTEGRAL\OFICINA ASESORA DE PLANEACIÓN\Plan de Accion por Dependencia\Plan de acción por Dep 2019\Evidencias\Subdirección Artística y Cultural\Programación Clubes y Talleres</t>
  </si>
  <si>
    <t>Se valida la programación de los Clubes y Talleres de la FUGA, estos comienzan a partir del mes de abri de 2019</t>
  </si>
  <si>
    <t>Realización de clubes y tallere</t>
  </si>
  <si>
    <t>planillas de asistencia</t>
  </si>
  <si>
    <t>Subd. Arte y Cultura</t>
  </si>
  <si>
    <t xml:space="preserve">La subdirección Artistica y cultural no tiene ACPM relacionadas al proceso  </t>
  </si>
  <si>
    <t xml:space="preserve">La actividad no se programó en el  trimestre, sin embargo recomienda tener presente esta actividad para su cumplimiento </t>
  </si>
  <si>
    <t xml:space="preserve">Actividad no programada en el periodo
</t>
  </si>
  <si>
    <t xml:space="preserve">En el mapa de riesgos de la entidad hay un riesgo asociada a la subdirección desde el proceso de Transformación Cultural el cual es: Gestión inadecuada para la realización de eventos (gratuitos)----&gt; La OAP tiene dentro de su plan de acción tiene estimada la fecha de acompañameinto al seguimietno para noviembre, por cual se recomienda tener presenta la actividad para su gestión 
http://intranet.fuga.gov.co/mapa-de-riegos-por-procesos
Los riesgos fuern trabajados el año pasado con planeación y los profesionales, este fue apropbado en comité directivo de enero 2019
Hacerle monitoreo a los riesgos a través de acta de reunión con el equipo, etc. </t>
  </si>
  <si>
    <t>En este trimestre se consolidaron las fichas de seguimiento a los indicadores con un 100% de ejecución. Las fichas se envían a la OAP por correo electrónico el día 30 de abril.</t>
  </si>
  <si>
    <t xml:space="preserve">Ruta intranet: http://intranet.fuga.gov.co/indicadores-sig
La subdirección tiene a cargo 2 indicadores: 1. Iniciativas apoyadas y 2. Participantes
Se hace seguimiento en la ficha de indicadores y posteriormete se remite a Planeación por correo electrónico  </t>
  </si>
  <si>
    <t>Definido según cronograma de documentación del SIG</t>
  </si>
  <si>
    <t>En este trimestre se desarollaron reuniones con el equipo de la Subdirección y la OAP para la revisión y documentación de procesos. Se identificaron 25 procesos a documentar y se logró avanzar en 5: Programa Distrital de estímulos, Cronograma y programación artística y cultural, Proyección presupuesto estímulos, Cartilla convocatoria y Cronograma de estímulos. Se encuentran publicados en la intranet</t>
  </si>
  <si>
    <t>http://intranet.fuga.gov.co/arte-y-cultura</t>
  </si>
  <si>
    <t xml:space="preserve">La OAP está actualizando el Plan Operativo MIPG 2019 con las áreas, por lo tanto esta actividad se verificará en el proximo trimestre </t>
  </si>
  <si>
    <t>Durante este trimestre se hicieron publicaciones en el link de transparencia de la página web en los ítems Enlace clubes y talleres 2019 , Directorio y Calendario de Actividades</t>
  </si>
  <si>
    <t>Enlace clubes y talleres 2019 (http://fuga.gov.co/clubes-y-talleres) , Directorio (http://fuga.gov.co/directorio) y Calendario de Actividades (http://fuga.gov.co/agenda-cultural)</t>
  </si>
  <si>
    <t>Se valida la publicación y actualización de la información en el link de transparencia. Sin embargo en el enlace: http://fuga.gov.co/agenda-cultural               no se tiene la trazabilidad de los eventos de los meses anterior (Enero  a Abril de 2019)</t>
  </si>
  <si>
    <t>La actividad no está programada para este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</si>
</sst>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164" formatCode="0.0%"/>
    <numFmt numFmtId="165" formatCode="_(&quot;$&quot;\ * #,##0_);_(&quot;$&quot;\ * \(#,##0\);_(&quot;$&quot;\ * &quot;-&quot;??_);_(@_)"/>
    <numFmt numFmtId="166" formatCode="dd/mm/yy"/>
  </numFmts>
  <fonts count="47" x14ac:knownFonts="1">
    <font>
      <sz val="10"/>
      <name val="Arial"/>
      <family val="2"/>
    </font>
    <font>
      <sz val="10"/>
      <name val="Arial"/>
      <family val="2"/>
    </font>
    <font>
      <b/>
      <sz val="9"/>
      <name val="Candara"/>
      <family val="2"/>
    </font>
    <font>
      <b/>
      <u/>
      <sz val="20"/>
      <color rgb="FF002060"/>
      <name val="Candara"/>
      <family val="2"/>
    </font>
    <font>
      <b/>
      <sz val="36"/>
      <name val="Candara"/>
      <family val="2"/>
    </font>
    <font>
      <sz val="9"/>
      <name val="Arial"/>
      <family val="2"/>
    </font>
    <font>
      <u/>
      <sz val="20"/>
      <color rgb="FF002060"/>
      <name val="Candara"/>
      <family val="2"/>
    </font>
    <font>
      <b/>
      <sz val="16"/>
      <color rgb="FF0000FF"/>
      <name val="Candara"/>
      <family val="2"/>
    </font>
    <font>
      <b/>
      <sz val="11"/>
      <color theme="1"/>
      <name val="Candara"/>
      <family val="2"/>
    </font>
    <font>
      <sz val="11"/>
      <color theme="1"/>
      <name val="Candara"/>
      <family val="2"/>
    </font>
    <font>
      <sz val="8"/>
      <name val="Arial"/>
      <family val="2"/>
    </font>
    <font>
      <sz val="11"/>
      <color indexed="8"/>
      <name val="Candara"/>
      <family val="2"/>
    </font>
    <font>
      <b/>
      <sz val="9"/>
      <color rgb="FFFF0000"/>
      <name val="Arial"/>
      <family val="2"/>
    </font>
    <font>
      <sz val="11"/>
      <color theme="1"/>
      <name val="Arial"/>
      <family val="2"/>
    </font>
    <font>
      <sz val="11"/>
      <color rgb="FFFF0000"/>
      <name val="Candara"/>
      <family val="2"/>
    </font>
    <font>
      <sz val="11"/>
      <name val="Candara"/>
      <family val="2"/>
    </font>
    <font>
      <b/>
      <i/>
      <sz val="11"/>
      <color theme="1"/>
      <name val="Candara"/>
      <family val="2"/>
    </font>
    <font>
      <b/>
      <sz val="9"/>
      <name val="Arial"/>
      <family val="2"/>
    </font>
    <font>
      <b/>
      <sz val="11"/>
      <name val="Arial"/>
      <family val="2"/>
    </font>
    <font>
      <b/>
      <sz val="14"/>
      <name val="Arial"/>
      <family val="2"/>
    </font>
    <font>
      <b/>
      <sz val="16"/>
      <name val="Arial"/>
      <family val="2"/>
    </font>
    <font>
      <b/>
      <sz val="10"/>
      <name val="Arial"/>
      <family val="2"/>
    </font>
    <font>
      <sz val="9"/>
      <color theme="1"/>
      <name val="Arial"/>
      <family val="2"/>
    </font>
    <font>
      <i/>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sz val="9"/>
      <color rgb="FFFF0000"/>
      <name val="Arial"/>
      <family val="2"/>
    </font>
    <font>
      <b/>
      <i/>
      <u/>
      <sz val="9"/>
      <color indexed="8"/>
      <name val="Arial"/>
      <family val="2"/>
    </font>
    <font>
      <b/>
      <u/>
      <sz val="9"/>
      <color indexed="8"/>
      <name val="Arial"/>
      <family val="2"/>
    </font>
    <font>
      <b/>
      <sz val="9"/>
      <color theme="1"/>
      <name val="Arial"/>
      <family val="2"/>
    </font>
    <font>
      <b/>
      <sz val="18"/>
      <color theme="1"/>
      <name val="Arial"/>
      <family val="2"/>
    </font>
    <font>
      <sz val="9"/>
      <color rgb="FF000000"/>
      <name val="Arial"/>
      <family val="2"/>
    </font>
    <font>
      <i/>
      <sz val="9"/>
      <name val="Arial"/>
      <family val="2"/>
    </font>
    <font>
      <b/>
      <sz val="9"/>
      <color indexed="8"/>
      <name val="Arial"/>
      <family val="2"/>
    </font>
    <font>
      <b/>
      <u/>
      <sz val="9"/>
      <name val="Arial"/>
      <family val="2"/>
    </font>
    <font>
      <b/>
      <i/>
      <sz val="9"/>
      <name val="Arial"/>
      <family val="2"/>
    </font>
    <font>
      <u/>
      <sz val="9"/>
      <color indexed="8"/>
      <name val="Arial"/>
      <family val="2"/>
    </font>
    <font>
      <i/>
      <sz val="9"/>
      <color rgb="FFFF0000"/>
      <name val="Arial"/>
      <family val="2"/>
    </font>
    <font>
      <b/>
      <sz val="12"/>
      <name val="Arial"/>
      <family val="2"/>
    </font>
    <font>
      <b/>
      <sz val="9"/>
      <color indexed="81"/>
      <name val="Tahoma"/>
      <family val="2"/>
    </font>
    <font>
      <sz val="9"/>
      <color indexed="81"/>
      <name val="Tahoma"/>
      <family val="2"/>
    </font>
    <font>
      <sz val="8"/>
      <name val="Calibri"/>
      <family val="2"/>
      <scheme val="minor"/>
    </font>
    <font>
      <u/>
      <sz val="10"/>
      <name val="Arial"/>
      <family val="2"/>
    </font>
    <font>
      <sz val="11"/>
      <color rgb="FFFF0000"/>
      <name val="Arial"/>
      <family val="2"/>
    </font>
    <font>
      <sz val="10"/>
      <color indexed="10"/>
      <name val="Arial"/>
      <family val="2"/>
    </font>
  </fonts>
  <fills count="1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FFFFFF"/>
        <bgColor indexed="64"/>
      </patternFill>
    </fill>
    <fill>
      <patternFill patternType="solid">
        <fgColor rgb="FFB4C9E2"/>
        <bgColor indexed="64"/>
      </patternFill>
    </fill>
    <fill>
      <patternFill patternType="solid">
        <fgColor theme="7" tint="0.399975585192419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dotted">
        <color indexed="64"/>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dotted">
        <color indexed="64"/>
      </right>
      <top style="dotted">
        <color indexed="64"/>
      </top>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style="hair">
        <color indexed="8"/>
      </left>
      <right style="dotted">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dotted">
        <color indexed="64"/>
      </bottom>
      <diagonal/>
    </border>
    <border>
      <left/>
      <right/>
      <top style="dotted">
        <color indexed="64"/>
      </top>
      <bottom/>
      <diagonal/>
    </border>
    <border>
      <left style="dotted">
        <color indexed="64"/>
      </left>
      <right/>
      <top/>
      <bottom style="hair">
        <color indexed="64"/>
      </bottom>
      <diagonal/>
    </border>
    <border>
      <left/>
      <right/>
      <top/>
      <bottom style="hair">
        <color indexed="64"/>
      </bottom>
      <diagonal/>
    </border>
    <border>
      <left style="dotted">
        <color indexed="64"/>
      </left>
      <right/>
      <top style="hair">
        <color indexed="64"/>
      </top>
      <bottom style="hair">
        <color indexed="64"/>
      </bottom>
      <diagonal/>
    </border>
    <border>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theme="0" tint="-0.34998626667073579"/>
      </bottom>
      <diagonal/>
    </border>
    <border>
      <left/>
      <right/>
      <top/>
      <bottom style="hair">
        <color theme="0" tint="-0.34998626667073579"/>
      </bottom>
      <diagonal/>
    </border>
    <border>
      <left style="hair">
        <color indexed="64"/>
      </left>
      <right/>
      <top/>
      <bottom/>
      <diagonal/>
    </border>
    <border>
      <left style="hair">
        <color indexed="64"/>
      </left>
      <right/>
      <top style="hair">
        <color theme="0" tint="-0.34998626667073579"/>
      </top>
      <bottom/>
      <diagonal/>
    </border>
    <border>
      <left/>
      <right/>
      <top style="hair">
        <color theme="0" tint="-0.34998626667073579"/>
      </top>
      <bottom/>
      <diagonal/>
    </border>
    <border>
      <left/>
      <right/>
      <top style="hair">
        <color indexed="64"/>
      </top>
      <bottom/>
      <diagonal/>
    </border>
    <border>
      <left/>
      <right style="thin">
        <color indexed="64"/>
      </right>
      <top style="dotted">
        <color indexed="64"/>
      </top>
      <bottom style="dotted">
        <color indexed="64"/>
      </bottom>
      <diagonal/>
    </border>
    <border>
      <left style="dotted">
        <color indexed="64"/>
      </left>
      <right style="hair">
        <color indexed="8"/>
      </right>
      <top style="dotted">
        <color indexed="64"/>
      </top>
      <bottom/>
      <diagonal/>
    </border>
    <border>
      <left style="hair">
        <color indexed="8"/>
      </left>
      <right style="dotted">
        <color indexed="64"/>
      </right>
      <top style="dotted">
        <color indexed="64"/>
      </top>
      <bottom/>
      <diagonal/>
    </border>
    <border>
      <left style="dotted">
        <color indexed="64"/>
      </left>
      <right style="hair">
        <color indexed="8"/>
      </right>
      <top/>
      <bottom/>
      <diagonal/>
    </border>
    <border>
      <left style="hair">
        <color indexed="8"/>
      </left>
      <right style="dotted">
        <color indexed="64"/>
      </right>
      <top/>
      <bottom/>
      <diagonal/>
    </border>
    <border>
      <left/>
      <right style="dotted">
        <color indexed="64"/>
      </right>
      <top/>
      <bottom style="hair">
        <color indexed="64"/>
      </bottom>
      <diagonal/>
    </border>
    <border>
      <left style="hair">
        <color indexed="8"/>
      </left>
      <right style="dotted">
        <color indexed="64"/>
      </right>
      <top style="dotted">
        <color indexed="64"/>
      </top>
      <bottom style="hair">
        <color indexed="64"/>
      </bottom>
      <diagonal/>
    </border>
    <border>
      <left style="hair">
        <color indexed="8"/>
      </left>
      <right style="dotted">
        <color indexed="64"/>
      </right>
      <top style="hair">
        <color indexed="64"/>
      </top>
      <bottom/>
      <diagonal/>
    </border>
    <border>
      <left style="thin">
        <color indexed="64"/>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xf numFmtId="0" fontId="27" fillId="0" borderId="0" applyNumberFormat="0" applyFill="0" applyBorder="0" applyAlignment="0" applyProtection="0"/>
    <xf numFmtId="44" fontId="1" fillId="0" borderId="0" applyFont="0" applyFill="0" applyBorder="0" applyAlignment="0" applyProtection="0"/>
  </cellStyleXfs>
  <cellXfs count="506">
    <xf numFmtId="0" fontId="0" fillId="0" borderId="0" xfId="0"/>
    <xf numFmtId="0" fontId="19" fillId="7" borderId="9" xfId="2" applyNumberFormat="1" applyFont="1" applyFill="1" applyBorder="1" applyAlignment="1" applyProtection="1">
      <alignment vertical="center" wrapText="1"/>
    </xf>
    <xf numFmtId="0" fontId="19" fillId="7" borderId="0" xfId="2" applyNumberFormat="1" applyFont="1" applyFill="1" applyBorder="1" applyAlignment="1" applyProtection="1">
      <alignment vertical="center" wrapText="1"/>
    </xf>
    <xf numFmtId="0" fontId="20" fillId="7" borderId="10" xfId="2" applyNumberFormat="1" applyFont="1" applyFill="1" applyBorder="1" applyAlignment="1" applyProtection="1">
      <alignment horizontal="center" vertical="center" wrapText="1"/>
    </xf>
    <xf numFmtId="0" fontId="19" fillId="7" borderId="0" xfId="2" applyNumberFormat="1" applyFont="1" applyFill="1" applyBorder="1" applyAlignment="1" applyProtection="1">
      <alignment horizontal="justify" vertical="center" wrapText="1"/>
    </xf>
    <xf numFmtId="0" fontId="19" fillId="7" borderId="0" xfId="2" applyNumberFormat="1" applyFont="1" applyFill="1" applyBorder="1" applyAlignment="1" applyProtection="1">
      <alignment horizontal="center" vertical="center" wrapText="1"/>
    </xf>
    <xf numFmtId="0" fontId="19" fillId="7" borderId="7" xfId="2" applyNumberFormat="1" applyFont="1" applyFill="1" applyBorder="1" applyAlignment="1" applyProtection="1">
      <alignment horizontal="center" vertical="center" wrapText="1"/>
    </xf>
    <xf numFmtId="0" fontId="17" fillId="7" borderId="0" xfId="2" applyNumberFormat="1" applyFont="1" applyFill="1" applyBorder="1" applyAlignment="1" applyProtection="1">
      <alignment horizontal="center" vertical="center" wrapText="1"/>
    </xf>
    <xf numFmtId="0" fontId="21" fillId="8" borderId="14" xfId="2" applyNumberFormat="1" applyFont="1" applyFill="1" applyBorder="1" applyAlignment="1" applyProtection="1">
      <alignment horizontal="center" vertical="center" wrapText="1"/>
    </xf>
    <xf numFmtId="0" fontId="21" fillId="8" borderId="13" xfId="2" applyNumberFormat="1" applyFont="1" applyFill="1" applyBorder="1" applyAlignment="1" applyProtection="1">
      <alignment horizontal="center" vertical="center" wrapText="1"/>
    </xf>
    <xf numFmtId="0" fontId="21" fillId="8" borderId="15" xfId="2" applyNumberFormat="1" applyFont="1" applyFill="1" applyBorder="1" applyAlignment="1" applyProtection="1">
      <alignment horizontal="center" vertical="center" wrapText="1"/>
    </xf>
    <xf numFmtId="0" fontId="21" fillId="8" borderId="11" xfId="2" applyNumberFormat="1" applyFont="1" applyFill="1" applyBorder="1" applyAlignment="1" applyProtection="1">
      <alignment horizontal="center" vertical="center" wrapText="1"/>
    </xf>
    <xf numFmtId="0" fontId="21" fillId="8" borderId="0" xfId="2"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vertical="center" wrapText="1"/>
    </xf>
    <xf numFmtId="0" fontId="0" fillId="2" borderId="1" xfId="2" applyNumberFormat="1" applyFont="1" applyFill="1" applyBorder="1" applyAlignment="1" applyProtection="1">
      <alignment vertical="center" wrapText="1"/>
    </xf>
    <xf numFmtId="0" fontId="22" fillId="2" borderId="18"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vertical="center" wrapText="1"/>
    </xf>
    <xf numFmtId="0" fontId="22" fillId="0" borderId="18" xfId="2" applyNumberFormat="1" applyFont="1" applyFill="1" applyBorder="1" applyAlignment="1" applyProtection="1">
      <alignment horizontal="left" vertical="center" wrapText="1"/>
    </xf>
    <xf numFmtId="0" fontId="24" fillId="2" borderId="23" xfId="2" applyNumberFormat="1" applyFont="1" applyFill="1" applyBorder="1" applyAlignment="1" applyProtection="1">
      <alignment horizontal="left" vertical="top" wrapText="1"/>
    </xf>
    <xf numFmtId="0" fontId="24" fillId="9" borderId="19" xfId="2" applyNumberFormat="1" applyFont="1" applyFill="1" applyBorder="1" applyAlignment="1" applyProtection="1">
      <alignment horizontal="center" vertical="center" wrapText="1"/>
    </xf>
    <xf numFmtId="9" fontId="5" fillId="9" borderId="19" xfId="1" applyFont="1" applyFill="1" applyBorder="1" applyAlignment="1" applyProtection="1">
      <alignment horizontal="center" vertical="center" wrapText="1"/>
    </xf>
    <xf numFmtId="0" fontId="24" fillId="0" borderId="19" xfId="2" applyNumberFormat="1" applyFont="1" applyFill="1" applyBorder="1" applyAlignment="1" applyProtection="1">
      <alignment horizontal="left" vertical="center" wrapText="1"/>
    </xf>
    <xf numFmtId="0" fontId="5" fillId="0" borderId="1" xfId="2" applyNumberFormat="1" applyFont="1" applyFill="1" applyBorder="1" applyAlignment="1" applyProtection="1">
      <alignment horizontal="justify" vertical="center" wrapText="1"/>
    </xf>
    <xf numFmtId="0" fontId="5" fillId="0" borderId="4" xfId="2" applyNumberFormat="1" applyFont="1" applyFill="1" applyBorder="1" applyAlignment="1" applyProtection="1">
      <alignment horizontal="justify" vertical="center" wrapText="1"/>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5" fillId="0" borderId="0" xfId="0" applyFont="1" applyFill="1" applyAlignment="1" applyProtection="1">
      <alignment vertical="center" wrapText="1"/>
    </xf>
    <xf numFmtId="0" fontId="6" fillId="0" borderId="0" xfId="0" applyFont="1" applyFill="1" applyBorder="1" applyAlignment="1" applyProtection="1">
      <alignment horizontal="center" vertical="center"/>
    </xf>
    <xf numFmtId="0" fontId="5" fillId="0" borderId="0" xfId="0" applyFont="1" applyFill="1" applyAlignment="1" applyProtection="1">
      <alignment horizontal="justify" vertical="center" wrapText="1"/>
    </xf>
    <xf numFmtId="0" fontId="8" fillId="0" borderId="1"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9" fillId="0" borderId="1" xfId="0" applyFont="1" applyFill="1" applyBorder="1" applyAlignment="1" applyProtection="1">
      <alignment horizontal="justify" vertical="center" wrapText="1"/>
    </xf>
    <xf numFmtId="0" fontId="5" fillId="0" borderId="0" xfId="0" applyFont="1" applyFill="1" applyBorder="1" applyAlignment="1" applyProtection="1">
      <alignment horizontal="center" vertical="center" wrapText="1"/>
    </xf>
    <xf numFmtId="0" fontId="12" fillId="0" borderId="5" xfId="0" applyFont="1" applyFill="1" applyBorder="1" applyAlignment="1" applyProtection="1">
      <alignment vertical="center" wrapText="1"/>
    </xf>
    <xf numFmtId="0" fontId="8" fillId="0" borderId="2" xfId="0" applyFont="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8" fillId="0" borderId="4" xfId="0" applyFont="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xf>
    <xf numFmtId="0" fontId="16" fillId="0" borderId="0" xfId="0" applyFont="1" applyFill="1" applyBorder="1" applyAlignment="1" applyProtection="1">
      <alignment vertical="center" wrapText="1"/>
    </xf>
    <xf numFmtId="0" fontId="13"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14" fontId="18" fillId="3" borderId="16" xfId="0" applyNumberFormat="1" applyFont="1" applyFill="1" applyBorder="1" applyAlignment="1" applyProtection="1">
      <alignment horizontal="center" vertical="center" wrapText="1"/>
    </xf>
    <xf numFmtId="14" fontId="18" fillId="4" borderId="16" xfId="0" applyNumberFormat="1" applyFont="1" applyFill="1" applyBorder="1" applyAlignment="1" applyProtection="1">
      <alignment horizontal="center" vertical="center" wrapText="1"/>
    </xf>
    <xf numFmtId="14" fontId="18" fillId="5" borderId="16" xfId="0" applyNumberFormat="1" applyFont="1" applyFill="1" applyBorder="1" applyAlignment="1" applyProtection="1">
      <alignment horizontal="center" vertical="center" wrapText="1"/>
    </xf>
    <xf numFmtId="14" fontId="18" fillId="6" borderId="16" xfId="0" applyNumberFormat="1" applyFont="1" applyFill="1" applyBorder="1" applyAlignment="1" applyProtection="1">
      <alignment horizontal="center" vertical="center" wrapText="1"/>
    </xf>
    <xf numFmtId="0" fontId="1" fillId="0"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wrapText="1"/>
    </xf>
    <xf numFmtId="14" fontId="22" fillId="2" borderId="16" xfId="0" applyNumberFormat="1" applyFont="1" applyFill="1" applyBorder="1" applyAlignment="1" applyProtection="1">
      <alignment horizontal="justify" vertical="center" wrapText="1"/>
    </xf>
    <xf numFmtId="14" fontId="22" fillId="2" borderId="16" xfId="0" applyNumberFormat="1" applyFont="1" applyFill="1" applyBorder="1" applyAlignment="1" applyProtection="1">
      <alignment horizontal="center" vertical="center" wrapText="1"/>
    </xf>
    <xf numFmtId="10" fontId="5" fillId="3" borderId="16" xfId="1" applyNumberFormat="1" applyFont="1" applyFill="1" applyBorder="1" applyAlignment="1" applyProtection="1">
      <alignment horizontal="center" vertical="center" wrapText="1"/>
    </xf>
    <xf numFmtId="10" fontId="5" fillId="3" borderId="16" xfId="0" applyNumberFormat="1" applyFont="1" applyFill="1" applyBorder="1" applyAlignment="1" applyProtection="1">
      <alignment horizontal="center" vertical="center" wrapText="1"/>
    </xf>
    <xf numFmtId="10" fontId="5" fillId="4" borderId="16" xfId="1" applyNumberFormat="1" applyFont="1" applyFill="1" applyBorder="1" applyAlignment="1" applyProtection="1">
      <alignment horizontal="center" vertical="center" wrapText="1"/>
    </xf>
    <xf numFmtId="10" fontId="5" fillId="5" borderId="16" xfId="1" applyNumberFormat="1" applyFont="1" applyFill="1" applyBorder="1" applyAlignment="1" applyProtection="1">
      <alignment horizontal="center" vertical="center" wrapText="1"/>
    </xf>
    <xf numFmtId="10" fontId="5" fillId="5" borderId="16" xfId="0" applyNumberFormat="1" applyFont="1" applyFill="1" applyBorder="1" applyAlignment="1" applyProtection="1">
      <alignment horizontal="center" vertical="center" wrapText="1"/>
    </xf>
    <xf numFmtId="10" fontId="5" fillId="6" borderId="16" xfId="1" applyNumberFormat="1" applyFont="1" applyFill="1" applyBorder="1" applyAlignment="1" applyProtection="1">
      <alignment horizontal="center" vertical="center" wrapText="1"/>
    </xf>
    <xf numFmtId="0" fontId="5" fillId="6" borderId="16" xfId="0" applyNumberFormat="1" applyFont="1" applyFill="1" applyBorder="1" applyAlignment="1" applyProtection="1">
      <alignment horizontal="center" vertical="center" wrapText="1"/>
    </xf>
    <xf numFmtId="9" fontId="1" fillId="0" borderId="0" xfId="0" applyNumberFormat="1" applyFont="1" applyFill="1" applyAlignment="1" applyProtection="1">
      <alignment horizontal="center" vertical="center" wrapText="1"/>
    </xf>
    <xf numFmtId="0" fontId="5" fillId="3" borderId="16" xfId="0" applyNumberFormat="1" applyFont="1" applyFill="1" applyBorder="1" applyAlignment="1" applyProtection="1">
      <alignment horizontal="center" vertical="center" wrapText="1"/>
    </xf>
    <xf numFmtId="9" fontId="5" fillId="4" borderId="16" xfId="1" applyFont="1" applyFill="1" applyBorder="1" applyAlignment="1" applyProtection="1">
      <alignment horizontal="center" vertical="center" wrapText="1"/>
    </xf>
    <xf numFmtId="9" fontId="5" fillId="5" borderId="16" xfId="1" applyFont="1" applyFill="1" applyBorder="1" applyAlignment="1" applyProtection="1">
      <alignment horizontal="center" vertical="center" wrapText="1"/>
    </xf>
    <xf numFmtId="0" fontId="5" fillId="5" borderId="16" xfId="0" applyNumberFormat="1" applyFont="1" applyFill="1" applyBorder="1" applyAlignment="1" applyProtection="1">
      <alignment horizontal="center" vertical="center" wrapText="1"/>
    </xf>
    <xf numFmtId="0" fontId="5" fillId="6" borderId="16" xfId="1" applyNumberFormat="1"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164" fontId="1" fillId="0" borderId="0" xfId="0" applyNumberFormat="1" applyFont="1" applyFill="1" applyAlignment="1" applyProtection="1">
      <alignment horizontal="center" vertical="center" wrapText="1"/>
    </xf>
    <xf numFmtId="0" fontId="5" fillId="0" borderId="24" xfId="0" applyFont="1" applyFill="1" applyBorder="1" applyAlignment="1" applyProtection="1">
      <alignment vertical="center" wrapText="1"/>
    </xf>
    <xf numFmtId="0" fontId="22" fillId="0" borderId="25" xfId="3" applyFont="1" applyFill="1" applyBorder="1" applyAlignment="1" applyProtection="1">
      <alignment horizontal="justify" vertical="center" wrapText="1"/>
    </xf>
    <xf numFmtId="0" fontId="5" fillId="0" borderId="25" xfId="3" applyFont="1" applyFill="1" applyBorder="1" applyAlignment="1" applyProtection="1">
      <alignment horizontal="justify" vertical="center" wrapText="1"/>
    </xf>
    <xf numFmtId="0" fontId="24" fillId="0" borderId="25" xfId="3" applyFont="1" applyFill="1" applyBorder="1" applyAlignment="1" applyProtection="1">
      <alignment horizontal="justify" vertical="center" wrapText="1"/>
    </xf>
    <xf numFmtId="0" fontId="25" fillId="9" borderId="19" xfId="0" applyFont="1" applyFill="1" applyBorder="1" applyAlignment="1" applyProtection="1">
      <alignment horizontal="center" vertical="center" wrapText="1"/>
    </xf>
    <xf numFmtId="0" fontId="5" fillId="9" borderId="19" xfId="0" applyFont="1" applyFill="1" applyBorder="1" applyAlignment="1" applyProtection="1">
      <alignment horizontal="center" vertical="center" wrapText="1"/>
    </xf>
    <xf numFmtId="0" fontId="24" fillId="9" borderId="19" xfId="0" applyFont="1" applyFill="1" applyBorder="1" applyAlignment="1" applyProtection="1">
      <alignment horizontal="center" vertical="center" wrapText="1"/>
    </xf>
    <xf numFmtId="14" fontId="26" fillId="0" borderId="26" xfId="0" applyNumberFormat="1" applyFont="1" applyFill="1" applyBorder="1" applyAlignment="1" applyProtection="1">
      <alignment horizontal="center" vertical="top"/>
    </xf>
    <xf numFmtId="14" fontId="5" fillId="3" borderId="16" xfId="0" applyNumberFormat="1" applyFont="1" applyFill="1" applyBorder="1" applyAlignment="1" applyProtection="1">
      <alignment horizontal="center" vertical="center" wrapText="1"/>
    </xf>
    <xf numFmtId="14" fontId="5" fillId="5" borderId="16" xfId="0" applyNumberFormat="1" applyFont="1" applyFill="1" applyBorder="1" applyAlignment="1" applyProtection="1">
      <alignment horizontal="center" vertical="center" wrapText="1"/>
    </xf>
    <xf numFmtId="14" fontId="5" fillId="6" borderId="16" xfId="0" applyNumberFormat="1" applyFont="1" applyFill="1" applyBorder="1" applyAlignment="1" applyProtection="1">
      <alignment horizontal="center" vertical="center" wrapText="1"/>
    </xf>
    <xf numFmtId="0" fontId="5" fillId="0" borderId="27" xfId="0" applyFont="1" applyFill="1" applyBorder="1" applyAlignment="1" applyProtection="1">
      <alignment vertical="center" wrapText="1"/>
    </xf>
    <xf numFmtId="0" fontId="24" fillId="0" borderId="19" xfId="0" applyFont="1" applyFill="1" applyBorder="1" applyAlignment="1" applyProtection="1">
      <alignment horizontal="left" vertical="center" wrapText="1"/>
    </xf>
    <xf numFmtId="0" fontId="5" fillId="0" borderId="19"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14" fontId="0" fillId="0" borderId="26" xfId="0" applyNumberFormat="1" applyFont="1" applyFill="1" applyBorder="1" applyAlignment="1" applyProtection="1">
      <alignment horizontal="center" vertical="top" wrapText="1"/>
    </xf>
    <xf numFmtId="0" fontId="5" fillId="0" borderId="27" xfId="0" applyFont="1" applyFill="1" applyBorder="1" applyAlignment="1" applyProtection="1">
      <alignment horizontal="left" vertical="center" wrapText="1"/>
    </xf>
    <xf numFmtId="0" fontId="5" fillId="0" borderId="24" xfId="0" applyFont="1" applyFill="1" applyBorder="1" applyAlignment="1" applyProtection="1">
      <alignment vertical="top" wrapText="1"/>
    </xf>
    <xf numFmtId="0" fontId="24" fillId="0" borderId="28" xfId="0" applyFont="1" applyFill="1" applyBorder="1" applyAlignment="1" applyProtection="1">
      <alignment horizontal="left" vertical="center" wrapText="1"/>
    </xf>
    <xf numFmtId="0" fontId="5" fillId="0" borderId="27"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5" fillId="0" borderId="0" xfId="0" applyFont="1" applyFill="1" applyAlignment="1" applyProtection="1">
      <alignment vertical="center" wrapText="1"/>
      <protection locked="0"/>
    </xf>
    <xf numFmtId="0" fontId="5" fillId="0" borderId="0" xfId="0" applyNumberFormat="1" applyFont="1" applyFill="1" applyAlignment="1" applyProtection="1">
      <alignment vertical="center" wrapText="1"/>
    </xf>
    <xf numFmtId="14" fontId="26" fillId="0" borderId="26" xfId="0" applyNumberFormat="1" applyFont="1" applyFill="1" applyBorder="1" applyAlignment="1" applyProtection="1">
      <alignment horizontal="center" vertical="top" wrapText="1"/>
    </xf>
    <xf numFmtId="14" fontId="18" fillId="3" borderId="11" xfId="0" applyNumberFormat="1" applyFont="1" applyFill="1" applyBorder="1" applyAlignment="1" applyProtection="1">
      <alignment horizontal="center" vertical="center" wrapText="1"/>
    </xf>
    <xf numFmtId="14" fontId="18" fillId="4" borderId="11" xfId="0" applyNumberFormat="1" applyFont="1" applyFill="1" applyBorder="1" applyAlignment="1" applyProtection="1">
      <alignment horizontal="center" vertical="center" wrapText="1"/>
    </xf>
    <xf numFmtId="14" fontId="18" fillId="5" borderId="11" xfId="0" applyNumberFormat="1" applyFont="1" applyFill="1" applyBorder="1" applyAlignment="1" applyProtection="1">
      <alignment horizontal="center" vertical="center" wrapText="1"/>
    </xf>
    <xf numFmtId="14" fontId="18" fillId="6" borderId="1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4" fontId="18" fillId="3" borderId="7" xfId="0" applyNumberFormat="1" applyFont="1" applyFill="1" applyBorder="1" applyAlignment="1" applyProtection="1">
      <alignment horizontal="center" vertical="center" wrapText="1"/>
    </xf>
    <xf numFmtId="14" fontId="18" fillId="4" borderId="7" xfId="0" applyNumberFormat="1" applyFont="1" applyFill="1" applyBorder="1" applyAlignment="1" applyProtection="1">
      <alignment horizontal="center" vertical="center" wrapText="1"/>
    </xf>
    <xf numFmtId="14" fontId="18" fillId="5" borderId="7" xfId="0"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horizontal="center" vertical="center" wrapText="1"/>
    </xf>
    <xf numFmtId="14" fontId="18" fillId="6" borderId="0" xfId="0" applyNumberFormat="1" applyFont="1" applyFill="1" applyBorder="1" applyAlignment="1" applyProtection="1">
      <alignment horizontal="center" vertical="center" wrapText="1"/>
    </xf>
    <xf numFmtId="0" fontId="5" fillId="6" borderId="0" xfId="0" applyNumberFormat="1" applyFont="1" applyFill="1" applyBorder="1" applyAlignment="1" applyProtection="1">
      <alignment horizontal="center" vertical="center" wrapText="1"/>
    </xf>
    <xf numFmtId="14" fontId="5" fillId="6" borderId="0" xfId="0" applyNumberFormat="1" applyFont="1" applyFill="1" applyBorder="1" applyAlignment="1" applyProtection="1">
      <alignment horizontal="center" vertical="center" wrapText="1"/>
    </xf>
    <xf numFmtId="0" fontId="27" fillId="3" borderId="16" xfId="4" applyNumberFormat="1" applyFill="1" applyBorder="1" applyAlignment="1" applyProtection="1">
      <alignment horizontal="center" vertical="center" wrapText="1"/>
    </xf>
    <xf numFmtId="10" fontId="27" fillId="3" borderId="16" xfId="4" applyNumberFormat="1" applyFill="1" applyBorder="1" applyAlignment="1" applyProtection="1">
      <alignment horizontal="center" vertical="center" wrapText="1"/>
    </xf>
    <xf numFmtId="10" fontId="5" fillId="3" borderId="16" xfId="0" applyNumberFormat="1" applyFont="1" applyFill="1" applyBorder="1" applyAlignment="1" applyProtection="1">
      <alignment horizontal="center" vertical="top" wrapText="1"/>
    </xf>
    <xf numFmtId="10" fontId="5" fillId="4" borderId="16" xfId="0" applyNumberFormat="1" applyFont="1" applyFill="1" applyBorder="1" applyAlignment="1" applyProtection="1">
      <alignment horizontal="center" vertical="center" wrapText="1"/>
      <protection locked="0"/>
    </xf>
    <xf numFmtId="0" fontId="5" fillId="4" borderId="16" xfId="0" applyNumberFormat="1" applyFont="1" applyFill="1" applyBorder="1" applyAlignment="1" applyProtection="1">
      <alignment horizontal="center" vertical="center" wrapText="1"/>
      <protection locked="0"/>
    </xf>
    <xf numFmtId="14" fontId="5" fillId="4" borderId="16"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12" borderId="3" xfId="0" applyFill="1" applyBorder="1" applyAlignment="1">
      <alignment horizontal="center" vertical="center"/>
    </xf>
    <xf numFmtId="0" fontId="0" fillId="11" borderId="3" xfId="0" applyFill="1" applyBorder="1" applyAlignment="1">
      <alignment horizontal="center" vertical="center"/>
    </xf>
    <xf numFmtId="0" fontId="0" fillId="10" borderId="4" xfId="0" applyFill="1" applyBorder="1" applyAlignment="1">
      <alignment horizontal="center" vertical="center"/>
    </xf>
    <xf numFmtId="0" fontId="0" fillId="0" borderId="4" xfId="0" applyBorder="1" applyAlignment="1">
      <alignment horizontal="center" vertical="center"/>
    </xf>
    <xf numFmtId="14" fontId="18" fillId="3" borderId="16" xfId="0" applyNumberFormat="1" applyFont="1" applyFill="1" applyBorder="1" applyAlignment="1" applyProtection="1">
      <alignment horizontal="center" vertical="center" wrapText="1"/>
    </xf>
    <xf numFmtId="14" fontId="18" fillId="4" borderId="16" xfId="0" applyNumberFormat="1" applyFont="1" applyFill="1" applyBorder="1" applyAlignment="1" applyProtection="1">
      <alignment horizontal="center" vertical="center" wrapText="1"/>
    </xf>
    <xf numFmtId="14" fontId="18" fillId="5" borderId="16" xfId="0" applyNumberFormat="1" applyFont="1" applyFill="1" applyBorder="1" applyAlignment="1" applyProtection="1">
      <alignment horizontal="center" vertical="center" wrapText="1"/>
    </xf>
    <xf numFmtId="14" fontId="18" fillId="6" borderId="0" xfId="0" applyNumberFormat="1" applyFont="1" applyFill="1" applyBorder="1" applyAlignment="1" applyProtection="1">
      <alignment horizontal="center" vertical="center" wrapText="1"/>
    </xf>
    <xf numFmtId="14" fontId="18" fillId="3" borderId="11" xfId="0" applyNumberFormat="1" applyFont="1" applyFill="1" applyBorder="1" applyAlignment="1" applyProtection="1">
      <alignment horizontal="center" vertical="center" wrapText="1"/>
    </xf>
    <xf numFmtId="14" fontId="18" fillId="4" borderId="11" xfId="0" applyNumberFormat="1" applyFont="1" applyFill="1" applyBorder="1" applyAlignment="1" applyProtection="1">
      <alignment horizontal="center" vertical="center" wrapText="1"/>
    </xf>
    <xf numFmtId="14" fontId="18" fillId="5" borderId="11" xfId="0" applyNumberFormat="1" applyFont="1" applyFill="1" applyBorder="1" applyAlignment="1" applyProtection="1">
      <alignment horizontal="center" vertical="center" wrapText="1"/>
    </xf>
    <xf numFmtId="14" fontId="18" fillId="6" borderId="1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4" fontId="18" fillId="3" borderId="7" xfId="0" applyNumberFormat="1" applyFont="1" applyFill="1" applyBorder="1" applyAlignment="1" applyProtection="1">
      <alignment horizontal="center" vertical="center" wrapText="1"/>
    </xf>
    <xf numFmtId="14" fontId="18" fillId="4" borderId="7" xfId="0" applyNumberFormat="1" applyFont="1" applyFill="1" applyBorder="1" applyAlignment="1" applyProtection="1">
      <alignment horizontal="center" vertical="center" wrapText="1"/>
    </xf>
    <xf numFmtId="14" fontId="18" fillId="5" borderId="7" xfId="0"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20" xfId="2" applyNumberFormat="1" applyFont="1" applyFill="1" applyBorder="1" applyAlignment="1" applyProtection="1">
      <alignment horizontal="center" vertical="center" wrapText="1"/>
    </xf>
    <xf numFmtId="0" fontId="1" fillId="0" borderId="21" xfId="2" applyNumberFormat="1" applyFont="1" applyFill="1" applyBorder="1" applyAlignment="1" applyProtection="1">
      <alignment horizontal="center" vertical="center" wrapText="1"/>
    </xf>
    <xf numFmtId="0" fontId="5" fillId="0" borderId="2" xfId="2" applyNumberFormat="1" applyFont="1" applyFill="1" applyBorder="1" applyAlignment="1" applyProtection="1">
      <alignment horizontal="center" vertical="center" wrapText="1"/>
    </xf>
    <xf numFmtId="0" fontId="5" fillId="0" borderId="3" xfId="2" applyNumberFormat="1" applyFont="1" applyFill="1" applyBorder="1" applyAlignment="1" applyProtection="1">
      <alignment horizontal="center" vertical="center" wrapText="1"/>
    </xf>
    <xf numFmtId="0" fontId="5" fillId="0" borderId="4" xfId="2"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0" fillId="0" borderId="2" xfId="2" applyNumberFormat="1" applyFont="1" applyFill="1" applyBorder="1" applyAlignment="1" applyProtection="1">
      <alignment horizontal="center" vertical="center" wrapText="1"/>
    </xf>
    <xf numFmtId="0" fontId="1" fillId="0" borderId="3" xfId="2" applyNumberFormat="1" applyFont="1" applyFill="1" applyBorder="1" applyAlignment="1" applyProtection="1">
      <alignment horizontal="center" vertical="center" wrapText="1"/>
    </xf>
    <xf numFmtId="0" fontId="1" fillId="0" borderId="4" xfId="2" applyNumberFormat="1"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0" fillId="0" borderId="1" xfId="2" applyNumberFormat="1" applyFont="1" applyFill="1" applyBorder="1" applyAlignment="1" applyProtection="1">
      <alignment horizontal="center" vertical="center" wrapText="1"/>
    </xf>
    <xf numFmtId="0" fontId="22" fillId="0" borderId="1" xfId="2"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4" fontId="18" fillId="3" borderId="6" xfId="0" applyNumberFormat="1" applyFont="1" applyFill="1" applyBorder="1" applyAlignment="1" applyProtection="1">
      <alignment horizontal="center" vertical="center" wrapText="1"/>
    </xf>
    <xf numFmtId="14" fontId="18" fillId="3" borderId="7" xfId="0" applyNumberFormat="1" applyFont="1" applyFill="1" applyBorder="1" applyAlignment="1" applyProtection="1">
      <alignment horizontal="center" vertical="center" wrapText="1"/>
    </xf>
    <xf numFmtId="14" fontId="18" fillId="3" borderId="8" xfId="0" applyNumberFormat="1" applyFont="1" applyFill="1" applyBorder="1" applyAlignment="1" applyProtection="1">
      <alignment horizontal="center" vertical="center" wrapText="1"/>
    </xf>
    <xf numFmtId="14" fontId="18" fillId="4" borderId="6" xfId="0" applyNumberFormat="1" applyFont="1" applyFill="1" applyBorder="1" applyAlignment="1" applyProtection="1">
      <alignment horizontal="center" vertical="center" wrapText="1"/>
    </xf>
    <xf numFmtId="14" fontId="18" fillId="4" borderId="7" xfId="0" applyNumberFormat="1" applyFont="1" applyFill="1" applyBorder="1" applyAlignment="1" applyProtection="1">
      <alignment horizontal="center" vertical="center" wrapText="1"/>
    </xf>
    <xf numFmtId="14" fontId="18" fillId="4" borderId="8" xfId="0" applyNumberFormat="1" applyFont="1" applyFill="1" applyBorder="1" applyAlignment="1" applyProtection="1">
      <alignment horizontal="center" vertical="center" wrapText="1"/>
    </xf>
    <xf numFmtId="14" fontId="18" fillId="5" borderId="6" xfId="0" applyNumberFormat="1" applyFont="1" applyFill="1" applyBorder="1" applyAlignment="1" applyProtection="1">
      <alignment horizontal="center" vertical="center" wrapText="1"/>
    </xf>
    <xf numFmtId="14" fontId="18" fillId="5" borderId="7" xfId="0" applyNumberFormat="1" applyFont="1" applyFill="1" applyBorder="1" applyAlignment="1" applyProtection="1">
      <alignment horizontal="center" vertical="center" wrapText="1"/>
    </xf>
    <xf numFmtId="14" fontId="18" fillId="5" borderId="8" xfId="0" applyNumberFormat="1" applyFont="1" applyFill="1" applyBorder="1" applyAlignment="1" applyProtection="1">
      <alignment horizontal="center" vertical="center" wrapText="1"/>
    </xf>
    <xf numFmtId="14" fontId="18" fillId="6" borderId="6" xfId="0" applyNumberFormat="1" applyFont="1" applyFill="1" applyBorder="1" applyAlignment="1" applyProtection="1">
      <alignment horizontal="center" vertical="center" wrapText="1"/>
    </xf>
    <xf numFmtId="14" fontId="18" fillId="6" borderId="7" xfId="0" applyNumberFormat="1" applyFont="1" applyFill="1" applyBorder="1" applyAlignment="1" applyProtection="1">
      <alignment horizontal="center" vertical="center" wrapText="1"/>
    </xf>
    <xf numFmtId="14" fontId="18" fillId="6" borderId="8"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left" vertical="center"/>
    </xf>
    <xf numFmtId="14" fontId="18" fillId="3" borderId="16" xfId="0" applyNumberFormat="1" applyFont="1" applyFill="1" applyBorder="1" applyAlignment="1" applyProtection="1">
      <alignment horizontal="center" vertical="center" wrapText="1"/>
    </xf>
    <xf numFmtId="14" fontId="18" fillId="4" borderId="16" xfId="0" applyNumberFormat="1" applyFont="1" applyFill="1" applyBorder="1" applyAlignment="1" applyProtection="1">
      <alignment horizontal="center" vertical="center" wrapText="1"/>
    </xf>
    <xf numFmtId="14" fontId="18" fillId="5" borderId="16" xfId="0" applyNumberFormat="1" applyFont="1" applyFill="1" applyBorder="1" applyAlignment="1" applyProtection="1">
      <alignment horizontal="center" vertical="center" wrapText="1"/>
    </xf>
    <xf numFmtId="14" fontId="18" fillId="6" borderId="9" xfId="0" applyNumberFormat="1" applyFont="1" applyFill="1" applyBorder="1" applyAlignment="1" applyProtection="1">
      <alignment horizontal="center" vertical="center" wrapText="1"/>
    </xf>
    <xf numFmtId="14" fontId="18" fillId="6" borderId="0" xfId="0" applyNumberFormat="1" applyFont="1" applyFill="1" applyBorder="1" applyAlignment="1" applyProtection="1">
      <alignment horizontal="center" vertical="center" wrapText="1"/>
    </xf>
    <xf numFmtId="14" fontId="18" fillId="3" borderId="11" xfId="0" applyNumberFormat="1" applyFont="1" applyFill="1" applyBorder="1" applyAlignment="1" applyProtection="1">
      <alignment horizontal="center" vertical="center" wrapText="1"/>
    </xf>
    <xf numFmtId="14" fontId="18" fillId="3" borderId="12" xfId="0" applyNumberFormat="1" applyFont="1" applyFill="1" applyBorder="1" applyAlignment="1" applyProtection="1">
      <alignment horizontal="center" vertical="center" wrapText="1"/>
    </xf>
    <xf numFmtId="14" fontId="18" fillId="3" borderId="13" xfId="0" applyNumberFormat="1" applyFont="1" applyFill="1" applyBorder="1" applyAlignment="1" applyProtection="1">
      <alignment horizontal="center" vertical="center" wrapText="1"/>
    </xf>
    <xf numFmtId="14" fontId="18" fillId="4" borderId="11" xfId="0" applyNumberFormat="1" applyFont="1" applyFill="1" applyBorder="1" applyAlignment="1" applyProtection="1">
      <alignment horizontal="center" vertical="center" wrapText="1"/>
    </xf>
    <xf numFmtId="14" fontId="18" fillId="4" borderId="12" xfId="0" applyNumberFormat="1" applyFont="1" applyFill="1" applyBorder="1" applyAlignment="1" applyProtection="1">
      <alignment horizontal="center" vertical="center" wrapText="1"/>
    </xf>
    <xf numFmtId="14" fontId="18" fillId="4" borderId="13" xfId="0" applyNumberFormat="1" applyFont="1" applyFill="1" applyBorder="1" applyAlignment="1" applyProtection="1">
      <alignment horizontal="center" vertical="center" wrapText="1"/>
    </xf>
    <xf numFmtId="14" fontId="18" fillId="5" borderId="11" xfId="0" applyNumberFormat="1" applyFont="1" applyFill="1" applyBorder="1" applyAlignment="1" applyProtection="1">
      <alignment horizontal="center" vertical="center" wrapText="1"/>
    </xf>
    <xf numFmtId="14" fontId="18" fillId="5" borderId="12" xfId="0" applyNumberFormat="1" applyFont="1" applyFill="1" applyBorder="1" applyAlignment="1" applyProtection="1">
      <alignment horizontal="center" vertical="center" wrapText="1"/>
    </xf>
    <xf numFmtId="14" fontId="18" fillId="5" borderId="13" xfId="0" applyNumberFormat="1" applyFont="1" applyFill="1" applyBorder="1" applyAlignment="1" applyProtection="1">
      <alignment horizontal="center" vertical="center" wrapText="1"/>
    </xf>
    <xf numFmtId="14" fontId="18" fillId="6" borderId="11" xfId="0" applyNumberFormat="1" applyFont="1" applyFill="1" applyBorder="1" applyAlignment="1" applyProtection="1">
      <alignment horizontal="center" vertical="center" wrapText="1"/>
    </xf>
    <xf numFmtId="14" fontId="18" fillId="6" borderId="12" xfId="0" applyNumberFormat="1" applyFont="1" applyFill="1" applyBorder="1" applyAlignment="1" applyProtection="1">
      <alignment horizontal="center" vertical="center" wrapText="1"/>
    </xf>
    <xf numFmtId="14" fontId="18" fillId="6" borderId="13"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0" borderId="5" xfId="0" applyFont="1" applyFill="1" applyBorder="1" applyAlignment="1" applyProtection="1">
      <alignment horizontal="center" vertical="center" wrapText="1"/>
    </xf>
    <xf numFmtId="0" fontId="18" fillId="8" borderId="31" xfId="2" applyNumberFormat="1" applyFont="1" applyFill="1" applyBorder="1" applyAlignment="1" applyProtection="1">
      <alignment horizontal="center" vertical="center" wrapText="1"/>
    </xf>
    <xf numFmtId="0" fontId="18" fillId="8" borderId="32" xfId="2" applyNumberFormat="1" applyFont="1" applyFill="1" applyBorder="1" applyAlignment="1" applyProtection="1">
      <alignment horizontal="center" vertical="center" wrapText="1"/>
    </xf>
    <xf numFmtId="0" fontId="18" fillId="8" borderId="33" xfId="2" applyNumberFormat="1" applyFont="1" applyFill="1" applyBorder="1" applyAlignment="1" applyProtection="1">
      <alignment horizontal="center" vertical="center" wrapText="1"/>
    </xf>
    <xf numFmtId="0" fontId="18" fillId="8" borderId="18" xfId="2" applyNumberFormat="1" applyFont="1" applyFill="1" applyBorder="1" applyAlignment="1" applyProtection="1">
      <alignment horizontal="center" vertical="center" wrapText="1"/>
    </xf>
    <xf numFmtId="0" fontId="18" fillId="8" borderId="34" xfId="2" applyNumberFormat="1" applyFont="1" applyFill="1" applyBorder="1" applyAlignment="1" applyProtection="1">
      <alignment horizontal="center" vertical="center" wrapText="1"/>
    </xf>
    <xf numFmtId="0" fontId="18" fillId="8" borderId="1" xfId="2" applyNumberFormat="1" applyFont="1" applyFill="1" applyBorder="1" applyAlignment="1" applyProtection="1">
      <alignment horizontal="center" vertical="center" wrapText="1"/>
    </xf>
    <xf numFmtId="14" fontId="18" fillId="6" borderId="5" xfId="0"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wrapText="1"/>
    </xf>
    <xf numFmtId="0" fontId="18" fillId="8" borderId="35" xfId="2" applyNumberFormat="1" applyFont="1" applyFill="1" applyBorder="1" applyAlignment="1" applyProtection="1">
      <alignment horizontal="center" vertical="center" wrapText="1"/>
    </xf>
    <xf numFmtId="0" fontId="18" fillId="8" borderId="36" xfId="2" applyNumberFormat="1" applyFont="1" applyFill="1" applyBorder="1" applyAlignment="1" applyProtection="1">
      <alignment horizontal="center" vertical="center" wrapText="1"/>
    </xf>
    <xf numFmtId="0" fontId="18" fillId="8" borderId="37" xfId="2" applyNumberFormat="1" applyFont="1" applyFill="1" applyBorder="1" applyAlignment="1" applyProtection="1">
      <alignment horizontal="center" vertical="center" wrapText="1"/>
    </xf>
    <xf numFmtId="0" fontId="18" fillId="8" borderId="15" xfId="2" applyNumberFormat="1" applyFont="1" applyFill="1" applyBorder="1" applyAlignment="1" applyProtection="1">
      <alignment horizontal="center" vertical="center" wrapText="1"/>
    </xf>
    <xf numFmtId="0" fontId="18" fillId="8" borderId="38" xfId="2" applyNumberFormat="1" applyFont="1" applyFill="1" applyBorder="1" applyAlignment="1" applyProtection="1">
      <alignment horizontal="center" vertical="center" wrapText="1"/>
    </xf>
    <xf numFmtId="0" fontId="18" fillId="8" borderId="39" xfId="2" applyNumberFormat="1" applyFont="1" applyFill="1" applyBorder="1" applyAlignment="1" applyProtection="1">
      <alignment horizontal="center" vertical="center" wrapText="1"/>
    </xf>
    <xf numFmtId="0" fontId="26" fillId="0" borderId="0" xfId="0" applyFont="1" applyFill="1" applyAlignment="1" applyProtection="1">
      <alignment horizontal="center" vertical="center" wrapText="1"/>
    </xf>
    <xf numFmtId="14" fontId="18" fillId="13" borderId="11" xfId="0" applyNumberFormat="1" applyFont="1" applyFill="1" applyBorder="1" applyAlignment="1" applyProtection="1">
      <alignment horizontal="center" vertical="center" wrapText="1"/>
    </xf>
    <xf numFmtId="0" fontId="22" fillId="2" borderId="8" xfId="2" applyNumberFormat="1" applyFont="1" applyFill="1" applyBorder="1" applyAlignment="1" applyProtection="1">
      <alignment horizontal="justify" vertical="center" wrapText="1"/>
    </xf>
    <xf numFmtId="0" fontId="24" fillId="9" borderId="8" xfId="2" applyNumberFormat="1" applyFont="1" applyFill="1" applyBorder="1" applyAlignment="1" applyProtection="1">
      <alignment horizontal="justify" vertical="center" wrapText="1"/>
    </xf>
    <xf numFmtId="14" fontId="5" fillId="9" borderId="16" xfId="0" applyNumberFormat="1" applyFont="1" applyFill="1" applyBorder="1" applyAlignment="1" applyProtection="1">
      <alignment horizontal="center" vertical="center" wrapText="1"/>
    </xf>
    <xf numFmtId="14" fontId="5" fillId="4" borderId="16" xfId="0" applyNumberFormat="1" applyFont="1" applyFill="1" applyBorder="1" applyAlignment="1" applyProtection="1">
      <alignment horizontal="center" vertical="center" wrapText="1"/>
    </xf>
    <xf numFmtId="14" fontId="5" fillId="13" borderId="16" xfId="0" applyNumberFormat="1" applyFont="1" applyFill="1" applyBorder="1" applyAlignment="1" applyProtection="1">
      <alignment horizontal="center" vertical="center" wrapText="1"/>
    </xf>
    <xf numFmtId="0" fontId="22" fillId="2" borderId="19" xfId="2" applyNumberFormat="1" applyFont="1" applyFill="1" applyBorder="1" applyAlignment="1" applyProtection="1">
      <alignment horizontal="justify" vertical="center" wrapText="1"/>
    </xf>
    <xf numFmtId="9" fontId="22" fillId="2" borderId="19" xfId="1" applyFont="1" applyFill="1" applyBorder="1" applyAlignment="1" applyProtection="1">
      <alignment horizontal="left" vertical="center" wrapText="1"/>
    </xf>
    <xf numFmtId="9" fontId="22" fillId="2" borderId="19" xfId="1" applyFont="1" applyFill="1" applyBorder="1" applyAlignment="1" applyProtection="1">
      <alignment horizontal="center" vertical="center" wrapText="1"/>
    </xf>
    <xf numFmtId="14" fontId="5" fillId="0" borderId="16" xfId="0" applyNumberFormat="1" applyFont="1" applyFill="1" applyBorder="1" applyAlignment="1" applyProtection="1">
      <alignment horizontal="center" vertical="center" wrapText="1"/>
    </xf>
    <xf numFmtId="0" fontId="28" fillId="0" borderId="0" xfId="0" applyNumberFormat="1" applyFont="1" applyFill="1" applyAlignment="1" applyProtection="1">
      <alignment vertical="center" wrapText="1"/>
    </xf>
    <xf numFmtId="0" fontId="28" fillId="0" borderId="0" xfId="0" applyFont="1" applyFill="1" applyAlignment="1" applyProtection="1">
      <alignment vertical="center" wrapText="1"/>
    </xf>
    <xf numFmtId="0" fontId="28" fillId="0" borderId="0" xfId="0" applyFont="1" applyFill="1" applyAlignment="1" applyProtection="1">
      <alignment vertical="center" wrapText="1"/>
      <protection locked="0"/>
    </xf>
    <xf numFmtId="0" fontId="12" fillId="0" borderId="0" xfId="0" applyFont="1" applyFill="1" applyBorder="1" applyAlignment="1" applyProtection="1">
      <alignment vertical="center" wrapText="1"/>
    </xf>
    <xf numFmtId="0" fontId="8" fillId="0" borderId="2" xfId="0" applyFont="1" applyBorder="1" applyAlignment="1" applyProtection="1">
      <alignment horizontal="center" vertical="center" wrapText="1"/>
    </xf>
    <xf numFmtId="0" fontId="28" fillId="0" borderId="0" xfId="0" applyFont="1" applyFill="1" applyAlignment="1" applyProtection="1">
      <alignment horizontal="center" vertical="center" wrapText="1"/>
    </xf>
    <xf numFmtId="0" fontId="8" fillId="0" borderId="4" xfId="0" applyFont="1" applyBorder="1" applyAlignment="1" applyProtection="1">
      <alignment horizontal="center" vertical="center" wrapText="1"/>
    </xf>
    <xf numFmtId="0" fontId="28" fillId="0" borderId="0" xfId="0" applyFont="1" applyFill="1" applyBorder="1" applyAlignment="1" applyProtection="1">
      <alignment vertical="center" wrapText="1"/>
    </xf>
    <xf numFmtId="0" fontId="28" fillId="0" borderId="0" xfId="0" applyFont="1" applyFill="1" applyBorder="1" applyAlignment="1" applyProtection="1">
      <alignment horizontal="center" vertical="center" wrapText="1"/>
    </xf>
    <xf numFmtId="14" fontId="18" fillId="6" borderId="19" xfId="0" applyNumberFormat="1" applyFont="1" applyFill="1" applyBorder="1" applyAlignment="1" applyProtection="1">
      <alignment horizontal="center" vertical="center" wrapText="1"/>
    </xf>
    <xf numFmtId="0" fontId="20" fillId="7" borderId="0" xfId="2" applyNumberFormat="1" applyFont="1" applyFill="1" applyBorder="1" applyAlignment="1" applyProtection="1">
      <alignment horizontal="center" vertical="center" wrapText="1"/>
    </xf>
    <xf numFmtId="0" fontId="20" fillId="7" borderId="40" xfId="2" applyNumberFormat="1" applyFont="1" applyFill="1" applyBorder="1" applyAlignment="1" applyProtection="1">
      <alignment horizontal="center" vertical="center" wrapText="1"/>
    </xf>
    <xf numFmtId="0" fontId="22" fillId="0" borderId="18" xfId="2" applyNumberFormat="1" applyFont="1" applyFill="1" applyBorder="1" applyAlignment="1" applyProtection="1">
      <alignment horizontal="center" vertical="center" wrapText="1"/>
    </xf>
    <xf numFmtId="0" fontId="22" fillId="0" borderId="19" xfId="2" applyNumberFormat="1" applyFont="1" applyFill="1" applyBorder="1" applyAlignment="1" applyProtection="1">
      <alignment horizontal="justify" vertical="center" wrapText="1"/>
    </xf>
    <xf numFmtId="14" fontId="22" fillId="0" borderId="19" xfId="2" applyNumberFormat="1" applyFont="1" applyFill="1" applyBorder="1" applyAlignment="1" applyProtection="1">
      <alignment horizontal="justify" vertical="center" wrapText="1"/>
    </xf>
    <xf numFmtId="0" fontId="5" fillId="4" borderId="16" xfId="1" applyNumberFormat="1" applyFont="1" applyFill="1" applyBorder="1" applyAlignment="1" applyProtection="1">
      <alignment horizontal="center" vertical="center" wrapText="1"/>
    </xf>
    <xf numFmtId="0" fontId="5" fillId="5" borderId="16" xfId="1" applyNumberFormat="1" applyFont="1" applyFill="1" applyBorder="1" applyAlignment="1" applyProtection="1">
      <alignment horizontal="center" vertical="center" wrapText="1"/>
    </xf>
    <xf numFmtId="0" fontId="5" fillId="6" borderId="19" xfId="0" applyNumberFormat="1" applyFont="1" applyFill="1" applyBorder="1" applyAlignment="1" applyProtection="1">
      <alignment horizontal="center" vertical="center" wrapText="1"/>
    </xf>
    <xf numFmtId="10" fontId="5" fillId="0" borderId="0" xfId="0" applyNumberFormat="1" applyFont="1" applyFill="1" applyAlignment="1" applyProtection="1">
      <alignment vertical="center" wrapText="1"/>
    </xf>
    <xf numFmtId="0" fontId="22" fillId="0" borderId="14" xfId="2" applyNumberFormat="1" applyFont="1" applyFill="1" applyBorder="1" applyAlignment="1" applyProtection="1">
      <alignment horizontal="center" vertical="center" wrapText="1"/>
    </xf>
    <xf numFmtId="0" fontId="22" fillId="0" borderId="15" xfId="2" applyNumberFormat="1" applyFont="1" applyFill="1" applyBorder="1" applyAlignment="1" applyProtection="1">
      <alignment horizontal="center" vertical="center" wrapText="1"/>
    </xf>
    <xf numFmtId="14" fontId="22" fillId="0" borderId="0" xfId="2" applyNumberFormat="1" applyFont="1" applyFill="1" applyBorder="1" applyAlignment="1" applyProtection="1">
      <alignment horizontal="justify" vertical="center" wrapText="1"/>
    </xf>
    <xf numFmtId="14" fontId="5" fillId="0" borderId="0" xfId="0" applyNumberFormat="1" applyFont="1" applyFill="1" applyBorder="1" applyAlignment="1" applyProtection="1">
      <alignment horizontal="center" vertical="center" wrapText="1"/>
    </xf>
    <xf numFmtId="14" fontId="5" fillId="0" borderId="0" xfId="0" applyNumberFormat="1" applyFont="1" applyFill="1" applyBorder="1" applyAlignment="1" applyProtection="1">
      <alignment horizontal="center" vertical="center" wrapText="1"/>
      <protection locked="0"/>
    </xf>
    <xf numFmtId="0" fontId="18" fillId="0" borderId="0" xfId="0" applyFont="1" applyFill="1" applyAlignment="1" applyProtection="1">
      <alignment horizontal="center" vertical="center" wrapText="1"/>
      <protection locked="0"/>
    </xf>
    <xf numFmtId="0" fontId="26" fillId="0" borderId="0" xfId="0" applyFont="1" applyFill="1" applyAlignment="1" applyProtection="1">
      <alignment horizontal="center" vertical="center" wrapText="1"/>
      <protection locked="0"/>
    </xf>
    <xf numFmtId="0" fontId="22" fillId="2" borderId="19" xfId="2" applyNumberFormat="1" applyFont="1" applyFill="1" applyBorder="1" applyAlignment="1" applyProtection="1">
      <alignment horizontal="center" vertical="center" wrapText="1"/>
    </xf>
    <xf numFmtId="0" fontId="24" fillId="2" borderId="8" xfId="2" applyNumberFormat="1" applyFont="1" applyFill="1" applyBorder="1" applyAlignment="1" applyProtection="1">
      <alignment horizontal="justify" vertical="center" wrapText="1"/>
    </xf>
    <xf numFmtId="9" fontId="23" fillId="2" borderId="19" xfId="1" applyFont="1" applyFill="1" applyBorder="1" applyAlignment="1" applyProtection="1">
      <alignment horizontal="center" vertical="center" wrapText="1"/>
    </xf>
    <xf numFmtId="14" fontId="5" fillId="6" borderId="19" xfId="0" applyNumberFormat="1" applyFont="1" applyFill="1" applyBorder="1" applyAlignment="1" applyProtection="1">
      <alignment horizontal="center" vertical="center" wrapText="1"/>
    </xf>
    <xf numFmtId="0" fontId="22" fillId="2" borderId="0" xfId="0" applyFont="1" applyFill="1" applyAlignment="1" applyProtection="1">
      <alignment vertical="center" wrapText="1"/>
    </xf>
    <xf numFmtId="0" fontId="22" fillId="2" borderId="18" xfId="2" applyNumberFormat="1" applyFont="1" applyFill="1" applyBorder="1" applyAlignment="1" applyProtection="1">
      <alignment horizontal="justify" vertical="center" wrapText="1"/>
    </xf>
    <xf numFmtId="0" fontId="24" fillId="2" borderId="41" xfId="0" applyFont="1" applyFill="1" applyBorder="1" applyAlignment="1" applyProtection="1">
      <alignment horizontal="justify" vertical="center" wrapText="1"/>
    </xf>
    <xf numFmtId="0" fontId="23" fillId="2" borderId="18" xfId="2" applyNumberFormat="1" applyFont="1" applyFill="1" applyBorder="1" applyAlignment="1" applyProtection="1">
      <alignment horizontal="center" vertical="center" wrapText="1"/>
    </xf>
    <xf numFmtId="165" fontId="5" fillId="3" borderId="16" xfId="5" applyNumberFormat="1" applyFont="1" applyFill="1" applyBorder="1" applyAlignment="1" applyProtection="1">
      <alignment horizontal="center" vertical="center" wrapText="1"/>
    </xf>
    <xf numFmtId="14" fontId="27" fillId="3" borderId="16" xfId="4" applyNumberFormat="1" applyFill="1" applyBorder="1" applyAlignment="1" applyProtection="1">
      <alignment horizontal="center" vertical="center" wrapText="1"/>
    </xf>
    <xf numFmtId="0" fontId="22" fillId="2" borderId="0" xfId="2" applyNumberFormat="1" applyFont="1" applyFill="1" applyBorder="1" applyAlignment="1" applyProtection="1">
      <alignment horizontal="justify" vertical="center" wrapText="1"/>
    </xf>
    <xf numFmtId="0" fontId="24" fillId="2" borderId="0" xfId="0" applyFont="1" applyFill="1" applyBorder="1" applyAlignment="1" applyProtection="1">
      <alignment horizontal="justify" vertical="center" wrapText="1"/>
    </xf>
    <xf numFmtId="0" fontId="22" fillId="2" borderId="14" xfId="0" applyFont="1" applyFill="1" applyBorder="1" applyAlignment="1" applyProtection="1">
      <alignment horizontal="center" vertical="center" wrapText="1"/>
    </xf>
    <xf numFmtId="0" fontId="22" fillId="2" borderId="0" xfId="2" applyNumberFormat="1" applyFont="1" applyFill="1" applyBorder="1" applyAlignment="1" applyProtection="1">
      <alignment horizontal="center" vertical="center" wrapText="1"/>
    </xf>
    <xf numFmtId="14" fontId="22" fillId="2" borderId="0" xfId="0" applyNumberFormat="1" applyFont="1" applyFill="1" applyBorder="1" applyAlignment="1" applyProtection="1">
      <alignment horizontal="center" vertical="center" wrapText="1"/>
    </xf>
    <xf numFmtId="0" fontId="31" fillId="14" borderId="42" xfId="2" applyNumberFormat="1" applyFont="1" applyFill="1" applyBorder="1" applyAlignment="1" applyProtection="1">
      <alignment vertical="center" wrapText="1"/>
    </xf>
    <xf numFmtId="0" fontId="31" fillId="14" borderId="25" xfId="2" applyNumberFormat="1" applyFont="1" applyFill="1" applyBorder="1" applyAlignment="1" applyProtection="1">
      <alignment vertical="center" wrapText="1"/>
    </xf>
    <xf numFmtId="0" fontId="32" fillId="14" borderId="43" xfId="2" applyNumberFormat="1" applyFont="1" applyFill="1" applyBorder="1" applyAlignment="1" applyProtection="1">
      <alignment horizontal="center" vertical="center" wrapText="1"/>
    </xf>
    <xf numFmtId="0" fontId="31" fillId="14" borderId="44" xfId="2" applyNumberFormat="1" applyFont="1" applyFill="1" applyBorder="1" applyAlignment="1" applyProtection="1">
      <alignment vertical="center" wrapText="1"/>
    </xf>
    <xf numFmtId="0" fontId="31" fillId="14" borderId="25" xfId="2" applyNumberFormat="1" applyFont="1" applyFill="1" applyBorder="1" applyAlignment="1" applyProtection="1">
      <alignment horizontal="center" vertical="center" wrapText="1"/>
    </xf>
    <xf numFmtId="0" fontId="31" fillId="14" borderId="45" xfId="2" applyNumberFormat="1" applyFont="1" applyFill="1" applyBorder="1" applyAlignment="1" applyProtection="1">
      <alignment horizontal="center" vertical="center" wrapText="1"/>
    </xf>
    <xf numFmtId="0" fontId="31" fillId="14" borderId="0" xfId="2" applyNumberFormat="1" applyFont="1" applyFill="1" applyBorder="1" applyAlignment="1" applyProtection="1">
      <alignment horizontal="center" vertical="center" wrapText="1"/>
    </xf>
    <xf numFmtId="0" fontId="31" fillId="10" borderId="0" xfId="2" applyNumberFormat="1" applyFont="1" applyFill="1" applyBorder="1" applyAlignment="1" applyProtection="1">
      <alignment horizontal="center" vertical="center" wrapText="1"/>
    </xf>
    <xf numFmtId="10" fontId="1" fillId="0" borderId="0" xfId="1"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0" fontId="1" fillId="0" borderId="0" xfId="0" applyFont="1" applyFill="1" applyAlignment="1" applyProtection="1">
      <alignment horizontal="center" vertical="center" wrapText="1"/>
      <protection locked="0"/>
    </xf>
    <xf numFmtId="0" fontId="22" fillId="2" borderId="18" xfId="2" applyNumberFormat="1" applyFont="1" applyFill="1" applyBorder="1" applyAlignment="1" applyProtection="1">
      <alignment horizontal="left" vertical="center" wrapText="1"/>
    </xf>
    <xf numFmtId="0" fontId="22" fillId="2" borderId="19" xfId="0" applyFont="1" applyFill="1" applyBorder="1" applyAlignment="1" applyProtection="1">
      <alignment horizontal="justify" vertical="center" wrapText="1"/>
    </xf>
    <xf numFmtId="0" fontId="31" fillId="2" borderId="8" xfId="0" applyFont="1" applyFill="1" applyBorder="1" applyAlignment="1" applyProtection="1">
      <alignment horizontal="justify" vertical="center" wrapText="1"/>
    </xf>
    <xf numFmtId="17" fontId="22" fillId="2" borderId="19" xfId="0" applyNumberFormat="1"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33" fillId="15" borderId="11" xfId="0" applyFont="1" applyFill="1" applyBorder="1" applyAlignment="1" applyProtection="1">
      <alignment horizontal="center" vertical="center" wrapText="1"/>
    </xf>
    <xf numFmtId="0" fontId="33" fillId="15" borderId="8" xfId="0" applyFont="1" applyFill="1" applyBorder="1" applyAlignment="1" applyProtection="1">
      <alignment horizontal="justify" vertical="center" wrapText="1"/>
    </xf>
    <xf numFmtId="17" fontId="22" fillId="0" borderId="19" xfId="0" applyNumberFormat="1" applyFont="1" applyFill="1" applyBorder="1" applyAlignment="1" applyProtection="1">
      <alignment horizontal="center" vertical="center" wrapText="1"/>
    </xf>
    <xf numFmtId="0" fontId="5" fillId="15" borderId="11" xfId="0" applyFont="1" applyFill="1" applyBorder="1" applyAlignment="1" applyProtection="1">
      <alignment horizontal="center" vertical="center" wrapText="1"/>
    </xf>
    <xf numFmtId="0" fontId="19" fillId="14" borderId="16" xfId="2" applyNumberFormat="1" applyFont="1" applyFill="1" applyBorder="1" applyAlignment="1" applyProtection="1">
      <alignment vertical="center" wrapText="1"/>
    </xf>
    <xf numFmtId="0" fontId="19" fillId="14" borderId="7" xfId="2" applyNumberFormat="1" applyFont="1" applyFill="1" applyBorder="1" applyAlignment="1" applyProtection="1">
      <alignment vertical="center" wrapText="1"/>
    </xf>
    <xf numFmtId="0" fontId="20" fillId="14" borderId="19" xfId="2" applyNumberFormat="1" applyFont="1" applyFill="1" applyBorder="1" applyAlignment="1" applyProtection="1">
      <alignment horizontal="center" vertical="center" wrapText="1"/>
    </xf>
    <xf numFmtId="0" fontId="19" fillId="14" borderId="7" xfId="2" applyNumberFormat="1" applyFont="1" applyFill="1" applyBorder="1" applyAlignment="1" applyProtection="1">
      <alignment horizontal="center" vertical="center" wrapText="1"/>
    </xf>
    <xf numFmtId="0" fontId="17" fillId="14" borderId="7" xfId="2" applyNumberFormat="1" applyFont="1" applyFill="1" applyBorder="1" applyAlignment="1" applyProtection="1">
      <alignment horizontal="center" vertical="center" wrapText="1"/>
    </xf>
    <xf numFmtId="0" fontId="22" fillId="2" borderId="46" xfId="0" applyFont="1" applyFill="1" applyBorder="1" applyAlignment="1" applyProtection="1">
      <alignment horizontal="justify" vertical="center" wrapText="1"/>
    </xf>
    <xf numFmtId="0" fontId="22" fillId="2" borderId="0" xfId="0" applyFont="1" applyFill="1" applyAlignment="1" applyProtection="1">
      <alignment horizontal="justify" vertical="center" wrapText="1"/>
    </xf>
    <xf numFmtId="0" fontId="23" fillId="2" borderId="19" xfId="2" applyNumberFormat="1" applyFont="1" applyFill="1" applyBorder="1" applyAlignment="1" applyProtection="1">
      <alignment horizontal="center" vertical="center" wrapText="1"/>
    </xf>
    <xf numFmtId="17" fontId="22" fillId="2" borderId="47" xfId="0" applyNumberFormat="1" applyFont="1" applyFill="1" applyBorder="1" applyAlignment="1" applyProtection="1">
      <alignment horizontal="center" vertical="center" wrapText="1"/>
    </xf>
    <xf numFmtId="0" fontId="22" fillId="2" borderId="47" xfId="0" applyFont="1" applyFill="1" applyBorder="1" applyAlignment="1" applyProtection="1">
      <alignment horizontal="center" vertical="center" wrapText="1"/>
    </xf>
    <xf numFmtId="0" fontId="18" fillId="14" borderId="48" xfId="2" applyNumberFormat="1" applyFont="1" applyFill="1" applyBorder="1" applyAlignment="1" applyProtection="1">
      <alignment vertical="center" wrapText="1"/>
    </xf>
    <xf numFmtId="0" fontId="17" fillId="14" borderId="12" xfId="2" applyNumberFormat="1" applyFont="1" applyFill="1" applyBorder="1" applyAlignment="1" applyProtection="1">
      <alignment vertical="center" wrapText="1"/>
    </xf>
    <xf numFmtId="0" fontId="20" fillId="14" borderId="7" xfId="2" applyNumberFormat="1" applyFont="1" applyFill="1" applyBorder="1" applyAlignment="1" applyProtection="1">
      <alignment horizontal="center" vertical="center" wrapText="1"/>
    </xf>
    <xf numFmtId="0" fontId="17" fillId="14" borderId="16" xfId="2" applyNumberFormat="1" applyFont="1" applyFill="1" applyBorder="1" applyAlignment="1" applyProtection="1">
      <alignment horizontal="center" vertical="center" wrapText="1"/>
    </xf>
    <xf numFmtId="0" fontId="17" fillId="14" borderId="12" xfId="2" applyNumberFormat="1" applyFont="1" applyFill="1" applyBorder="1" applyAlignment="1" applyProtection="1">
      <alignment horizontal="center" vertical="center" wrapText="1"/>
    </xf>
    <xf numFmtId="0" fontId="17" fillId="14" borderId="0" xfId="2" applyNumberFormat="1" applyFont="1" applyFill="1" applyBorder="1" applyAlignment="1" applyProtection="1">
      <alignment horizontal="center" vertical="center" wrapText="1"/>
    </xf>
    <xf numFmtId="10" fontId="5" fillId="0" borderId="0" xfId="1" applyNumberFormat="1" applyFont="1" applyFill="1" applyAlignment="1" applyProtection="1">
      <alignment vertical="center" wrapText="1"/>
    </xf>
    <xf numFmtId="0" fontId="5" fillId="2" borderId="19" xfId="2" applyNumberFormat="1" applyFont="1" applyFill="1" applyBorder="1" applyAlignment="1" applyProtection="1">
      <alignment horizontal="justify" vertical="center" wrapText="1"/>
    </xf>
    <xf numFmtId="0" fontId="5" fillId="2" borderId="19" xfId="0" applyFont="1" applyFill="1" applyBorder="1" applyAlignment="1" applyProtection="1">
      <alignment horizontal="justify" vertical="center" wrapText="1"/>
    </xf>
    <xf numFmtId="0" fontId="22" fillId="2" borderId="47" xfId="2" applyNumberFormat="1" applyFont="1" applyFill="1" applyBorder="1" applyAlignment="1" applyProtection="1">
      <alignment horizontal="center" vertical="center" wrapText="1"/>
    </xf>
    <xf numFmtId="0" fontId="20" fillId="14" borderId="49" xfId="2" applyNumberFormat="1" applyFont="1" applyFill="1" applyBorder="1" applyAlignment="1" applyProtection="1">
      <alignment vertical="center" wrapText="1"/>
    </xf>
    <xf numFmtId="0" fontId="31" fillId="10" borderId="41" xfId="2" applyNumberFormat="1" applyFont="1" applyFill="1" applyBorder="1" applyAlignment="1" applyProtection="1">
      <alignment horizontal="center" vertical="center" wrapText="1"/>
    </xf>
    <xf numFmtId="0" fontId="21" fillId="8" borderId="19" xfId="2" applyNumberFormat="1" applyFont="1" applyFill="1" applyBorder="1" applyAlignment="1" applyProtection="1">
      <alignment horizontal="center" vertical="center" wrapText="1"/>
    </xf>
    <xf numFmtId="0" fontId="5" fillId="0" borderId="19" xfId="0" applyFont="1" applyFill="1" applyBorder="1" applyAlignment="1" applyProtection="1">
      <alignment horizontal="justify" vertical="center" wrapText="1"/>
    </xf>
    <xf numFmtId="0" fontId="5" fillId="2" borderId="19" xfId="0" applyFont="1" applyFill="1" applyBorder="1" applyAlignment="1" applyProtection="1">
      <alignment horizontal="center" vertical="center" wrapText="1"/>
    </xf>
    <xf numFmtId="9" fontId="34" fillId="2" borderId="19" xfId="1" applyFont="1" applyFill="1" applyBorder="1" applyAlignment="1" applyProtection="1">
      <alignment horizontal="center" vertical="center" wrapText="1"/>
    </xf>
    <xf numFmtId="0" fontId="5" fillId="2" borderId="47" xfId="2" applyNumberFormat="1" applyFont="1" applyFill="1" applyBorder="1" applyAlignment="1" applyProtection="1">
      <alignment horizontal="center" vertical="center" wrapText="1"/>
    </xf>
    <xf numFmtId="0" fontId="22" fillId="0" borderId="16" xfId="2" applyNumberFormat="1" applyFont="1" applyFill="1" applyBorder="1" applyAlignment="1" applyProtection="1">
      <alignment horizontal="center" vertical="center" wrapText="1"/>
    </xf>
    <xf numFmtId="0" fontId="5" fillId="0" borderId="16" xfId="2" applyNumberFormat="1" applyFont="1" applyFill="1" applyBorder="1" applyAlignment="1" applyProtection="1">
      <alignment horizontal="center" vertical="center" wrapText="1"/>
    </xf>
    <xf numFmtId="14" fontId="22" fillId="2" borderId="19" xfId="0" applyNumberFormat="1" applyFont="1" applyFill="1" applyBorder="1" applyAlignment="1" applyProtection="1">
      <alignment horizontal="center" vertical="center" wrapText="1"/>
    </xf>
    <xf numFmtId="0" fontId="22" fillId="0" borderId="0" xfId="0" applyFont="1" applyFill="1" applyAlignment="1" applyProtection="1">
      <alignment vertical="center" wrapText="1"/>
    </xf>
    <xf numFmtId="0" fontId="22" fillId="0" borderId="19" xfId="0" applyFont="1" applyFill="1" applyBorder="1" applyAlignment="1" applyProtection="1">
      <alignment horizontal="justify" vertical="center" wrapText="1"/>
    </xf>
    <xf numFmtId="0" fontId="34" fillId="2" borderId="18" xfId="2" applyNumberFormat="1" applyFont="1" applyFill="1" applyBorder="1" applyAlignment="1" applyProtection="1">
      <alignment horizontal="center" vertical="center" wrapText="1"/>
    </xf>
    <xf numFmtId="9" fontId="5" fillId="2" borderId="19" xfId="1" applyFont="1" applyFill="1" applyBorder="1" applyAlignment="1" applyProtection="1">
      <alignment horizontal="center" vertical="center" wrapText="1"/>
    </xf>
    <xf numFmtId="166" fontId="5" fillId="2" borderId="18" xfId="0" applyNumberFormat="1" applyFont="1" applyFill="1" applyBorder="1" applyAlignment="1" applyProtection="1">
      <alignment horizontal="justify" vertical="center" wrapText="1"/>
    </xf>
    <xf numFmtId="17" fontId="5" fillId="2" borderId="19" xfId="0" applyNumberFormat="1" applyFont="1" applyFill="1" applyBorder="1" applyAlignment="1" applyProtection="1">
      <alignment horizontal="center" vertical="center" wrapText="1"/>
    </xf>
    <xf numFmtId="0" fontId="24" fillId="2" borderId="25" xfId="3" applyFont="1" applyFill="1" applyBorder="1" applyAlignment="1" applyProtection="1">
      <alignment horizontal="justify" vertical="center" wrapText="1"/>
    </xf>
    <xf numFmtId="14" fontId="0" fillId="2" borderId="26" xfId="0" applyNumberFormat="1" applyFont="1" applyFill="1" applyBorder="1" applyAlignment="1" applyProtection="1">
      <alignment horizontal="center" vertical="top" wrapText="1"/>
    </xf>
    <xf numFmtId="0" fontId="19" fillId="14" borderId="0" xfId="2" applyNumberFormat="1" applyFont="1" applyFill="1" applyBorder="1" applyAlignment="1" applyProtection="1">
      <alignment vertical="center" wrapText="1"/>
    </xf>
    <xf numFmtId="0" fontId="20" fillId="14" borderId="9" xfId="2" applyNumberFormat="1" applyFont="1" applyFill="1" applyBorder="1" applyAlignment="1" applyProtection="1">
      <alignment horizontal="center" vertical="center" wrapText="1"/>
    </xf>
    <xf numFmtId="0" fontId="19" fillId="14" borderId="0" xfId="2" applyNumberFormat="1" applyFont="1" applyFill="1" applyBorder="1" applyAlignment="1" applyProtection="1">
      <alignment horizontal="center" vertical="center" wrapText="1"/>
    </xf>
    <xf numFmtId="0" fontId="31" fillId="10" borderId="10" xfId="2" applyNumberFormat="1" applyFont="1" applyFill="1" applyBorder="1" applyAlignment="1" applyProtection="1">
      <alignment horizontal="center" vertical="center" wrapText="1"/>
    </xf>
    <xf numFmtId="0" fontId="21" fillId="8" borderId="16" xfId="2" applyNumberFormat="1" applyFont="1" applyFill="1" applyBorder="1" applyAlignment="1" applyProtection="1">
      <alignment horizontal="center" vertical="center" wrapText="1"/>
    </xf>
    <xf numFmtId="0" fontId="21" fillId="8" borderId="10" xfId="2" applyNumberFormat="1" applyFont="1" applyFill="1" applyBorder="1" applyAlignment="1" applyProtection="1">
      <alignment horizontal="center" vertical="center" wrapText="1"/>
    </xf>
    <xf numFmtId="0" fontId="22" fillId="2" borderId="15" xfId="2" applyNumberFormat="1" applyFont="1" applyFill="1" applyBorder="1" applyAlignment="1" applyProtection="1">
      <alignment horizontal="justify" vertical="center" wrapText="1"/>
    </xf>
    <xf numFmtId="0" fontId="22" fillId="2" borderId="11" xfId="0" applyFont="1" applyFill="1" applyBorder="1" applyAlignment="1" applyProtection="1">
      <alignment horizontal="center" vertical="center" wrapText="1"/>
    </xf>
    <xf numFmtId="166" fontId="5" fillId="2" borderId="15" xfId="0" applyNumberFormat="1" applyFont="1" applyFill="1" applyBorder="1" applyAlignment="1" applyProtection="1">
      <alignment horizontal="justify" vertical="center" wrapText="1"/>
    </xf>
    <xf numFmtId="0" fontId="5" fillId="2" borderId="15" xfId="2" applyNumberFormat="1" applyFont="1" applyFill="1" applyBorder="1" applyAlignment="1" applyProtection="1">
      <alignment horizontal="justify" vertical="center" wrapText="1"/>
    </xf>
    <xf numFmtId="0" fontId="5" fillId="2" borderId="15" xfId="0" applyFont="1" applyFill="1" applyBorder="1" applyAlignment="1" applyProtection="1">
      <alignment horizontal="center" vertical="center" wrapText="1"/>
    </xf>
    <xf numFmtId="0" fontId="34" fillId="2" borderId="19" xfId="0" applyFont="1" applyFill="1" applyBorder="1" applyAlignment="1" applyProtection="1">
      <alignment horizontal="center" vertical="center" wrapText="1"/>
    </xf>
    <xf numFmtId="0" fontId="5" fillId="2" borderId="19" xfId="2" applyNumberFormat="1" applyFont="1" applyFill="1" applyBorder="1" applyAlignment="1" applyProtection="1">
      <alignment horizontal="center" vertical="center" wrapText="1"/>
    </xf>
    <xf numFmtId="14" fontId="5" fillId="2" borderId="16" xfId="0" applyNumberFormat="1" applyFont="1" applyFill="1" applyBorder="1" applyAlignment="1" applyProtection="1">
      <alignment horizontal="center" vertical="center" wrapText="1"/>
    </xf>
    <xf numFmtId="14" fontId="5" fillId="2" borderId="19" xfId="0" applyNumberFormat="1" applyFont="1" applyFill="1" applyBorder="1" applyAlignment="1" applyProtection="1">
      <alignment horizontal="center" vertical="center" wrapText="1"/>
    </xf>
    <xf numFmtId="166" fontId="22" fillId="2" borderId="15" xfId="0" applyNumberFormat="1" applyFont="1" applyFill="1" applyBorder="1" applyAlignment="1" applyProtection="1">
      <alignment horizontal="justify" vertical="center" wrapText="1"/>
    </xf>
    <xf numFmtId="0" fontId="22" fillId="2" borderId="15" xfId="0" applyFont="1" applyFill="1" applyBorder="1" applyAlignment="1" applyProtection="1">
      <alignment horizontal="center" vertical="center" wrapText="1"/>
    </xf>
    <xf numFmtId="166" fontId="5" fillId="2" borderId="14" xfId="0" applyNumberFormat="1" applyFont="1" applyFill="1" applyBorder="1" applyAlignment="1" applyProtection="1">
      <alignment horizontal="justify" vertical="center" wrapText="1"/>
    </xf>
    <xf numFmtId="0" fontId="5" fillId="2" borderId="18" xfId="0" applyFont="1" applyFill="1" applyBorder="1" applyAlignment="1" applyProtection="1">
      <alignment horizontal="center" vertical="center" wrapText="1"/>
    </xf>
    <xf numFmtId="166" fontId="22" fillId="2" borderId="19" xfId="0" applyNumberFormat="1" applyFont="1" applyFill="1" applyBorder="1" applyAlignment="1" applyProtection="1">
      <alignment horizontal="justify" vertical="center" wrapText="1"/>
    </xf>
    <xf numFmtId="0" fontId="24" fillId="2" borderId="19" xfId="2" applyNumberFormat="1" applyFont="1" applyFill="1" applyBorder="1" applyAlignment="1" applyProtection="1">
      <alignment horizontal="left" vertical="center" wrapText="1"/>
    </xf>
    <xf numFmtId="0" fontId="24" fillId="2" borderId="19" xfId="0" applyFont="1" applyFill="1" applyBorder="1" applyAlignment="1" applyProtection="1">
      <alignment horizontal="center" vertical="center" wrapText="1"/>
    </xf>
    <xf numFmtId="0" fontId="17" fillId="16" borderId="50" xfId="2" applyNumberFormat="1" applyFont="1" applyFill="1" applyBorder="1" applyAlignment="1" applyProtection="1">
      <alignment vertical="center" wrapText="1"/>
    </xf>
    <xf numFmtId="0" fontId="17" fillId="16" borderId="51" xfId="2" applyNumberFormat="1" applyFont="1" applyFill="1" applyBorder="1" applyAlignment="1" applyProtection="1">
      <alignment vertical="center" wrapText="1"/>
    </xf>
    <xf numFmtId="0" fontId="20" fillId="16" borderId="51" xfId="2" applyNumberFormat="1" applyFont="1" applyFill="1" applyBorder="1" applyAlignment="1" applyProtection="1">
      <alignment horizontal="center" vertical="center" wrapText="1"/>
    </xf>
    <xf numFmtId="0" fontId="17" fillId="16" borderId="51" xfId="2" applyNumberFormat="1" applyFont="1" applyFill="1" applyBorder="1" applyAlignment="1" applyProtection="1">
      <alignment horizontal="justify" vertical="center" wrapText="1"/>
    </xf>
    <xf numFmtId="0" fontId="17" fillId="16" borderId="51" xfId="2" applyNumberFormat="1" applyFont="1" applyFill="1" applyBorder="1" applyAlignment="1" applyProtection="1">
      <alignment horizontal="center" vertical="center" wrapText="1"/>
    </xf>
    <xf numFmtId="0" fontId="37" fillId="16" borderId="51" xfId="2" applyNumberFormat="1" applyFont="1" applyFill="1" applyBorder="1" applyAlignment="1" applyProtection="1">
      <alignment vertical="center" wrapText="1"/>
    </xf>
    <xf numFmtId="0" fontId="17" fillId="16" borderId="0" xfId="2" applyNumberFormat="1" applyFont="1" applyFill="1" applyBorder="1" applyAlignment="1" applyProtection="1">
      <alignment horizontal="center" vertical="center" wrapText="1"/>
    </xf>
    <xf numFmtId="0" fontId="22" fillId="0" borderId="25" xfId="0" applyFont="1" applyFill="1" applyBorder="1" applyAlignment="1" applyProtection="1">
      <alignment horizontal="center" vertical="center" wrapText="1"/>
    </xf>
    <xf numFmtId="0" fontId="5" fillId="2" borderId="18" xfId="2" applyNumberFormat="1" applyFont="1" applyFill="1" applyBorder="1" applyAlignment="1" applyProtection="1">
      <alignment horizontal="justify" vertical="center" wrapText="1"/>
    </xf>
    <xf numFmtId="0" fontId="5" fillId="2" borderId="18" xfId="2" applyNumberFormat="1" applyFont="1" applyFill="1" applyBorder="1" applyAlignment="1" applyProtection="1">
      <alignment horizontal="center" vertical="center" wrapText="1"/>
    </xf>
    <xf numFmtId="0" fontId="22" fillId="0" borderId="25" xfId="2" applyNumberFormat="1" applyFont="1" applyFill="1" applyBorder="1" applyAlignment="1" applyProtection="1">
      <alignment horizontal="center" vertical="center" wrapText="1"/>
    </xf>
    <xf numFmtId="0" fontId="5" fillId="0" borderId="25" xfId="3"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17" fillId="14" borderId="52" xfId="2" applyNumberFormat="1" applyFont="1" applyFill="1" applyBorder="1" applyAlignment="1" applyProtection="1">
      <alignment vertical="center" wrapText="1"/>
    </xf>
    <xf numFmtId="0" fontId="17" fillId="14" borderId="27" xfId="2" applyNumberFormat="1" applyFont="1" applyFill="1" applyBorder="1" applyAlignment="1" applyProtection="1">
      <alignment vertical="center" wrapText="1"/>
    </xf>
    <xf numFmtId="0" fontId="20" fillId="14" borderId="27" xfId="2" applyNumberFormat="1" applyFont="1" applyFill="1" applyBorder="1" applyAlignment="1" applyProtection="1">
      <alignment horizontal="center" vertical="center" wrapText="1"/>
    </xf>
    <xf numFmtId="0" fontId="17" fillId="14" borderId="27" xfId="2" applyNumberFormat="1" applyFont="1" applyFill="1" applyBorder="1" applyAlignment="1" applyProtection="1">
      <alignment horizontal="justify" vertical="center" wrapText="1"/>
    </xf>
    <xf numFmtId="0" fontId="17" fillId="14" borderId="27" xfId="2" applyNumberFormat="1" applyFont="1" applyFill="1" applyBorder="1" applyAlignment="1" applyProtection="1">
      <alignment horizontal="center" vertical="center" wrapText="1"/>
    </xf>
    <xf numFmtId="0" fontId="17" fillId="14" borderId="53" xfId="2" applyNumberFormat="1" applyFont="1" applyFill="1" applyBorder="1" applyAlignment="1" applyProtection="1">
      <alignment horizontal="center" vertical="center" wrapText="1"/>
    </xf>
    <xf numFmtId="0" fontId="34" fillId="0" borderId="25" xfId="3" applyFont="1" applyFill="1" applyBorder="1" applyAlignment="1" applyProtection="1">
      <alignment horizontal="center" vertical="center" wrapText="1"/>
    </xf>
    <xf numFmtId="49" fontId="5" fillId="0" borderId="25" xfId="2" applyNumberFormat="1" applyFont="1" applyFill="1" applyBorder="1" applyAlignment="1" applyProtection="1">
      <alignment horizontal="center" vertical="center" wrapText="1"/>
    </xf>
    <xf numFmtId="0" fontId="5" fillId="0" borderId="25" xfId="2" applyNumberFormat="1" applyFont="1" applyFill="1" applyBorder="1" applyAlignment="1" applyProtection="1">
      <alignment horizontal="center" vertical="center" wrapText="1"/>
    </xf>
    <xf numFmtId="49" fontId="5" fillId="0" borderId="54" xfId="3" applyNumberFormat="1" applyFont="1" applyFill="1" applyBorder="1" applyAlignment="1" applyProtection="1">
      <alignment horizontal="center" vertical="center" wrapText="1"/>
    </xf>
    <xf numFmtId="0" fontId="22" fillId="0" borderId="25" xfId="3" applyFont="1" applyFill="1" applyBorder="1" applyAlignment="1" applyProtection="1">
      <alignment horizontal="center" vertical="center" wrapText="1"/>
    </xf>
    <xf numFmtId="49" fontId="22" fillId="0" borderId="25" xfId="2" applyNumberFormat="1" applyFont="1" applyFill="1" applyBorder="1" applyAlignment="1" applyProtection="1">
      <alignment horizontal="center" vertical="center" wrapText="1"/>
    </xf>
    <xf numFmtId="49" fontId="22" fillId="0" borderId="54" xfId="3" applyNumberFormat="1" applyFont="1" applyFill="1" applyBorder="1" applyAlignment="1" applyProtection="1">
      <alignment horizontal="center" vertical="center" wrapText="1"/>
    </xf>
    <xf numFmtId="0" fontId="23" fillId="0" borderId="25" xfId="3" applyFont="1" applyFill="1" applyBorder="1" applyAlignment="1" applyProtection="1">
      <alignment horizontal="center" vertical="center" wrapText="1"/>
    </xf>
    <xf numFmtId="0" fontId="19" fillId="14" borderId="55" xfId="2" applyNumberFormat="1" applyFont="1" applyFill="1" applyBorder="1" applyAlignment="1" applyProtection="1">
      <alignment vertical="center" wrapText="1"/>
    </xf>
    <xf numFmtId="0" fontId="19" fillId="14" borderId="56" xfId="2" applyNumberFormat="1" applyFont="1" applyFill="1" applyBorder="1" applyAlignment="1" applyProtection="1">
      <alignment vertical="center" wrapText="1"/>
    </xf>
    <xf numFmtId="0" fontId="20" fillId="14" borderId="55" xfId="2" applyNumberFormat="1" applyFont="1" applyFill="1" applyBorder="1" applyAlignment="1" applyProtection="1">
      <alignment horizontal="center" vertical="center" wrapText="1"/>
    </xf>
    <xf numFmtId="0" fontId="19" fillId="14" borderId="56" xfId="2" applyNumberFormat="1" applyFont="1" applyFill="1" applyBorder="1" applyAlignment="1" applyProtection="1">
      <alignment horizontal="justify" vertical="center" wrapText="1"/>
    </xf>
    <xf numFmtId="0" fontId="19" fillId="14" borderId="56" xfId="2" applyNumberFormat="1" applyFont="1" applyFill="1" applyBorder="1" applyAlignment="1" applyProtection="1">
      <alignment horizontal="center" vertical="center" wrapText="1"/>
    </xf>
    <xf numFmtId="0" fontId="17" fillId="14" borderId="56" xfId="2" applyNumberFormat="1" applyFont="1" applyFill="1" applyBorder="1" applyAlignment="1" applyProtection="1">
      <alignment horizontal="center" vertical="center" wrapText="1"/>
    </xf>
    <xf numFmtId="0" fontId="30" fillId="0" borderId="25" xfId="3" applyFont="1" applyFill="1" applyBorder="1" applyAlignment="1" applyProtection="1">
      <alignment horizontal="justify" vertical="center" wrapText="1"/>
    </xf>
    <xf numFmtId="166" fontId="5" fillId="0" borderId="25" xfId="3" applyNumberFormat="1"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5" fillId="0" borderId="57" xfId="3" applyFont="1" applyFill="1" applyBorder="1" applyAlignment="1" applyProtection="1">
      <alignment horizontal="justify" vertical="center" wrapText="1"/>
    </xf>
    <xf numFmtId="0" fontId="5" fillId="2" borderId="0" xfId="0" applyFont="1" applyFill="1" applyBorder="1" applyAlignment="1" applyProtection="1">
      <alignment horizontal="justify" vertical="center" wrapText="1"/>
    </xf>
    <xf numFmtId="166" fontId="5" fillId="0" borderId="0" xfId="3" applyNumberFormat="1" applyFont="1" applyFill="1" applyBorder="1" applyAlignment="1" applyProtection="1">
      <alignment horizontal="center" vertical="center" wrapText="1"/>
    </xf>
    <xf numFmtId="0" fontId="39" fillId="2" borderId="0" xfId="0" applyFont="1" applyFill="1" applyBorder="1" applyAlignment="1" applyProtection="1">
      <alignment horizontal="center" vertical="center" wrapText="1"/>
    </xf>
    <xf numFmtId="0" fontId="5" fillId="0" borderId="0" xfId="2" applyNumberFormat="1" applyFont="1" applyFill="1" applyBorder="1" applyAlignment="1" applyProtection="1">
      <alignment horizontal="center" vertical="center" wrapText="1"/>
    </xf>
    <xf numFmtId="49" fontId="5" fillId="0" borderId="0" xfId="3" applyNumberFormat="1" applyFont="1" applyFill="1" applyBorder="1" applyAlignment="1" applyProtection="1">
      <alignment horizontal="center" vertical="center" wrapText="1"/>
    </xf>
    <xf numFmtId="0" fontId="40" fillId="14" borderId="58" xfId="2" applyNumberFormat="1" applyFont="1" applyFill="1" applyBorder="1" applyAlignment="1" applyProtection="1">
      <alignment vertical="center" wrapText="1"/>
    </xf>
    <xf numFmtId="0" fontId="40" fillId="14" borderId="59" xfId="2" applyNumberFormat="1" applyFont="1" applyFill="1" applyBorder="1" applyAlignment="1" applyProtection="1">
      <alignment vertical="center" wrapText="1"/>
    </xf>
    <xf numFmtId="0" fontId="20" fillId="14" borderId="58" xfId="2" applyNumberFormat="1" applyFont="1" applyFill="1" applyBorder="1" applyAlignment="1" applyProtection="1">
      <alignment horizontal="center" vertical="center" wrapText="1"/>
    </xf>
    <xf numFmtId="0" fontId="19" fillId="14" borderId="58" xfId="2" applyNumberFormat="1" applyFont="1" applyFill="1" applyBorder="1" applyAlignment="1" applyProtection="1">
      <alignment horizontal="justify" vertical="center" wrapText="1"/>
    </xf>
    <xf numFmtId="0" fontId="40" fillId="14" borderId="59" xfId="2" applyNumberFormat="1" applyFont="1" applyFill="1" applyBorder="1" applyAlignment="1" applyProtection="1">
      <alignment horizontal="center" vertical="center" wrapText="1"/>
    </xf>
    <xf numFmtId="0" fontId="17" fillId="14" borderId="59" xfId="2" applyNumberFormat="1" applyFont="1" applyFill="1" applyBorder="1" applyAlignment="1" applyProtection="1">
      <alignment horizontal="center" vertical="center" wrapText="1"/>
    </xf>
    <xf numFmtId="0" fontId="40" fillId="14" borderId="0" xfId="2" applyNumberFormat="1" applyFont="1" applyFill="1" applyBorder="1" applyAlignment="1" applyProtection="1">
      <alignment horizontal="center" vertical="center" wrapText="1"/>
    </xf>
    <xf numFmtId="0" fontId="0" fillId="0" borderId="0" xfId="0" applyFont="1" applyFill="1" applyAlignment="1" applyProtection="1">
      <alignment horizontal="center" vertical="center" wrapText="1"/>
    </xf>
    <xf numFmtId="166" fontId="22" fillId="0" borderId="25" xfId="3" applyNumberFormat="1" applyFont="1" applyFill="1" applyBorder="1" applyAlignment="1" applyProtection="1">
      <alignment horizontal="center" vertical="center" wrapText="1"/>
    </xf>
    <xf numFmtId="0" fontId="22" fillId="2" borderId="19" xfId="0" applyFont="1" applyFill="1" applyBorder="1" applyAlignment="1" applyProtection="1">
      <alignment horizontal="center" vertical="top" wrapText="1"/>
    </xf>
    <xf numFmtId="0" fontId="40" fillId="14" borderId="60" xfId="2" applyNumberFormat="1"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8" fillId="17" borderId="19" xfId="0" applyFont="1" applyFill="1" applyBorder="1" applyAlignment="1" applyProtection="1">
      <alignment horizontal="justify" vertical="center" wrapText="1"/>
    </xf>
    <xf numFmtId="0" fontId="33" fillId="17" borderId="8" xfId="0" applyFont="1" applyFill="1" applyBorder="1" applyAlignment="1" applyProtection="1">
      <alignment horizontal="justify" vertical="center" wrapText="1"/>
    </xf>
    <xf numFmtId="0" fontId="22" fillId="17" borderId="19" xfId="0" applyFont="1" applyFill="1" applyBorder="1" applyAlignment="1" applyProtection="1">
      <alignment horizontal="center" vertical="center" wrapText="1"/>
    </xf>
    <xf numFmtId="0" fontId="23" fillId="17" borderId="19" xfId="0" applyFont="1" applyFill="1" applyBorder="1" applyAlignment="1" applyProtection="1">
      <alignment horizontal="center" vertical="center" wrapText="1"/>
    </xf>
    <xf numFmtId="17" fontId="22" fillId="17" borderId="19" xfId="0" applyNumberFormat="1" applyFont="1" applyFill="1" applyBorder="1" applyAlignment="1" applyProtection="1">
      <alignment horizontal="center" vertical="center" wrapText="1"/>
    </xf>
    <xf numFmtId="0" fontId="22" fillId="17" borderId="25" xfId="2" applyNumberFormat="1" applyFont="1" applyFill="1" applyBorder="1" applyAlignment="1" applyProtection="1">
      <alignment horizontal="center" vertical="center" wrapText="1"/>
    </xf>
    <xf numFmtId="0" fontId="33" fillId="17" borderId="11" xfId="0" applyFont="1" applyFill="1" applyBorder="1" applyAlignment="1" applyProtection="1">
      <alignment horizontal="center" vertical="center" wrapText="1"/>
    </xf>
    <xf numFmtId="14" fontId="22" fillId="17" borderId="16" xfId="0" applyNumberFormat="1" applyFont="1" applyFill="1" applyBorder="1" applyAlignment="1" applyProtection="1">
      <alignment horizontal="center" vertical="center" wrapText="1"/>
    </xf>
    <xf numFmtId="14" fontId="22" fillId="17" borderId="19" xfId="0" applyNumberFormat="1" applyFont="1" applyFill="1" applyBorder="1" applyAlignment="1" applyProtection="1">
      <alignment horizontal="center" vertical="center" wrapText="1"/>
    </xf>
    <xf numFmtId="0" fontId="5" fillId="0" borderId="0" xfId="0" applyFont="1" applyFill="1" applyAlignment="1" applyProtection="1">
      <alignment horizontal="right" vertical="center" wrapText="1"/>
    </xf>
    <xf numFmtId="14" fontId="5" fillId="0" borderId="0" xfId="0" applyNumberFormat="1" applyFont="1" applyFill="1" applyAlignment="1" applyProtection="1">
      <alignment vertical="center" wrapText="1"/>
    </xf>
    <xf numFmtId="14" fontId="18" fillId="3" borderId="61" xfId="0" applyNumberFormat="1" applyFont="1" applyFill="1" applyBorder="1" applyAlignment="1" applyProtection="1">
      <alignment horizontal="center" vertical="center" wrapText="1"/>
    </xf>
    <xf numFmtId="14" fontId="18" fillId="4" borderId="61" xfId="0" applyNumberFormat="1" applyFont="1" applyFill="1" applyBorder="1" applyAlignment="1" applyProtection="1">
      <alignment horizontal="center" vertical="center" wrapText="1"/>
    </xf>
    <xf numFmtId="14" fontId="18" fillId="6" borderId="19" xfId="0" applyNumberFormat="1" applyFont="1" applyFill="1" applyBorder="1" applyAlignment="1" applyProtection="1">
      <alignment horizontal="center" vertical="center" wrapText="1"/>
    </xf>
    <xf numFmtId="0" fontId="43" fillId="2" borderId="25" xfId="0"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24" fillId="2" borderId="41" xfId="2" applyNumberFormat="1"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24" fillId="2" borderId="63" xfId="2" applyNumberFormat="1" applyFont="1" applyFill="1" applyBorder="1" applyAlignment="1" applyProtection="1">
      <alignment horizontal="center" vertical="center" wrapText="1"/>
    </xf>
    <xf numFmtId="0" fontId="24" fillId="2" borderId="19" xfId="0" applyFont="1" applyFill="1" applyBorder="1" applyAlignment="1" applyProtection="1">
      <alignment horizontal="left" vertical="center" wrapText="1"/>
    </xf>
    <xf numFmtId="0" fontId="24" fillId="2" borderId="24" xfId="0" applyFont="1" applyFill="1" applyBorder="1" applyAlignment="1" applyProtection="1">
      <alignment vertical="top" wrapText="1"/>
    </xf>
    <xf numFmtId="0" fontId="24" fillId="2" borderId="19" xfId="2" applyNumberFormat="1" applyFont="1" applyFill="1" applyBorder="1" applyAlignment="1" applyProtection="1">
      <alignment horizontal="center" vertical="center" wrapText="1"/>
    </xf>
    <xf numFmtId="0" fontId="25" fillId="2" borderId="19" xfId="0" applyFont="1" applyFill="1" applyBorder="1" applyAlignment="1" applyProtection="1">
      <alignment horizontal="center" vertical="center" wrapText="1"/>
    </xf>
    <xf numFmtId="14" fontId="24" fillId="2" borderId="16" xfId="0" applyNumberFormat="1" applyFont="1" applyFill="1" applyBorder="1" applyAlignment="1" applyProtection="1">
      <alignment horizontal="left" vertical="center" wrapText="1"/>
    </xf>
    <xf numFmtId="0" fontId="24" fillId="0" borderId="0" xfId="0" applyFont="1" applyFill="1" applyAlignment="1" applyProtection="1">
      <alignment vertical="center" wrapText="1"/>
    </xf>
    <xf numFmtId="0" fontId="24" fillId="2" borderId="0" xfId="0" applyFont="1" applyFill="1" applyAlignment="1" applyProtection="1">
      <alignment vertical="center" wrapText="1"/>
    </xf>
    <xf numFmtId="0" fontId="24" fillId="2" borderId="10" xfId="2" applyNumberFormat="1" applyFont="1" applyFill="1" applyBorder="1" applyAlignment="1" applyProtection="1">
      <alignment horizontal="center" vertical="center" wrapText="1"/>
    </xf>
    <xf numFmtId="0" fontId="5" fillId="2" borderId="64" xfId="0" applyFont="1" applyFill="1" applyBorder="1" applyAlignment="1" applyProtection="1">
      <alignment horizontal="center" vertical="center" wrapText="1"/>
    </xf>
    <xf numFmtId="0" fontId="24" fillId="2" borderId="65" xfId="2" applyNumberFormat="1" applyFont="1" applyFill="1" applyBorder="1" applyAlignment="1" applyProtection="1">
      <alignment horizontal="center" vertical="center" wrapText="1"/>
    </xf>
    <xf numFmtId="0" fontId="5" fillId="2" borderId="24" xfId="0" applyFont="1" applyFill="1" applyBorder="1" applyAlignment="1" applyProtection="1">
      <alignment vertical="top" wrapText="1"/>
    </xf>
    <xf numFmtId="0" fontId="24" fillId="2" borderId="66" xfId="2" applyNumberFormat="1" applyFont="1" applyFill="1" applyBorder="1" applyAlignment="1" applyProtection="1">
      <alignment horizontal="center" vertical="center" wrapText="1"/>
    </xf>
    <xf numFmtId="0" fontId="24" fillId="0" borderId="19" xfId="2" applyNumberFormat="1" applyFont="1" applyFill="1" applyBorder="1" applyAlignment="1" applyProtection="1">
      <alignment horizontal="justify" vertical="center" wrapText="1"/>
    </xf>
    <xf numFmtId="0" fontId="24" fillId="2" borderId="67" xfId="2" applyNumberFormat="1" applyFont="1" applyFill="1" applyBorder="1" applyAlignment="1" applyProtection="1">
      <alignment horizontal="center" vertical="center" wrapText="1"/>
    </xf>
    <xf numFmtId="0" fontId="24" fillId="2" borderId="14" xfId="2" applyNumberFormat="1" applyFont="1" applyFill="1" applyBorder="1" applyAlignment="1" applyProtection="1">
      <alignment horizontal="center" vertical="center" wrapText="1"/>
    </xf>
    <xf numFmtId="14" fontId="44" fillId="3" borderId="16" xfId="4" applyNumberFormat="1" applyFont="1" applyFill="1" applyBorder="1" applyAlignment="1" applyProtection="1">
      <alignment horizontal="center" vertical="top" wrapText="1"/>
    </xf>
    <xf numFmtId="0" fontId="5" fillId="2" borderId="24" xfId="0" applyFont="1" applyFill="1" applyBorder="1" applyAlignment="1" applyProtection="1">
      <alignment horizontal="left" vertical="top" wrapText="1"/>
    </xf>
    <xf numFmtId="0" fontId="5" fillId="0" borderId="24" xfId="0" applyFont="1" applyFill="1" applyBorder="1" applyAlignment="1" applyProtection="1">
      <alignment horizontal="left" vertical="top" wrapText="1"/>
    </xf>
    <xf numFmtId="0" fontId="24" fillId="2" borderId="19" xfId="0" applyFont="1" applyFill="1" applyBorder="1" applyAlignment="1" applyProtection="1">
      <alignment horizontal="left" vertical="top" wrapText="1"/>
    </xf>
    <xf numFmtId="17" fontId="24" fillId="2" borderId="28" xfId="0" applyNumberFormat="1" applyFont="1" applyFill="1" applyBorder="1" applyAlignment="1" applyProtection="1">
      <alignment horizontal="center" vertical="center" wrapText="1"/>
    </xf>
    <xf numFmtId="0" fontId="5" fillId="2" borderId="24" xfId="0" applyFont="1" applyFill="1" applyBorder="1" applyAlignment="1" applyProtection="1">
      <alignment horizontal="left" vertical="center" wrapText="1"/>
    </xf>
    <xf numFmtId="0" fontId="24" fillId="2" borderId="24" xfId="0" applyFont="1" applyFill="1" applyBorder="1" applyAlignment="1" applyProtection="1">
      <alignment horizontal="left" vertical="top" wrapText="1"/>
    </xf>
    <xf numFmtId="14" fontId="26" fillId="2" borderId="26" xfId="0" applyNumberFormat="1" applyFont="1" applyFill="1" applyBorder="1" applyAlignment="1" applyProtection="1">
      <alignment horizontal="center" vertical="top"/>
    </xf>
    <xf numFmtId="0" fontId="17" fillId="2" borderId="24" xfId="0" applyFont="1" applyFill="1" applyBorder="1" applyAlignment="1" applyProtection="1">
      <alignment vertical="center" wrapText="1"/>
    </xf>
    <xf numFmtId="0" fontId="17" fillId="2" borderId="24" xfId="0" applyFont="1" applyFill="1" applyBorder="1" applyAlignment="1" applyProtection="1">
      <alignment vertical="top" wrapText="1"/>
    </xf>
    <xf numFmtId="0" fontId="24" fillId="0" borderId="23" xfId="2" applyNumberFormat="1" applyFont="1" applyFill="1" applyBorder="1" applyAlignment="1" applyProtection="1">
      <alignment horizontal="left" vertical="top" wrapText="1"/>
    </xf>
    <xf numFmtId="0" fontId="5" fillId="0" borderId="24" xfId="0" applyFont="1" applyFill="1" applyBorder="1" applyAlignment="1" applyProtection="1">
      <alignment horizontal="left" vertical="center" wrapText="1"/>
    </xf>
    <xf numFmtId="0" fontId="5" fillId="0" borderId="23" xfId="2" applyNumberFormat="1" applyFont="1" applyFill="1" applyBorder="1" applyAlignment="1" applyProtection="1">
      <alignment horizontal="left" vertical="top" wrapText="1"/>
    </xf>
    <xf numFmtId="0" fontId="5" fillId="10" borderId="24" xfId="0" applyFont="1" applyFill="1" applyBorder="1" applyAlignment="1" applyProtection="1">
      <alignment vertical="top" wrapText="1"/>
    </xf>
    <xf numFmtId="0" fontId="34" fillId="0" borderId="19" xfId="0" applyFont="1" applyFill="1" applyBorder="1" applyAlignment="1" applyProtection="1">
      <alignment horizontal="center" vertical="center" wrapText="1"/>
    </xf>
    <xf numFmtId="0" fontId="5" fillId="2" borderId="23" xfId="2" applyNumberFormat="1" applyFont="1" applyFill="1" applyBorder="1" applyAlignment="1" applyProtection="1">
      <alignment horizontal="left" vertical="top" wrapText="1"/>
    </xf>
    <xf numFmtId="0" fontId="5" fillId="2" borderId="24" xfId="0" applyFont="1" applyFill="1" applyBorder="1" applyAlignment="1" applyProtection="1">
      <alignment vertical="center" wrapText="1"/>
    </xf>
    <xf numFmtId="0" fontId="5" fillId="2" borderId="27" xfId="0" applyFont="1" applyFill="1" applyBorder="1" applyAlignment="1" applyProtection="1">
      <alignment horizontal="center" vertical="center" wrapText="1"/>
    </xf>
    <xf numFmtId="0" fontId="5" fillId="2" borderId="27" xfId="0" applyFont="1" applyFill="1" applyBorder="1" applyAlignment="1" applyProtection="1">
      <alignment horizontal="left" vertical="center" wrapText="1"/>
    </xf>
    <xf numFmtId="0" fontId="5" fillId="0" borderId="68" xfId="0" applyFont="1" applyFill="1" applyBorder="1" applyAlignment="1" applyProtection="1">
      <alignment vertical="center" wrapText="1"/>
    </xf>
    <xf numFmtId="0" fontId="24" fillId="2" borderId="28" xfId="0" applyFont="1" applyFill="1" applyBorder="1" applyAlignment="1" applyProtection="1">
      <alignment horizontal="left" vertical="center" wrapText="1"/>
    </xf>
    <xf numFmtId="14" fontId="26" fillId="2" borderId="26" xfId="0" applyNumberFormat="1" applyFont="1" applyFill="1" applyBorder="1" applyAlignment="1" applyProtection="1">
      <alignment horizontal="center" vertical="top" wrapText="1"/>
    </xf>
    <xf numFmtId="0" fontId="5" fillId="9" borderId="24" xfId="0" applyFont="1" applyFill="1" applyBorder="1" applyAlignment="1" applyProtection="1">
      <alignment vertical="center" wrapText="1"/>
    </xf>
    <xf numFmtId="0" fontId="5" fillId="2" borderId="0" xfId="0" applyFont="1" applyFill="1" applyAlignment="1" applyProtection="1">
      <alignment vertical="center" wrapText="1"/>
    </xf>
    <xf numFmtId="0" fontId="5" fillId="2" borderId="28" xfId="0" applyFont="1" applyFill="1" applyBorder="1" applyAlignment="1" applyProtection="1">
      <alignment horizontal="left" vertical="center" wrapText="1"/>
    </xf>
    <xf numFmtId="0" fontId="24" fillId="2" borderId="0" xfId="2" applyNumberFormat="1" applyFont="1" applyFill="1" applyBorder="1" applyAlignment="1" applyProtection="1">
      <alignment horizontal="left" vertical="top" wrapText="1"/>
    </xf>
    <xf numFmtId="0" fontId="5" fillId="2" borderId="0" xfId="0" applyFont="1" applyFill="1" applyBorder="1" applyAlignment="1" applyProtection="1">
      <alignment vertical="center" wrapText="1"/>
    </xf>
    <xf numFmtId="0" fontId="5" fillId="2" borderId="0" xfId="0" applyFont="1" applyFill="1" applyBorder="1" applyAlignment="1" applyProtection="1">
      <alignment vertical="top" wrapText="1"/>
    </xf>
    <xf numFmtId="0" fontId="17" fillId="2" borderId="0" xfId="0" applyFont="1" applyFill="1" applyBorder="1" applyAlignment="1" applyProtection="1">
      <alignment horizontal="center" vertical="center" wrapText="1"/>
    </xf>
    <xf numFmtId="0" fontId="24" fillId="2" borderId="0" xfId="0" applyFont="1" applyFill="1" applyBorder="1" applyAlignment="1" applyProtection="1">
      <alignment horizontal="left" vertical="center" wrapText="1"/>
    </xf>
    <xf numFmtId="0" fontId="5"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wrapText="1"/>
    </xf>
    <xf numFmtId="14" fontId="26" fillId="2" borderId="0" xfId="0" applyNumberFormat="1" applyFont="1" applyFill="1" applyBorder="1" applyAlignment="1" applyProtection="1">
      <alignment horizontal="center" vertical="top"/>
    </xf>
    <xf numFmtId="0" fontId="24" fillId="0" borderId="0" xfId="0" applyFont="1" applyFill="1" applyAlignment="1" applyProtection="1">
      <alignment vertical="center" wrapText="1"/>
      <protection locked="0"/>
    </xf>
    <xf numFmtId="14" fontId="26" fillId="0" borderId="26" xfId="0" applyNumberFormat="1" applyFont="1" applyFill="1" applyBorder="1" applyAlignment="1" applyProtection="1">
      <alignment horizontal="center" vertical="center" wrapText="1"/>
    </xf>
    <xf numFmtId="14" fontId="5" fillId="3" borderId="16" xfId="0" applyNumberFormat="1" applyFont="1" applyFill="1" applyBorder="1" applyAlignment="1" applyProtection="1">
      <alignment horizontal="left" vertical="center" wrapText="1"/>
    </xf>
    <xf numFmtId="0" fontId="22" fillId="2" borderId="25" xfId="3" applyFont="1" applyFill="1" applyBorder="1" applyAlignment="1" applyProtection="1">
      <alignment horizontal="justify" vertical="center" wrapText="1"/>
    </xf>
    <xf numFmtId="14" fontId="26" fillId="0" borderId="26" xfId="0" applyNumberFormat="1" applyFont="1" applyFill="1" applyBorder="1" applyAlignment="1" applyProtection="1">
      <alignment horizontal="center" vertical="center"/>
    </xf>
    <xf numFmtId="0" fontId="0" fillId="0" borderId="0" xfId="0" applyFont="1" applyProtection="1"/>
    <xf numFmtId="0" fontId="22" fillId="2" borderId="17"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center" vertical="center" wrapText="1"/>
    </xf>
    <xf numFmtId="0" fontId="0" fillId="0" borderId="2" xfId="2" applyNumberFormat="1" applyFont="1" applyFill="1" applyBorder="1" applyAlignment="1" applyProtection="1">
      <alignment vertical="center" wrapText="1"/>
    </xf>
    <xf numFmtId="0" fontId="1" fillId="2" borderId="2" xfId="2" applyNumberFormat="1" applyFont="1" applyFill="1" applyBorder="1" applyAlignment="1" applyProtection="1">
      <alignment horizontal="center" vertical="center" wrapText="1"/>
    </xf>
    <xf numFmtId="0" fontId="1" fillId="2" borderId="2" xfId="2" applyNumberFormat="1" applyFont="1" applyFill="1" applyBorder="1" applyAlignment="1" applyProtection="1">
      <alignment vertical="center" wrapText="1"/>
    </xf>
    <xf numFmtId="164" fontId="5" fillId="3" borderId="16" xfId="1" applyNumberFormat="1" applyFont="1" applyFill="1" applyBorder="1" applyAlignment="1" applyProtection="1">
      <alignment horizontal="center" vertical="center" wrapText="1"/>
    </xf>
    <xf numFmtId="0" fontId="5" fillId="4" borderId="16" xfId="0" applyNumberFormat="1" applyFont="1" applyFill="1" applyBorder="1" applyAlignment="1" applyProtection="1">
      <alignment horizontal="center" vertical="center" wrapText="1"/>
    </xf>
    <xf numFmtId="0" fontId="21" fillId="0" borderId="1" xfId="0" applyFont="1" applyBorder="1" applyAlignment="1">
      <alignment horizontal="center" vertical="center"/>
    </xf>
    <xf numFmtId="0" fontId="0" fillId="0" borderId="3" xfId="2" applyNumberFormat="1" applyFont="1" applyFill="1" applyBorder="1" applyAlignment="1" applyProtection="1">
      <alignment horizontal="center" vertical="center" wrapText="1"/>
    </xf>
    <xf numFmtId="0" fontId="22" fillId="2" borderId="3" xfId="2" applyNumberFormat="1" applyFont="1" applyFill="1" applyBorder="1" applyAlignment="1" applyProtection="1">
      <alignment horizontal="center" vertical="center" wrapText="1"/>
    </xf>
    <xf numFmtId="0" fontId="0" fillId="0" borderId="1" xfId="0" applyBorder="1" applyAlignment="1">
      <alignment vertical="center"/>
    </xf>
    <xf numFmtId="0" fontId="0" fillId="0" borderId="0" xfId="0" applyAlignment="1">
      <alignment vertical="center"/>
    </xf>
    <xf numFmtId="0" fontId="21" fillId="0" borderId="2" xfId="0" applyFont="1" applyBorder="1" applyAlignment="1">
      <alignment horizontal="center" vertical="center"/>
    </xf>
    <xf numFmtId="0" fontId="0" fillId="2" borderId="2" xfId="2" applyNumberFormat="1" applyFont="1" applyFill="1" applyBorder="1" applyAlignment="1" applyProtection="1">
      <alignment horizontal="center" vertical="center" wrapText="1"/>
    </xf>
    <xf numFmtId="0" fontId="0" fillId="0" borderId="29" xfId="0" applyFont="1" applyBorder="1" applyAlignment="1">
      <alignment vertical="center" wrapText="1"/>
    </xf>
    <xf numFmtId="0" fontId="0" fillId="0" borderId="5" xfId="0" applyFont="1" applyBorder="1" applyAlignment="1">
      <alignment vertical="center"/>
    </xf>
    <xf numFmtId="0" fontId="0" fillId="0" borderId="4" xfId="2" applyNumberFormat="1" applyFont="1" applyFill="1" applyBorder="1" applyAlignment="1" applyProtection="1">
      <alignment horizontal="center" vertical="center" wrapText="1"/>
    </xf>
    <xf numFmtId="0" fontId="22" fillId="2" borderId="69" xfId="2" applyNumberFormat="1" applyFont="1" applyFill="1" applyBorder="1" applyAlignment="1" applyProtection="1">
      <alignment horizontal="center" vertical="center" wrapText="1"/>
    </xf>
    <xf numFmtId="0" fontId="5" fillId="3" borderId="16" xfId="1" applyNumberFormat="1" applyFont="1" applyFill="1" applyBorder="1" applyAlignment="1" applyProtection="1">
      <alignment horizontal="center" vertical="center" wrapText="1"/>
    </xf>
    <xf numFmtId="0" fontId="0" fillId="0" borderId="30" xfId="0" applyFont="1" applyBorder="1" applyAlignment="1">
      <alignment vertical="center"/>
    </xf>
    <xf numFmtId="10" fontId="5" fillId="4" borderId="16" xfId="0" applyNumberFormat="1" applyFont="1" applyFill="1" applyBorder="1" applyAlignment="1" applyProtection="1">
      <alignment horizontal="center" vertical="center" wrapText="1"/>
    </xf>
    <xf numFmtId="164" fontId="5" fillId="5" borderId="16" xfId="1" applyNumberFormat="1" applyFont="1" applyFill="1" applyBorder="1" applyAlignment="1" applyProtection="1">
      <alignment horizontal="center" vertical="center" wrapText="1"/>
    </xf>
    <xf numFmtId="164" fontId="5" fillId="5" borderId="16" xfId="0" applyNumberFormat="1" applyFont="1" applyFill="1" applyBorder="1" applyAlignment="1" applyProtection="1">
      <alignment horizontal="center" vertical="center" wrapText="1"/>
    </xf>
    <xf numFmtId="164" fontId="5" fillId="6" borderId="16" xfId="1" applyNumberFormat="1" applyFont="1" applyFill="1" applyBorder="1" applyAlignment="1" applyProtection="1">
      <alignment horizontal="center" vertical="center" wrapText="1"/>
    </xf>
    <xf numFmtId="0" fontId="0" fillId="0" borderId="4" xfId="0" applyBorder="1" applyAlignment="1">
      <alignment vertical="center"/>
    </xf>
    <xf numFmtId="0" fontId="22" fillId="2" borderId="1" xfId="2" applyNumberFormat="1" applyFont="1" applyFill="1" applyBorder="1" applyAlignment="1" applyProtection="1">
      <alignment horizontal="center" vertical="center" wrapText="1"/>
    </xf>
    <xf numFmtId="0" fontId="1" fillId="2" borderId="1" xfId="2" applyNumberFormat="1" applyFont="1" applyFill="1" applyBorder="1" applyAlignment="1" applyProtection="1">
      <alignment horizontal="center" vertical="center" wrapText="1"/>
    </xf>
    <xf numFmtId="164" fontId="5" fillId="6" borderId="16"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2" fillId="2" borderId="16" xfId="0" applyFont="1" applyFill="1" applyBorder="1" applyAlignment="1" applyProtection="1">
      <alignment horizontal="center" vertical="center" wrapText="1"/>
    </xf>
    <xf numFmtId="0" fontId="1" fillId="2" borderId="1" xfId="2" applyNumberFormat="1" applyFont="1" applyFill="1" applyBorder="1" applyAlignment="1" applyProtection="1">
      <alignment vertical="center" wrapText="1"/>
    </xf>
    <xf numFmtId="0" fontId="24" fillId="2" borderId="15" xfId="2" applyNumberFormat="1" applyFont="1" applyFill="1" applyBorder="1" applyAlignment="1" applyProtection="1">
      <alignment horizontal="justify" vertical="center" wrapText="1"/>
    </xf>
  </cellXfs>
  <cellStyles count="6">
    <cellStyle name="Hipervínculo" xfId="4" builtinId="8"/>
    <cellStyle name="Moneda" xfId="5" builtinId="4"/>
    <cellStyle name="Normal" xfId="0" builtinId="0"/>
    <cellStyle name="Normal 2" xfId="3"/>
    <cellStyle name="Piloto de Datos Campo" xfId="2"/>
    <cellStyle name="Porcentaje" xfId="1" builtinId="5"/>
  </cellStyles>
  <dxfs count="6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image" Target="../media/image3.jpe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Seguimiento Plan de Acción Dependencia Subdirección</a:t>
            </a:r>
            <a:r>
              <a:rPr lang="es-CO" b="1" baseline="0"/>
              <a:t> Artístcia y Cultural</a:t>
            </a:r>
            <a:endParaRPr lang="es-CO"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2"/>
            </a:solidFill>
            <a:ln>
              <a:noFill/>
            </a:ln>
            <a:effectLst/>
            <a:sp3d/>
          </c:spPr>
          <c:invertIfNegative val="0"/>
          <c:dPt>
            <c:idx val="0"/>
            <c:invertIfNegative val="0"/>
            <c:bubble3D val="0"/>
            <c:spPr>
              <a:blipFill>
                <a:blip xmlns:r="http://schemas.openxmlformats.org/officeDocument/2006/relationships" r:embed="rId3"/>
                <a:tile tx="0" ty="0" sx="100000" sy="100000" flip="none" algn="tl"/>
              </a:blipFill>
              <a:ln>
                <a:noFill/>
              </a:ln>
              <a:effectLst/>
              <a:sp3d/>
            </c:spPr>
          </c:dPt>
          <c:dPt>
            <c:idx val="1"/>
            <c:invertIfNegative val="0"/>
            <c:bubble3D val="0"/>
            <c:spPr>
              <a:solidFill>
                <a:srgbClr val="92D050"/>
              </a:solidFill>
              <a:ln>
                <a:noFill/>
              </a:ln>
              <a:effectLst/>
              <a:sp3d/>
            </c:spPr>
          </c:dPt>
          <c:dPt>
            <c:idx val="2"/>
            <c:invertIfNegative val="0"/>
            <c:bubble3D val="0"/>
            <c:spPr>
              <a:solidFill>
                <a:srgbClr val="FFFF00"/>
              </a:solidFill>
              <a:ln>
                <a:noFill/>
              </a:ln>
              <a:effectLst/>
              <a:sp3d/>
            </c:spPr>
          </c:dPt>
          <c:dPt>
            <c:idx val="3"/>
            <c:invertIfNegative val="0"/>
            <c:bubble3D val="0"/>
            <c:spPr>
              <a:solidFill>
                <a:srgbClr val="FF0000"/>
              </a:solidFill>
              <a:ln>
                <a:noFill/>
              </a:ln>
              <a:effectLst/>
              <a:sp3d/>
            </c:spPr>
          </c:dPt>
          <c:dLbls>
            <c:dLbl>
              <c:idx val="0"/>
              <c:layout>
                <c:manualLayout>
                  <c:x val="0"/>
                  <c:y val="-3.6832839811949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'[3]PA 2019-ArtyCult'!$AT$24:$AT$27</c:f>
              <c:strCache>
                <c:ptCount val="4"/>
                <c:pt idx="0">
                  <c:v>Actividades 
I Trimestre</c:v>
                </c:pt>
                <c:pt idx="1">
                  <c:v>Cumplimiento Total </c:v>
                </c:pt>
                <c:pt idx="2">
                  <c:v>Avance en la gestión </c:v>
                </c:pt>
                <c:pt idx="3">
                  <c:v>Sin gestión </c:v>
                </c:pt>
              </c:strCache>
            </c:strRef>
          </c:cat>
          <c:val>
            <c:numRef>
              <c:f>'[3]PA 2019-ArtyCult'!$AU$24:$AU$27</c:f>
              <c:numCache>
                <c:formatCode>General</c:formatCode>
                <c:ptCount val="4"/>
                <c:pt idx="0">
                  <c:v>8</c:v>
                </c:pt>
                <c:pt idx="1">
                  <c:v>5</c:v>
                </c:pt>
                <c:pt idx="2">
                  <c:v>3</c:v>
                </c:pt>
                <c:pt idx="3">
                  <c:v>0</c:v>
                </c:pt>
              </c:numCache>
            </c:numRef>
          </c:val>
        </c:ser>
        <c:dLbls>
          <c:showLegendKey val="0"/>
          <c:showVal val="0"/>
          <c:showCatName val="0"/>
          <c:showSerName val="0"/>
          <c:showPercent val="0"/>
          <c:showBubbleSize val="0"/>
        </c:dLbls>
        <c:gapWidth val="150"/>
        <c:shape val="box"/>
        <c:axId val="514307000"/>
        <c:axId val="514305040"/>
        <c:axId val="0"/>
      </c:bar3DChart>
      <c:catAx>
        <c:axId val="514307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514305040"/>
        <c:crosses val="autoZero"/>
        <c:auto val="1"/>
        <c:lblAlgn val="ctr"/>
        <c:lblOffset val="100"/>
        <c:noMultiLvlLbl val="0"/>
      </c:catAx>
      <c:valAx>
        <c:axId val="514305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4307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268605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10</xdr:col>
          <xdr:colOff>0</xdr:colOff>
          <xdr:row>0</xdr:row>
          <xdr:rowOff>152400</xdr:rowOff>
        </xdr:from>
        <xdr:to>
          <xdr:col>10</xdr:col>
          <xdr:colOff>0</xdr:colOff>
          <xdr:row>1</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0</xdr:row>
          <xdr:rowOff>0</xdr:rowOff>
        </xdr:from>
        <xdr:to>
          <xdr:col>9</xdr:col>
          <xdr:colOff>2352675</xdr:colOff>
          <xdr:row>1</xdr:row>
          <xdr:rowOff>581025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0</xdr:row>
          <xdr:rowOff>152400</xdr:rowOff>
        </xdr:from>
        <xdr:to>
          <xdr:col>10</xdr:col>
          <xdr:colOff>0</xdr:colOff>
          <xdr:row>1</xdr:row>
          <xdr:rowOff>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0</xdr:row>
          <xdr:rowOff>0</xdr:rowOff>
        </xdr:from>
        <xdr:to>
          <xdr:col>9</xdr:col>
          <xdr:colOff>2352675</xdr:colOff>
          <xdr:row>1</xdr:row>
          <xdr:rowOff>581025</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47</xdr:col>
      <xdr:colOff>489858</xdr:colOff>
      <xdr:row>20</xdr:row>
      <xdr:rowOff>9524</xdr:rowOff>
    </xdr:from>
    <xdr:to>
      <xdr:col>53</xdr:col>
      <xdr:colOff>489858</xdr:colOff>
      <xdr:row>27</xdr:row>
      <xdr:rowOff>235403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10</xdr:col>
          <xdr:colOff>0</xdr:colOff>
          <xdr:row>0</xdr:row>
          <xdr:rowOff>152400</xdr:rowOff>
        </xdr:from>
        <xdr:to>
          <xdr:col>10</xdr:col>
          <xdr:colOff>0</xdr:colOff>
          <xdr:row>1</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0</xdr:row>
          <xdr:rowOff>0</xdr:rowOff>
        </xdr:from>
        <xdr:to>
          <xdr:col>8</xdr:col>
          <xdr:colOff>2352675</xdr:colOff>
          <xdr:row>1</xdr:row>
          <xdr:rowOff>581025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268605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10</xdr:col>
          <xdr:colOff>0</xdr:colOff>
          <xdr:row>0</xdr:row>
          <xdr:rowOff>152400</xdr:rowOff>
        </xdr:from>
        <xdr:to>
          <xdr:col>10</xdr:col>
          <xdr:colOff>0</xdr:colOff>
          <xdr:row>1</xdr:row>
          <xdr:rowOff>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0</xdr:row>
          <xdr:rowOff>0</xdr:rowOff>
        </xdr:from>
        <xdr:to>
          <xdr:col>9</xdr:col>
          <xdr:colOff>2352675</xdr:colOff>
          <xdr:row>1</xdr:row>
          <xdr:rowOff>581025</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10</xdr:col>
          <xdr:colOff>0</xdr:colOff>
          <xdr:row>0</xdr:row>
          <xdr:rowOff>152400</xdr:rowOff>
        </xdr:from>
        <xdr:to>
          <xdr:col>10</xdr:col>
          <xdr:colOff>0</xdr:colOff>
          <xdr:row>1</xdr:row>
          <xdr:rowOff>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0</xdr:row>
          <xdr:rowOff>0</xdr:rowOff>
        </xdr:from>
        <xdr:to>
          <xdr:col>8</xdr:col>
          <xdr:colOff>2352675</xdr:colOff>
          <xdr:row>1</xdr:row>
          <xdr:rowOff>581025</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268605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10</xdr:col>
          <xdr:colOff>0</xdr:colOff>
          <xdr:row>0</xdr:row>
          <xdr:rowOff>152400</xdr:rowOff>
        </xdr:from>
        <xdr:to>
          <xdr:col>10</xdr:col>
          <xdr:colOff>0</xdr:colOff>
          <xdr:row>1</xdr:row>
          <xdr:rowOff>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0</xdr:row>
          <xdr:rowOff>0</xdr:rowOff>
        </xdr:from>
        <xdr:to>
          <xdr:col>8</xdr:col>
          <xdr:colOff>2352675</xdr:colOff>
          <xdr:row>1</xdr:row>
          <xdr:rowOff>581025</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royectos\Instrumento%20de%20coherencia%20F&#237;sica-Pptal-Contractual\Centro%20Coherencia%20F&#237;sica-Pptal-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yectos\Instrumento%20de%20coherencia%20F&#237;sica-Pptal-Contractual\Corporativa%20Coherencia%20F&#237;sica-Pptal-Contract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PLAN%20OPERATIVO%20INTEGRAL\OFICINA%20ASESORA%20DE%20PLANEACI&#211;N\Plan%20de%20Accion%20por%20Dependencia\Plan%20de%20acci&#243;n%20por%20Dep%202019\PA%20-%20Arte%20y%20Cultura%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royectos\Instrumento%20de%20coherencia%20F&#237;sica-Pptal-Contractual\Art&#237;stica%20Coherencia%20F&#237;sica-Pptal-Contr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Centro"/>
    </sheetNames>
    <sheetDataSet>
      <sheetData sheetId="0">
        <row r="14">
          <cell r="A14" t="str">
            <v>Firma de Convenio derivado con la ERU</v>
          </cell>
          <cell r="E14">
            <v>0.1</v>
          </cell>
          <cell r="H14">
            <v>0.1</v>
          </cell>
          <cell r="I14">
            <v>0.1</v>
          </cell>
          <cell r="K14">
            <v>0</v>
          </cell>
          <cell r="L14">
            <v>0</v>
          </cell>
          <cell r="N14">
            <v>0</v>
          </cell>
          <cell r="O14">
            <v>0</v>
          </cell>
          <cell r="Q14">
            <v>0</v>
          </cell>
          <cell r="R14">
            <v>0</v>
          </cell>
        </row>
        <row r="15">
          <cell r="A15" t="str">
            <v xml:space="preserve">Comprar a la ERU el Batallón de Reclutamiento </v>
          </cell>
          <cell r="E15">
            <v>0.4</v>
          </cell>
          <cell r="H15">
            <v>0</v>
          </cell>
          <cell r="I15">
            <v>0</v>
          </cell>
          <cell r="K15">
            <v>0</v>
          </cell>
          <cell r="L15">
            <v>0</v>
          </cell>
          <cell r="N15">
            <v>0.4</v>
          </cell>
          <cell r="Q15">
            <v>0</v>
          </cell>
          <cell r="R15">
            <v>0</v>
          </cell>
        </row>
        <row r="16">
          <cell r="A16" t="str">
            <v>Comprar a la ERU 44 predios donde se construirá el Edificio Bronx Distrito Creativo</v>
          </cell>
          <cell r="E16">
            <v>0.35</v>
          </cell>
          <cell r="H16">
            <v>0</v>
          </cell>
          <cell r="I16">
            <v>0</v>
          </cell>
          <cell r="K16">
            <v>0.15</v>
          </cell>
          <cell r="N16">
            <v>0.2</v>
          </cell>
          <cell r="Q16">
            <v>0</v>
          </cell>
          <cell r="R16">
            <v>0</v>
          </cell>
        </row>
        <row r="17">
          <cell r="A17" t="str">
            <v xml:space="preserve">Adquisición del  un (1) predio denominado La Flauta (La Morgue) </v>
          </cell>
          <cell r="E17">
            <v>0.1</v>
          </cell>
          <cell r="H17">
            <v>0</v>
          </cell>
          <cell r="I17">
            <v>0</v>
          </cell>
          <cell r="K17">
            <v>0</v>
          </cell>
          <cell r="L17">
            <v>0</v>
          </cell>
          <cell r="N17">
            <v>0.1</v>
          </cell>
          <cell r="Q17">
            <v>0</v>
          </cell>
          <cell r="R17">
            <v>0</v>
          </cell>
        </row>
        <row r="18">
          <cell r="A18" t="str">
            <v>Trámites notariales</v>
          </cell>
          <cell r="E18">
            <v>0.05</v>
          </cell>
          <cell r="H18">
            <v>0</v>
          </cell>
          <cell r="I18">
            <v>0</v>
          </cell>
          <cell r="K18">
            <v>0.02</v>
          </cell>
          <cell r="N18">
            <v>0.03</v>
          </cell>
          <cell r="Q18">
            <v>0</v>
          </cell>
          <cell r="R18">
            <v>0</v>
          </cell>
        </row>
        <row r="26">
          <cell r="A26" t="str">
            <v xml:space="preserve">Adquirir los estudios de valoración patrominal </v>
          </cell>
          <cell r="E26">
            <v>0.15</v>
          </cell>
          <cell r="H26">
            <v>0</v>
          </cell>
          <cell r="I26">
            <v>0</v>
          </cell>
          <cell r="K26">
            <v>0.15</v>
          </cell>
          <cell r="N26">
            <v>0</v>
          </cell>
          <cell r="O26">
            <v>0</v>
          </cell>
          <cell r="Q26">
            <v>0</v>
          </cell>
          <cell r="R26">
            <v>0</v>
          </cell>
        </row>
        <row r="27">
          <cell r="A27" t="str">
            <v xml:space="preserve">Adquirir estudios de diagnóstico de vulnerabilidad símica </v>
          </cell>
          <cell r="E27">
            <v>0.15</v>
          </cell>
          <cell r="H27">
            <v>0</v>
          </cell>
          <cell r="I27">
            <v>0</v>
          </cell>
          <cell r="K27">
            <v>0.15</v>
          </cell>
          <cell r="N27">
            <v>0</v>
          </cell>
          <cell r="O27">
            <v>0</v>
          </cell>
          <cell r="Q27">
            <v>0</v>
          </cell>
          <cell r="R27">
            <v>0</v>
          </cell>
        </row>
        <row r="28">
          <cell r="A28" t="str">
            <v>Adquirir la estructuración integral del proyecto Bronx Distrito Creativo, a nivel técnico, legal y financiero</v>
          </cell>
          <cell r="E28">
            <v>0.7</v>
          </cell>
          <cell r="H28">
            <v>0</v>
          </cell>
          <cell r="I28">
            <v>0</v>
          </cell>
          <cell r="K28">
            <v>0</v>
          </cell>
          <cell r="L28">
            <v>0</v>
          </cell>
          <cell r="N28">
            <v>0.7</v>
          </cell>
          <cell r="Q28">
            <v>0</v>
          </cell>
          <cell r="R28">
            <v>0</v>
          </cell>
        </row>
        <row r="36">
          <cell r="A36" t="str">
            <v>Elaboración de estudios previos para el proceso de selección contractual del proyecto Bronx Distrito Creativo</v>
          </cell>
          <cell r="E36">
            <v>0.2</v>
          </cell>
          <cell r="H36">
            <v>0</v>
          </cell>
          <cell r="I36">
            <v>0</v>
          </cell>
          <cell r="K36">
            <v>0.1</v>
          </cell>
          <cell r="N36">
            <v>0.1</v>
          </cell>
          <cell r="Q36">
            <v>0</v>
          </cell>
          <cell r="R36">
            <v>0</v>
          </cell>
        </row>
        <row r="37">
          <cell r="A37" t="str">
            <v>Elaboración de pliegos para el proceso de selección contractual del proyecto Bronx Distrito Creativo</v>
          </cell>
          <cell r="E37">
            <v>0.5</v>
          </cell>
          <cell r="H37">
            <v>0</v>
          </cell>
          <cell r="I37">
            <v>0</v>
          </cell>
          <cell r="K37">
            <v>0.1</v>
          </cell>
          <cell r="N37">
            <v>0.4</v>
          </cell>
          <cell r="Q37">
            <v>0</v>
          </cell>
          <cell r="R37">
            <v>0</v>
          </cell>
        </row>
        <row r="38">
          <cell r="A38" t="str">
            <v xml:space="preserve">Elaboración de estudios previos para la Interventoría del contrato de diseño, construcción y operación del proyecto Bronx Distrito </v>
          </cell>
          <cell r="E38">
            <v>0.05</v>
          </cell>
          <cell r="H38">
            <v>0</v>
          </cell>
          <cell r="I38">
            <v>0</v>
          </cell>
          <cell r="K38">
            <v>0</v>
          </cell>
          <cell r="L38">
            <v>0</v>
          </cell>
          <cell r="N38">
            <v>0.05</v>
          </cell>
          <cell r="Q38">
            <v>0</v>
          </cell>
          <cell r="R38">
            <v>0</v>
          </cell>
        </row>
        <row r="39">
          <cell r="A39" t="str">
            <v xml:space="preserve">Elaboración de pliegos para  la Interventoría del contrato de diseño, construcción y operación del proyecto Bronx Distrito </v>
          </cell>
          <cell r="E39">
            <v>0.25</v>
          </cell>
          <cell r="H39">
            <v>0</v>
          </cell>
          <cell r="I39">
            <v>0</v>
          </cell>
          <cell r="K39">
            <v>0</v>
          </cell>
          <cell r="L39">
            <v>0</v>
          </cell>
          <cell r="N39">
            <v>0.25</v>
          </cell>
          <cell r="Q39">
            <v>0</v>
          </cell>
          <cell r="R39">
            <v>0</v>
          </cell>
        </row>
        <row r="47">
          <cell r="A47" t="str">
            <v>Llevantamiento y consolidación de la información producto del desarrollo del proyecto Bronx Distrito Creativo</v>
          </cell>
          <cell r="E47">
            <v>0.2</v>
          </cell>
          <cell r="H47">
            <v>0.05</v>
          </cell>
          <cell r="I47">
            <v>0.05</v>
          </cell>
          <cell r="K47">
            <v>0.15</v>
          </cell>
          <cell r="N47">
            <v>0</v>
          </cell>
          <cell r="O47">
            <v>0</v>
          </cell>
          <cell r="Q47">
            <v>0</v>
          </cell>
          <cell r="R47">
            <v>0</v>
          </cell>
        </row>
        <row r="48">
          <cell r="A48" t="str">
            <v>Diseño de una publicación interactiva que presente la narrativa del proyecto Bronx Distrito Creativo</v>
          </cell>
          <cell r="E48">
            <v>0.4</v>
          </cell>
          <cell r="H48">
            <v>0</v>
          </cell>
          <cell r="I48">
            <v>0</v>
          </cell>
          <cell r="K48">
            <v>0.3</v>
          </cell>
          <cell r="N48">
            <v>0.1</v>
          </cell>
          <cell r="Q48">
            <v>0</v>
          </cell>
          <cell r="R48">
            <v>0</v>
          </cell>
        </row>
        <row r="49">
          <cell r="A49" t="str">
            <v>Impresión de ejemplares de la publicación del proyecto Bronx Distrito Creativo</v>
          </cell>
          <cell r="E49">
            <v>0.4</v>
          </cell>
          <cell r="H49">
            <v>0</v>
          </cell>
          <cell r="I49">
            <v>0</v>
          </cell>
          <cell r="K49">
            <v>0</v>
          </cell>
          <cell r="L49">
            <v>0</v>
          </cell>
          <cell r="N49">
            <v>0.4</v>
          </cell>
          <cell r="Q49">
            <v>0</v>
          </cell>
          <cell r="R49">
            <v>0</v>
          </cell>
        </row>
        <row r="63">
          <cell r="A63" t="str">
            <v>Gestionar y estructurar las articulaciones con entidades públicas y privadas</v>
          </cell>
          <cell r="E63">
            <v>0.5</v>
          </cell>
          <cell r="H63">
            <v>0.05</v>
          </cell>
          <cell r="I63">
            <v>0.05</v>
          </cell>
          <cell r="K63">
            <v>0.25</v>
          </cell>
          <cell r="N63">
            <v>0.2</v>
          </cell>
          <cell r="Q63">
            <v>0</v>
          </cell>
        </row>
        <row r="64">
          <cell r="A64" t="str">
            <v>Implementar las articulaciones establecidas con entidades públicas y privadas</v>
          </cell>
          <cell r="E64">
            <v>0.5</v>
          </cell>
          <cell r="H64">
            <v>0.1</v>
          </cell>
          <cell r="I64">
            <v>0.1</v>
          </cell>
          <cell r="K64">
            <v>0.2</v>
          </cell>
          <cell r="N64">
            <v>0.2</v>
          </cell>
          <cell r="Q64">
            <v>0</v>
          </cell>
        </row>
        <row r="72">
          <cell r="A72" t="str">
            <v>Programación de actividades culturales y artísticas para la activación del centro de Bogotá</v>
          </cell>
          <cell r="E72">
            <v>0.4</v>
          </cell>
          <cell r="H72">
            <v>0.2</v>
          </cell>
          <cell r="I72">
            <v>0.2</v>
          </cell>
          <cell r="K72">
            <v>0.1</v>
          </cell>
          <cell r="N72">
            <v>0.05</v>
          </cell>
          <cell r="Q72">
            <v>0.05</v>
          </cell>
        </row>
        <row r="73">
          <cell r="A73" t="str">
            <v>Realización de actividades culturales y artísticas para la activación del centro de Bogotá</v>
          </cell>
          <cell r="E73">
            <v>0.60000000000000009</v>
          </cell>
          <cell r="H73">
            <v>0.25</v>
          </cell>
          <cell r="I73">
            <v>0.25</v>
          </cell>
          <cell r="K73">
            <v>0.15</v>
          </cell>
          <cell r="N73">
            <v>0.15</v>
          </cell>
          <cell r="Q73">
            <v>0.05</v>
          </cell>
        </row>
        <row r="87">
          <cell r="A87" t="str">
            <v>Gestionar las alianzas con entidades públicas y privadas</v>
          </cell>
          <cell r="E87">
            <v>0.3</v>
          </cell>
          <cell r="H87">
            <v>0</v>
          </cell>
          <cell r="I87">
            <v>0</v>
          </cell>
          <cell r="K87">
            <v>0.1</v>
          </cell>
          <cell r="N87">
            <v>0.15</v>
          </cell>
          <cell r="Q87">
            <v>0.05</v>
          </cell>
        </row>
        <row r="88">
          <cell r="A88" t="str">
            <v>Gestionar y publicar un procesos de licitación para operador logístico</v>
          </cell>
          <cell r="E88">
            <v>0.3</v>
          </cell>
          <cell r="H88">
            <v>0</v>
          </cell>
          <cell r="I88">
            <v>0</v>
          </cell>
          <cell r="K88">
            <v>0.3</v>
          </cell>
          <cell r="N88">
            <v>0</v>
          </cell>
          <cell r="Q88">
            <v>0</v>
          </cell>
        </row>
        <row r="89">
          <cell r="A89" t="str">
            <v>Diseñar y ejecutar la programación de las actividades artísticas, culturales y de cultura ciudadana</v>
          </cell>
          <cell r="E89">
            <v>0.4</v>
          </cell>
          <cell r="H89">
            <v>0.05</v>
          </cell>
          <cell r="I89">
            <v>0.05</v>
          </cell>
          <cell r="K89">
            <v>0.05</v>
          </cell>
          <cell r="N89">
            <v>0.2</v>
          </cell>
          <cell r="Q89">
            <v>0.1</v>
          </cell>
        </row>
        <row r="103">
          <cell r="A103" t="str">
            <v>Gestión, estructuración e implementación de alianzas con entidades públicas y privadas</v>
          </cell>
          <cell r="E103">
            <v>0.2</v>
          </cell>
          <cell r="H103">
            <v>0.05</v>
          </cell>
          <cell r="I103">
            <v>0.05</v>
          </cell>
          <cell r="K103">
            <v>7.4999999999999997E-2</v>
          </cell>
          <cell r="N103">
            <v>7.4999999999999997E-2</v>
          </cell>
          <cell r="Q103">
            <v>0</v>
          </cell>
        </row>
        <row r="104">
          <cell r="A104" t="str">
            <v>Diseño y ejecución de la programación de las actividades de promoción y divulgación de la Biblioteca FUGA</v>
          </cell>
          <cell r="E104">
            <v>0.3</v>
          </cell>
          <cell r="H104">
            <v>0.05</v>
          </cell>
          <cell r="I104">
            <v>0.05</v>
          </cell>
          <cell r="K104">
            <v>0.1</v>
          </cell>
          <cell r="N104">
            <v>0.1</v>
          </cell>
          <cell r="Q104">
            <v>0.05</v>
          </cell>
        </row>
        <row r="105">
          <cell r="A105" t="str">
            <v>Gestión para el fortalecimiento de la Biblioteca FUGA</v>
          </cell>
          <cell r="E105">
            <v>0.5</v>
          </cell>
          <cell r="H105">
            <v>0.1</v>
          </cell>
          <cell r="I105">
            <v>0.1</v>
          </cell>
          <cell r="K105">
            <v>0.15</v>
          </cell>
          <cell r="N105">
            <v>0.15</v>
          </cell>
          <cell r="Q105">
            <v>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porativa"/>
    </sheetNames>
    <sheetDataSet>
      <sheetData sheetId="0">
        <row r="14">
          <cell r="A14" t="str">
            <v>Realizar el alistamiento para la adecuación institucional del MIPG</v>
          </cell>
          <cell r="E14">
            <v>0.1</v>
          </cell>
          <cell r="H14">
            <v>0.03</v>
          </cell>
          <cell r="I14">
            <v>0.03</v>
          </cell>
          <cell r="K14">
            <v>7.0000000000000007E-2</v>
          </cell>
          <cell r="L14"/>
          <cell r="N14">
            <v>0</v>
          </cell>
          <cell r="O14"/>
          <cell r="Q14">
            <v>0</v>
          </cell>
          <cell r="R14"/>
        </row>
        <row r="15">
          <cell r="A15" t="str">
            <v>Formular el plan de adecuación y sostenibilidad del MIPG</v>
          </cell>
          <cell r="E15">
            <v>0.30000000000000004</v>
          </cell>
          <cell r="H15">
            <v>0.1</v>
          </cell>
          <cell r="I15">
            <v>0.1</v>
          </cell>
          <cell r="K15">
            <v>0.2</v>
          </cell>
          <cell r="L15"/>
          <cell r="N15">
            <v>0</v>
          </cell>
          <cell r="O15"/>
          <cell r="Q15">
            <v>0</v>
          </cell>
          <cell r="R15"/>
        </row>
        <row r="16">
          <cell r="A16" t="str">
            <v>Implementar el Plan de acción de adecuación y sostenibilidad del MIPG</v>
          </cell>
          <cell r="E16">
            <v>0.60000000000000009</v>
          </cell>
          <cell r="H16">
            <v>0</v>
          </cell>
          <cell r="I16">
            <v>0</v>
          </cell>
          <cell r="K16">
            <v>0.1</v>
          </cell>
          <cell r="L16"/>
          <cell r="N16">
            <v>0.2</v>
          </cell>
          <cell r="O16"/>
          <cell r="Q16">
            <v>0.3</v>
          </cell>
          <cell r="R16"/>
        </row>
        <row r="30">
          <cell r="A30" t="str">
            <v xml:space="preserve">Dotación, desarrollo y mejoramiento de infraestructura tecnológica informática </v>
          </cell>
          <cell r="E30">
            <v>0.5</v>
          </cell>
          <cell r="H30">
            <v>0.08</v>
          </cell>
          <cell r="I30">
            <v>0.08</v>
          </cell>
          <cell r="K30">
            <v>0.2</v>
          </cell>
          <cell r="L30"/>
          <cell r="N30">
            <v>0.12</v>
          </cell>
          <cell r="O30"/>
          <cell r="Q30">
            <v>0.1</v>
          </cell>
          <cell r="R30"/>
        </row>
        <row r="31">
          <cell r="A31" t="str">
            <v>Dotación, adecuación y mantenimiento de  infraestructura administrativa y  física</v>
          </cell>
          <cell r="E31">
            <v>0.5</v>
          </cell>
          <cell r="H31">
            <v>0.09</v>
          </cell>
          <cell r="I31">
            <v>0.09</v>
          </cell>
          <cell r="K31">
            <v>0.19</v>
          </cell>
          <cell r="L31"/>
          <cell r="N31">
            <v>0.11</v>
          </cell>
          <cell r="O31"/>
          <cell r="Q31">
            <v>0.11</v>
          </cell>
          <cell r="R31"/>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19-ArtyCult"/>
    </sheetNames>
    <sheetDataSet>
      <sheetData sheetId="0">
        <row r="24">
          <cell r="AT24" t="str">
            <v>Actividades 
I Trimestre</v>
          </cell>
          <cell r="AU24">
            <v>8</v>
          </cell>
        </row>
        <row r="25">
          <cell r="AT25" t="str">
            <v xml:space="preserve">Cumplimiento Total </v>
          </cell>
          <cell r="AU25">
            <v>5</v>
          </cell>
        </row>
        <row r="26">
          <cell r="AT26" t="str">
            <v xml:space="preserve">Avance en la gestión </v>
          </cell>
          <cell r="AU26">
            <v>3</v>
          </cell>
        </row>
        <row r="27">
          <cell r="AT27" t="str">
            <v xml:space="preserve">Sin gestión </v>
          </cell>
          <cell r="AU2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te y Cultura"/>
    </sheetNames>
    <sheetDataSet>
      <sheetData sheetId="0">
        <row r="14">
          <cell r="A14" t="str">
            <v>Diseño y publicación de los términos de referencia de las convocatorias y jurados</v>
          </cell>
          <cell r="E14">
            <v>0.15</v>
          </cell>
          <cell r="H14">
            <v>0.15</v>
          </cell>
          <cell r="I14">
            <v>0.15</v>
          </cell>
          <cell r="K14">
            <v>0</v>
          </cell>
          <cell r="L14">
            <v>0</v>
          </cell>
          <cell r="N14">
            <v>0</v>
          </cell>
          <cell r="O14">
            <v>0</v>
          </cell>
          <cell r="Q14">
            <v>0</v>
          </cell>
          <cell r="R14">
            <v>0</v>
          </cell>
        </row>
        <row r="15">
          <cell r="A15" t="str">
            <v>Recepción de propuestas y cierre de las convocatorias.</v>
          </cell>
          <cell r="E15">
            <v>9.9999999999999992E-2</v>
          </cell>
          <cell r="H15">
            <v>0.02</v>
          </cell>
          <cell r="I15">
            <v>0.02</v>
          </cell>
          <cell r="K15">
            <v>0.06</v>
          </cell>
          <cell r="L15"/>
          <cell r="N15">
            <v>0.01</v>
          </cell>
          <cell r="O15"/>
          <cell r="Q15">
            <v>0.01</v>
          </cell>
          <cell r="R15"/>
        </row>
        <row r="16">
          <cell r="A16" t="str">
            <v>Verificación de requisitos mínimos</v>
          </cell>
          <cell r="E16">
            <v>0.08</v>
          </cell>
          <cell r="H16">
            <v>0.01</v>
          </cell>
          <cell r="I16">
            <v>0.01</v>
          </cell>
          <cell r="K16">
            <v>0.05</v>
          </cell>
          <cell r="L16"/>
          <cell r="N16">
            <v>0.01</v>
          </cell>
          <cell r="O16"/>
          <cell r="Q16">
            <v>0.01</v>
          </cell>
          <cell r="R16"/>
        </row>
        <row r="17">
          <cell r="A17" t="str">
            <v>Selección y notificación de jurados</v>
          </cell>
          <cell r="E17">
            <v>0.17000000000000004</v>
          </cell>
          <cell r="H17">
            <v>0.05</v>
          </cell>
          <cell r="I17">
            <v>0.05</v>
          </cell>
          <cell r="K17">
            <v>0.1</v>
          </cell>
          <cell r="L17"/>
          <cell r="N17">
            <v>0.01</v>
          </cell>
          <cell r="O17"/>
          <cell r="Q17">
            <v>0.01</v>
          </cell>
          <cell r="R17"/>
        </row>
        <row r="18">
          <cell r="A18" t="str">
            <v>Acompañamiento a la evaluación de las propuestas presentadas</v>
          </cell>
          <cell r="E18">
            <v>0.08</v>
          </cell>
          <cell r="H18">
            <v>0</v>
          </cell>
          <cell r="I18">
            <v>0</v>
          </cell>
          <cell r="K18">
            <v>0.05</v>
          </cell>
          <cell r="L18"/>
          <cell r="N18">
            <v>0.02</v>
          </cell>
          <cell r="O18"/>
          <cell r="Q18">
            <v>0.01</v>
          </cell>
          <cell r="R18"/>
        </row>
        <row r="19">
          <cell r="A19" t="str">
            <v>Selección y notificación a los ganadores</v>
          </cell>
          <cell r="E19">
            <v>9.9999999999999992E-2</v>
          </cell>
          <cell r="H19">
            <v>0</v>
          </cell>
          <cell r="I19">
            <v>0</v>
          </cell>
          <cell r="K19">
            <v>0.05</v>
          </cell>
          <cell r="L19"/>
          <cell r="N19">
            <v>0.04</v>
          </cell>
          <cell r="O19"/>
          <cell r="Q19">
            <v>0.01</v>
          </cell>
          <cell r="R19"/>
        </row>
        <row r="20">
          <cell r="A20" t="str">
            <v>Aceptación del estímulo y trámites administrativos</v>
          </cell>
          <cell r="E20">
            <v>0.17</v>
          </cell>
          <cell r="H20">
            <v>0</v>
          </cell>
          <cell r="I20">
            <v>0</v>
          </cell>
          <cell r="K20">
            <v>0.08</v>
          </cell>
          <cell r="L20"/>
          <cell r="N20">
            <v>7.0000000000000007E-2</v>
          </cell>
          <cell r="O20"/>
          <cell r="Q20">
            <v>0.02</v>
          </cell>
          <cell r="R20"/>
        </row>
        <row r="21">
          <cell r="A21" t="str">
            <v>Acompañamiento a los ganadores: ejecución, seguimiento y pago</v>
          </cell>
          <cell r="E21">
            <v>0.15000000000000002</v>
          </cell>
          <cell r="H21">
            <v>0</v>
          </cell>
          <cell r="I21">
            <v>0</v>
          </cell>
          <cell r="K21">
            <v>0.03</v>
          </cell>
          <cell r="L21"/>
          <cell r="N21">
            <v>0.05</v>
          </cell>
          <cell r="O21"/>
          <cell r="Q21">
            <v>7.0000000000000007E-2</v>
          </cell>
          <cell r="R21"/>
        </row>
        <row r="35">
          <cell r="A35" t="str">
            <v>Adecuación y mantenimiento de las salas de exposición</v>
          </cell>
          <cell r="E35">
            <v>0.3</v>
          </cell>
          <cell r="H35">
            <v>0</v>
          </cell>
          <cell r="I35">
            <v>0</v>
          </cell>
          <cell r="K35">
            <v>0.05</v>
          </cell>
          <cell r="L35"/>
          <cell r="N35">
            <v>0.2</v>
          </cell>
          <cell r="O35"/>
          <cell r="Q35">
            <v>0.05</v>
          </cell>
          <cell r="R35"/>
        </row>
        <row r="36">
          <cell r="A36" t="str">
            <v>Adecuación y mantenimiento del  El Muelle</v>
          </cell>
          <cell r="E36">
            <v>0.3</v>
          </cell>
          <cell r="H36">
            <v>0</v>
          </cell>
          <cell r="I36">
            <v>0</v>
          </cell>
          <cell r="K36">
            <v>0.05</v>
          </cell>
          <cell r="L36"/>
          <cell r="N36">
            <v>0.2</v>
          </cell>
          <cell r="O36"/>
          <cell r="Q36">
            <v>0.05</v>
          </cell>
          <cell r="R36"/>
        </row>
        <row r="37">
          <cell r="A37" t="str">
            <v>Acompañar los estudios y diseños para la reestructuración del Auditorio</v>
          </cell>
          <cell r="E37">
            <v>0.4</v>
          </cell>
          <cell r="H37">
            <v>0</v>
          </cell>
          <cell r="I37">
            <v>0</v>
          </cell>
          <cell r="K37">
            <v>0</v>
          </cell>
          <cell r="L37"/>
          <cell r="N37">
            <v>0.2</v>
          </cell>
          <cell r="O37"/>
          <cell r="Q37">
            <v>0.2</v>
          </cell>
          <cell r="R37"/>
        </row>
        <row r="51">
          <cell r="A51" t="str">
            <v>Programación y divulgación de eventos artísticos y culturales, en las áreas de artes escénicas y musicales, y artes  plásticas y visuales</v>
          </cell>
          <cell r="E51">
            <v>0.2</v>
          </cell>
          <cell r="H51">
            <v>0.05</v>
          </cell>
          <cell r="I51">
            <v>0.05</v>
          </cell>
          <cell r="K51">
            <v>0.05</v>
          </cell>
          <cell r="L51"/>
          <cell r="N51">
            <v>0.05</v>
          </cell>
          <cell r="O51"/>
          <cell r="Q51">
            <v>0.05</v>
          </cell>
          <cell r="R51"/>
        </row>
        <row r="52">
          <cell r="A52" t="str">
            <v>Realización de eventos artísticos y culturales, en las áreas de artes escénicas y musicales, y artes  plásticas y visuales</v>
          </cell>
          <cell r="E52">
            <v>0.30000000000000004</v>
          </cell>
          <cell r="H52">
            <v>7.0000000000000007E-2</v>
          </cell>
          <cell r="I52">
            <v>7.0000000000000007E-2</v>
          </cell>
          <cell r="K52">
            <v>0.15</v>
          </cell>
          <cell r="L52"/>
          <cell r="N52">
            <v>0.05</v>
          </cell>
          <cell r="O52"/>
          <cell r="Q52">
            <v>0.03</v>
          </cell>
          <cell r="R52"/>
        </row>
        <row r="53">
          <cell r="A53" t="str">
            <v>Programación y divulgación de clubes y talleres</v>
          </cell>
          <cell r="E53">
            <v>0.2</v>
          </cell>
          <cell r="H53">
            <v>0.03</v>
          </cell>
          <cell r="I53">
            <v>0.03</v>
          </cell>
          <cell r="K53">
            <v>0.1</v>
          </cell>
          <cell r="L53"/>
          <cell r="N53">
            <v>0.04</v>
          </cell>
          <cell r="O53"/>
          <cell r="Q53">
            <v>0.03</v>
          </cell>
          <cell r="R53"/>
        </row>
        <row r="54">
          <cell r="A54" t="str">
            <v>Realización de clubes y talleres</v>
          </cell>
          <cell r="E54">
            <v>0.3</v>
          </cell>
          <cell r="H54">
            <v>0</v>
          </cell>
          <cell r="I54">
            <v>0</v>
          </cell>
          <cell r="K54">
            <v>7.0000000000000007E-2</v>
          </cell>
          <cell r="L54"/>
          <cell r="N54">
            <v>0.15</v>
          </cell>
          <cell r="O54"/>
          <cell r="Q54">
            <v>0.08</v>
          </cell>
          <cell r="R54"/>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file:///\\192.168.0.34\proyectos\7528-DISTRITO%20CULTURAL%20CREATIVO%20CENTRO\2019\INFORMES%20CUALITATIVOS%20PROYECTO%207528%20A&#209;O%202019" TargetMode="External"/><Relationship Id="rId7" Type="http://schemas.openxmlformats.org/officeDocument/2006/relationships/oleObject" Target="../embeddings/oleObject1.bin"/><Relationship Id="rId2" Type="http://schemas.openxmlformats.org/officeDocument/2006/relationships/hyperlink" Target="file:///\\192.168.0.34\proyectos\1164-%20INTERVENCION%20CULTURAL%20PARA%20LA%20TRANSFORMACION%20DEL%20CENTRO\2019\EVIDENCIAS%20CUMPLIMIENTO%20DE%20METAS%20PROYECTO%201164%20A&#209;O%202019" TargetMode="External"/><Relationship Id="rId1" Type="http://schemas.openxmlformats.org/officeDocument/2006/relationships/hyperlink" Target="file:///\\192.168.0.34\proyectos\1164-%20INTERVENCION%20CULTURAL%20PARA%20LA%20TRANSFORMACION%20DEL%20CENTRO\2019\EVIDENCIAS%20CUMPLIMIENTO%20DE%20METAS%20PROYECTO%201164%20A&#209;O%202019"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file:///\\192.168.0.34\proyectos\7529-DESARROLLO%20DE%20LA%20BIBLIOTECA%20-%20FUGA\2019\EVIDENCIAS%20PROYECTO%207529-%20DESARROLLO%20DE%20LA%20BIBLIOTECA%20A&#209;O%202019" TargetMode="External"/><Relationship Id="rId9"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Evidencias/Subdirecci&#243;n%20Art&#237;stica%20y%20Cultural/Convocatorias" TargetMode="External"/><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5.xml.rels><?xml version="1.0" encoding="UTF-8" standalone="yes"?>
<Relationships xmlns="http://schemas.openxmlformats.org/package/2006/relationships"><Relationship Id="rId8" Type="http://schemas.openxmlformats.org/officeDocument/2006/relationships/hyperlink" Target="file:///\\192.168.0.34\Documentos\Gestion%20Documental\GESTION%20DOCUMENTAL\EVIDENCIAS%20PLAN%20DE%20ACCION%202019\Atenci&#243;n%20al%20Ciudadano\2.%20Actividad%20-%20Actualizaci&#243;n%20S.I.%20A.C" TargetMode="External"/><Relationship Id="rId13" Type="http://schemas.openxmlformats.org/officeDocument/2006/relationships/hyperlink" Target="file:///\\192.168.0.34\proyectos\7032-DOTACION%20ADECUACION%20Y%20MANTENIMIENTO%20DE%20LA%20INFRAESTRUCTURA%20ADMINISTRATIVA\2019\EVIDENCIAS%20CUMPLIMIENTO%20DE%20METAS%20PROYECTO%207032%20A&#209;O%202019" TargetMode="External"/><Relationship Id="rId18" Type="http://schemas.openxmlformats.org/officeDocument/2006/relationships/hyperlink" Target="file:///\\192.168.0.34\Control%20de%20Indicadores%20SGC\A&#241;o%202019" TargetMode="External"/><Relationship Id="rId26" Type="http://schemas.openxmlformats.org/officeDocument/2006/relationships/oleObject" Target="../embeddings/oleObject7.bin"/><Relationship Id="rId3" Type="http://schemas.openxmlformats.org/officeDocument/2006/relationships/hyperlink" Target="Evidencias/Subdirecci&#243;n%20de%20Gesti&#243;n%20Corporativa/TIC/PETIC%0aRadicado%20de%20Orfeo%20:%2020191000010683" TargetMode="External"/><Relationship Id="rId21" Type="http://schemas.openxmlformats.org/officeDocument/2006/relationships/hyperlink" Target="Evidencias/Subdirecci&#243;n%20de%20Gesti&#243;n%20Corporativa/Recursos%20f&#237;sicos/Plan%20de%20Mantenimiento" TargetMode="External"/><Relationship Id="rId7" Type="http://schemas.openxmlformats.org/officeDocument/2006/relationships/hyperlink" Target="http://www.fgaa.gov.co/costos-de-reproduccion" TargetMode="External"/><Relationship Id="rId12" Type="http://schemas.openxmlformats.org/officeDocument/2006/relationships/hyperlink" Target="file:///\\192.168.0.34\proyectos\475%20-%20FORTALECIMIENTO%20INSTITUCIONAL\2019\EVIDENCIAS%20CUMPLIMIENTO%20DE%20METAS%20PROYECTO%20475%20A&#209;O%202019\I%20TRIMESTRE" TargetMode="External"/><Relationship Id="rId17" Type="http://schemas.openxmlformats.org/officeDocument/2006/relationships/hyperlink" Target="file:///\\192.168.0.34\Control%20de%20Indicadores%20SGC\A&#241;o%202019" TargetMode="External"/><Relationship Id="rId25" Type="http://schemas.openxmlformats.org/officeDocument/2006/relationships/vmlDrawing" Target="../drawings/vmlDrawing4.vml"/><Relationship Id="rId2" Type="http://schemas.openxmlformats.org/officeDocument/2006/relationships/hyperlink" Target="Evidencias/Subdirecci&#243;n%20de%20Gesti&#243;n%20Corporativa/Presupuesto/Informes%20a%20ordenador%20de%20gasto" TargetMode="External"/><Relationship Id="rId16" Type="http://schemas.openxmlformats.org/officeDocument/2006/relationships/hyperlink" Target="http://www.fgaa.gov.co/plan-estrategico-de-tecnologias-de-informacion-y-comunicacionesActa%20de%20comit&#233;%20de%20direcci&#243;n%20del%20%2030%20de%20enero%20de%202018,%20donde%20se%20aprob&#243;%20el%20referido%20plan%20radicado%20de%20Orfeo:%2020191000010683%2001/04/2019" TargetMode="External"/><Relationship Id="rId20" Type="http://schemas.openxmlformats.org/officeDocument/2006/relationships/hyperlink" Target="file:///\\192.168.0.34\Control%20de%20Indicadores%20SGC\A&#241;o%202019" TargetMode="External"/><Relationship Id="rId29" Type="http://schemas.openxmlformats.org/officeDocument/2006/relationships/comments" Target="../comments1.xml"/><Relationship Id="rId1" Type="http://schemas.openxmlformats.org/officeDocument/2006/relationships/hyperlink" Target="http://www.fgaa.gov.co/transparencia-y-acceso-la-informacion-publica" TargetMode="External"/><Relationship Id="rId6" Type="http://schemas.openxmlformats.org/officeDocument/2006/relationships/hyperlink" Target="http://www.fgaa.gov.co/directorio" TargetMode="External"/><Relationship Id="rId11" Type="http://schemas.openxmlformats.org/officeDocument/2006/relationships/hyperlink" Target="Evidencias/Subdirecci&#243;n%20de%20Gesti&#243;n%20Corporativa/Comunicaciones%20Internas/Seguimiento" TargetMode="External"/><Relationship Id="rId24" Type="http://schemas.openxmlformats.org/officeDocument/2006/relationships/drawing" Target="../drawings/drawing4.xml"/><Relationship Id="rId5" Type="http://schemas.openxmlformats.org/officeDocument/2006/relationships/hyperlink" Target="Evidencias/Subdirecci&#243;n%20de%20Gesti&#243;n%20Corporativa/Gesti&#243;n%20del%20Ser/MIPG" TargetMode="External"/><Relationship Id="rId15" Type="http://schemas.openxmlformats.org/officeDocument/2006/relationships/hyperlink" Target="file:///\\192.168.0.34\Control%20de%20Indicadores%20SGC\A&#241;o%202019" TargetMode="External"/><Relationship Id="rId23" Type="http://schemas.openxmlformats.org/officeDocument/2006/relationships/printerSettings" Target="../printerSettings/printerSettings2.bin"/><Relationship Id="rId28" Type="http://schemas.openxmlformats.org/officeDocument/2006/relationships/oleObject" Target="../embeddings/oleObject8.bin"/><Relationship Id="rId10" Type="http://schemas.openxmlformats.org/officeDocument/2006/relationships/hyperlink" Target="Evidencias/Subdirecci&#243;n%20de%20Gesti&#243;n%20Corporativa/Comunicaciones%20Internas" TargetMode="External"/><Relationship Id="rId19" Type="http://schemas.openxmlformats.org/officeDocument/2006/relationships/hyperlink" Target="file:///\\192.168.0.34\Documentos\Gestion%20Documental\GESTION%20DOCUMENTAL\EVIDENCIAS%20PLAN%20DE%20ACCION%202019\Atenci&#243;n%20al%20Ciudadano\2.%20Actividad%20-%20Actualizaci&#243;n%20S.I.%20A.C" TargetMode="External"/><Relationship Id="rId4" Type="http://schemas.openxmlformats.org/officeDocument/2006/relationships/hyperlink" Target="http://www.fgaa.gov.co/politicas-de-seguridad-de-la-informacion-del-sitio-web-y-proteccion-de-datos-personales" TargetMode="External"/><Relationship Id="rId9" Type="http://schemas.openxmlformats.org/officeDocument/2006/relationships/hyperlink" Target="Evidencias/Subdirecci&#243;n%20de%20Gesti&#243;n%20Corporativa/Control%20Interno%20Disciplinario/I%20trim" TargetMode="External"/><Relationship Id="rId14" Type="http://schemas.openxmlformats.org/officeDocument/2006/relationships/hyperlink" Target="Evidencias/Subdirecci&#243;n%20de%20Gesti&#243;n%20Corporativa/Sub%20Gesti&#243;n%20Corporativa/PAA" TargetMode="External"/><Relationship Id="rId22" Type="http://schemas.openxmlformats.org/officeDocument/2006/relationships/hyperlink" Target="file:///\\192.168.0.34\Control%20de%20Indicadores%20SGC\A&#241;o%202019" TargetMode="External"/><Relationship Id="rId27" Type="http://schemas.openxmlformats.org/officeDocument/2006/relationships/image" Target="../media/image1.emf"/></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Evidencias/Oficina%20Asesora%20Planeac/40%20Monitoreo%20Riesgos" TargetMode="External"/><Relationship Id="rId7" Type="http://schemas.openxmlformats.org/officeDocument/2006/relationships/drawing" Target="../drawings/drawing6.xml"/><Relationship Id="rId2" Type="http://schemas.openxmlformats.org/officeDocument/2006/relationships/hyperlink" Target="Evidencias/Oficina%20Asesora%20de%20Planeaci&#243;n/Documentos%20de%20proyecto%20ajustados" TargetMode="External"/><Relationship Id="rId1" Type="http://schemas.openxmlformats.org/officeDocument/2006/relationships/hyperlink" Target="http://www.fgaa.gov.co/sites/default/files/segplan-diciembre-2018.pdf" TargetMode="External"/><Relationship Id="rId6" Type="http://schemas.openxmlformats.org/officeDocument/2006/relationships/printerSettings" Target="../printerSettings/printerSettings4.bin"/><Relationship Id="rId11" Type="http://schemas.openxmlformats.org/officeDocument/2006/relationships/oleObject" Target="../embeddings/oleObject12.bin"/><Relationship Id="rId5" Type="http://schemas.openxmlformats.org/officeDocument/2006/relationships/hyperlink" Target="file:///\\192.168.0.34\plan%20operativo%20integral\OFICINA%20ASESORA%20DE%20PLANEACI&#211;N\Plan%20de%20Accion%20por%20Dependencia\Plan%20de%20acci&#243;n%20por%20Dep%202019\Evidencias\Oficina%20Asesora%20Planeac\39%20SIG" TargetMode="External"/><Relationship Id="rId10" Type="http://schemas.openxmlformats.org/officeDocument/2006/relationships/image" Target="../media/image1.emf"/><Relationship Id="rId4" Type="http://schemas.openxmlformats.org/officeDocument/2006/relationships/hyperlink" Target="file:///\\192.168.0.34\plan%20operativo%20integral\OFICINA%20ASESORA%20DE%20PLANEACI&#211;N\Plan%20de%20Accion%20por%20Dependencia\Plan%20de%20acci&#243;n%20por%20Dep%202019\Evidencias\Oficina%20Asesora%20Planeac\38%20Monitoreo%20MIPG%202linea" TargetMode="External"/><Relationship Id="rId9" Type="http://schemas.openxmlformats.org/officeDocument/2006/relationships/oleObject" Target="../embeddings/oleObject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O83"/>
  <sheetViews>
    <sheetView showGridLines="0" topLeftCell="C13" zoomScale="55" zoomScaleNormal="55" workbookViewId="0">
      <selection activeCell="AX19" sqref="AX19"/>
    </sheetView>
  </sheetViews>
  <sheetFormatPr baseColWidth="10" defaultRowHeight="12" x14ac:dyDescent="0.2"/>
  <cols>
    <col min="1" max="1" width="54.85546875" style="27" hidden="1" customWidth="1"/>
    <col min="2" max="2" width="32.85546875" style="27" hidden="1" customWidth="1"/>
    <col min="3" max="3" width="47.7109375" style="29" customWidth="1"/>
    <col min="4" max="4" width="53.85546875" style="29" customWidth="1"/>
    <col min="5" max="5" width="33.7109375" style="37" hidden="1" customWidth="1"/>
    <col min="6" max="6" width="38.85546875" style="37" hidden="1" customWidth="1"/>
    <col min="7" max="7" width="53" style="37" hidden="1" customWidth="1"/>
    <col min="8" max="8" width="46.28515625" style="37" hidden="1" customWidth="1"/>
    <col min="9" max="9" width="39.7109375" style="37" hidden="1" customWidth="1"/>
    <col min="10" max="10" width="57.42578125" style="37" hidden="1" customWidth="1"/>
    <col min="11" max="11" width="14.28515625" style="37" customWidth="1"/>
    <col min="12" max="12" width="12" style="37" customWidth="1"/>
    <col min="13" max="13" width="9" style="27" hidden="1" customWidth="1"/>
    <col min="14" max="14" width="9.42578125" style="27" hidden="1" customWidth="1"/>
    <col min="15" max="15" width="10.42578125" style="27" hidden="1" customWidth="1"/>
    <col min="16" max="16" width="24.85546875" style="27" hidden="1" customWidth="1"/>
    <col min="17" max="17" width="33.28515625" style="27" hidden="1" customWidth="1"/>
    <col min="18" max="18" width="27.42578125" style="27" hidden="1" customWidth="1"/>
    <col min="19" max="19" width="19.7109375" style="27" hidden="1" customWidth="1"/>
    <col min="20" max="22" width="0" style="27" hidden="1" customWidth="1"/>
    <col min="23" max="26" width="11.42578125" style="27" hidden="1" customWidth="1"/>
    <col min="27" max="29" width="0" style="27" hidden="1" customWidth="1"/>
    <col min="30" max="33" width="11.42578125" style="27" hidden="1" customWidth="1"/>
    <col min="34" max="36" width="0" style="27" hidden="1" customWidth="1"/>
    <col min="37" max="40" width="11.42578125" style="27" hidden="1" customWidth="1"/>
    <col min="41" max="46" width="0" style="27" hidden="1" customWidth="1"/>
    <col min="47" max="16384" width="11.42578125" style="27"/>
  </cols>
  <sheetData>
    <row r="1" spans="1:40" ht="47.25" customHeight="1" x14ac:dyDescent="0.2">
      <c r="A1" s="24"/>
      <c r="B1" s="25"/>
      <c r="C1" s="168" t="s">
        <v>0</v>
      </c>
      <c r="D1" s="168"/>
      <c r="E1" s="168"/>
      <c r="F1" s="168"/>
      <c r="G1" s="168"/>
      <c r="H1" s="168"/>
      <c r="I1" s="168"/>
      <c r="J1" s="168"/>
      <c r="K1" s="26"/>
      <c r="L1" s="26"/>
    </row>
    <row r="2" spans="1:40" ht="47.25" customHeight="1" x14ac:dyDescent="0.2">
      <c r="A2" s="24"/>
      <c r="B2" s="28"/>
      <c r="C2" s="168"/>
      <c r="D2" s="168"/>
      <c r="E2" s="168"/>
      <c r="F2" s="168"/>
      <c r="G2" s="168"/>
      <c r="H2" s="168"/>
      <c r="I2" s="168"/>
      <c r="J2" s="168"/>
      <c r="K2" s="28"/>
      <c r="L2" s="28"/>
    </row>
    <row r="3" spans="1:40" ht="47.25" customHeight="1" x14ac:dyDescent="0.2">
      <c r="A3" s="169" t="s">
        <v>1</v>
      </c>
      <c r="B3" s="169"/>
      <c r="C3" s="169"/>
      <c r="E3" s="170" t="s">
        <v>2</v>
      </c>
      <c r="F3" s="170"/>
      <c r="G3" s="170"/>
      <c r="H3" s="29"/>
      <c r="I3" s="29"/>
      <c r="J3" s="29"/>
      <c r="K3" s="29"/>
      <c r="L3" s="27"/>
    </row>
    <row r="4" spans="1:40" ht="60" x14ac:dyDescent="0.2">
      <c r="A4" s="30" t="s">
        <v>3</v>
      </c>
      <c r="B4" s="171" t="s">
        <v>4</v>
      </c>
      <c r="C4" s="31" t="s">
        <v>5</v>
      </c>
      <c r="D4" s="100" t="s">
        <v>6</v>
      </c>
      <c r="E4" s="174" t="s">
        <v>7</v>
      </c>
      <c r="F4" s="137"/>
      <c r="G4" s="137"/>
      <c r="H4" s="29"/>
      <c r="I4" s="29"/>
      <c r="J4" s="29"/>
      <c r="K4" s="29"/>
      <c r="L4" s="27"/>
    </row>
    <row r="5" spans="1:40" ht="66.75" customHeight="1" x14ac:dyDescent="0.2">
      <c r="A5" s="30" t="s">
        <v>8</v>
      </c>
      <c r="B5" s="172"/>
      <c r="C5" s="32" t="s">
        <v>9</v>
      </c>
      <c r="D5" s="100" t="s">
        <v>10</v>
      </c>
      <c r="E5" s="137"/>
      <c r="F5" s="137"/>
      <c r="G5" s="137"/>
      <c r="H5" s="33"/>
      <c r="I5" s="33"/>
      <c r="J5" s="33"/>
      <c r="K5" s="33"/>
      <c r="L5" s="27"/>
    </row>
    <row r="6" spans="1:40" ht="63" customHeight="1" x14ac:dyDescent="0.2">
      <c r="A6" s="175" t="s">
        <v>11</v>
      </c>
      <c r="B6" s="172"/>
      <c r="C6" s="32" t="s">
        <v>12</v>
      </c>
      <c r="D6" s="100" t="s">
        <v>13</v>
      </c>
      <c r="E6" s="137"/>
      <c r="F6" s="137"/>
      <c r="G6" s="137"/>
      <c r="H6" s="33"/>
      <c r="I6" s="33"/>
      <c r="J6" s="33"/>
      <c r="K6" s="33"/>
      <c r="L6" s="27"/>
    </row>
    <row r="7" spans="1:40" ht="45" customHeight="1" x14ac:dyDescent="0.2">
      <c r="A7" s="176"/>
      <c r="B7" s="172"/>
      <c r="C7" s="32" t="s">
        <v>14</v>
      </c>
      <c r="D7" s="100" t="s">
        <v>15</v>
      </c>
      <c r="E7" s="137"/>
      <c r="F7" s="137"/>
      <c r="G7" s="137"/>
      <c r="H7" s="33"/>
      <c r="I7" s="33"/>
      <c r="J7" s="33"/>
      <c r="K7" s="33"/>
      <c r="L7" s="27"/>
    </row>
    <row r="8" spans="1:40" ht="24" x14ac:dyDescent="0.2">
      <c r="A8" s="176"/>
      <c r="B8" s="172"/>
      <c r="C8" s="32" t="s">
        <v>16</v>
      </c>
      <c r="D8" s="100" t="s">
        <v>17</v>
      </c>
      <c r="E8" s="33"/>
      <c r="F8" s="27"/>
      <c r="G8" s="33"/>
      <c r="H8" s="33"/>
      <c r="I8" s="33"/>
      <c r="J8" s="33"/>
      <c r="K8" s="33"/>
      <c r="L8" s="33"/>
    </row>
    <row r="9" spans="1:40" ht="41.25" customHeight="1" x14ac:dyDescent="0.2">
      <c r="A9" s="177" t="s">
        <v>18</v>
      </c>
      <c r="B9" s="172"/>
      <c r="C9" s="32" t="s">
        <v>19</v>
      </c>
      <c r="D9" s="33"/>
      <c r="E9" s="33"/>
      <c r="F9" s="27"/>
      <c r="G9" s="33"/>
      <c r="H9" s="33"/>
      <c r="I9" s="33"/>
      <c r="J9" s="33"/>
      <c r="K9" s="33"/>
      <c r="L9" s="33"/>
    </row>
    <row r="10" spans="1:40" ht="46.5" customHeight="1" x14ac:dyDescent="0.2">
      <c r="A10" s="178"/>
      <c r="B10" s="173"/>
      <c r="C10" s="32" t="s">
        <v>20</v>
      </c>
      <c r="D10" s="34"/>
      <c r="E10" s="33"/>
      <c r="F10" s="27"/>
      <c r="G10" s="33"/>
      <c r="H10" s="33"/>
      <c r="I10" s="33"/>
      <c r="J10" s="33"/>
      <c r="K10" s="33"/>
      <c r="L10" s="33"/>
    </row>
    <row r="11" spans="1:40" ht="60" customHeight="1" x14ac:dyDescent="0.2">
      <c r="A11" s="178"/>
      <c r="B11" s="35" t="s">
        <v>21</v>
      </c>
      <c r="C11" s="36" t="s">
        <v>22</v>
      </c>
      <c r="D11" s="37"/>
      <c r="F11" s="27"/>
      <c r="G11" s="33"/>
      <c r="H11" s="33"/>
      <c r="I11" s="33"/>
      <c r="J11" s="33"/>
      <c r="K11" s="33"/>
      <c r="L11" s="33"/>
    </row>
    <row r="12" spans="1:40" ht="65.25" customHeight="1" x14ac:dyDescent="0.2">
      <c r="A12" s="178"/>
      <c r="B12" s="38"/>
      <c r="C12" s="39"/>
      <c r="D12" s="37"/>
      <c r="F12" s="27"/>
      <c r="G12" s="33"/>
      <c r="H12" s="33"/>
      <c r="I12" s="33"/>
      <c r="J12" s="33"/>
      <c r="K12" s="33"/>
      <c r="L12" s="33"/>
    </row>
    <row r="13" spans="1:40" ht="15" x14ac:dyDescent="0.2">
      <c r="A13" s="40"/>
      <c r="B13" s="41"/>
      <c r="C13" s="41"/>
      <c r="D13" s="42"/>
      <c r="E13" s="43"/>
      <c r="F13" s="27"/>
      <c r="G13" s="44"/>
      <c r="H13" s="44"/>
      <c r="I13" s="44"/>
      <c r="J13" s="27"/>
      <c r="K13" s="27"/>
      <c r="L13" s="27"/>
    </row>
    <row r="14" spans="1:40" ht="27" customHeight="1" x14ac:dyDescent="0.2">
      <c r="A14" s="45" t="s">
        <v>23</v>
      </c>
      <c r="B14" s="40"/>
      <c r="C14" s="46"/>
      <c r="D14" s="47"/>
      <c r="E14" s="33"/>
      <c r="F14" s="33"/>
      <c r="G14" s="33"/>
      <c r="H14" s="33"/>
      <c r="I14" s="33"/>
      <c r="J14" s="33"/>
      <c r="K14" s="155" t="s">
        <v>24</v>
      </c>
      <c r="L14" s="155"/>
    </row>
    <row r="15" spans="1:40" ht="27" customHeight="1" x14ac:dyDescent="0.2">
      <c r="A15" s="45"/>
      <c r="C15" s="40"/>
      <c r="D15" s="47"/>
      <c r="E15" s="33"/>
      <c r="F15" s="33"/>
      <c r="G15" s="33"/>
      <c r="H15" s="33"/>
      <c r="I15" s="33"/>
      <c r="J15" s="33"/>
      <c r="K15" s="101"/>
      <c r="L15" s="101"/>
      <c r="M15" s="156" t="s">
        <v>25</v>
      </c>
      <c r="N15" s="157"/>
      <c r="O15" s="157"/>
      <c r="P15" s="157"/>
      <c r="Q15" s="157"/>
      <c r="R15" s="158"/>
      <c r="S15" s="102"/>
      <c r="T15" s="159" t="s">
        <v>26</v>
      </c>
      <c r="U15" s="160"/>
      <c r="V15" s="160"/>
      <c r="W15" s="160"/>
      <c r="X15" s="160"/>
      <c r="Y15" s="161"/>
      <c r="Z15" s="103"/>
      <c r="AA15" s="162" t="s">
        <v>27</v>
      </c>
      <c r="AB15" s="163"/>
      <c r="AC15" s="163"/>
      <c r="AD15" s="163"/>
      <c r="AE15" s="163"/>
      <c r="AF15" s="164"/>
      <c r="AG15" s="104"/>
      <c r="AH15" s="165" t="s">
        <v>28</v>
      </c>
      <c r="AI15" s="166"/>
      <c r="AJ15" s="166"/>
      <c r="AK15" s="166"/>
      <c r="AL15" s="166"/>
      <c r="AM15" s="167"/>
      <c r="AN15" s="106"/>
    </row>
    <row r="16" spans="1:40" ht="50.25" customHeight="1" x14ac:dyDescent="0.2">
      <c r="A16" s="1"/>
      <c r="B16" s="2"/>
      <c r="C16" s="3" t="s">
        <v>29</v>
      </c>
      <c r="D16" s="4"/>
      <c r="E16" s="5"/>
      <c r="F16" s="5"/>
      <c r="G16" s="6"/>
      <c r="H16" s="2"/>
      <c r="I16" s="7"/>
      <c r="J16" s="6"/>
      <c r="K16" s="5"/>
      <c r="L16" s="5"/>
      <c r="M16" s="184" t="s">
        <v>143</v>
      </c>
      <c r="N16" s="185"/>
      <c r="O16" s="185"/>
      <c r="P16" s="185"/>
      <c r="Q16" s="186"/>
      <c r="R16" s="179" t="s">
        <v>30</v>
      </c>
      <c r="S16" s="158"/>
      <c r="T16" s="187" t="s">
        <v>143</v>
      </c>
      <c r="U16" s="188"/>
      <c r="V16" s="188"/>
      <c r="W16" s="188"/>
      <c r="X16" s="189"/>
      <c r="Y16" s="180" t="s">
        <v>30</v>
      </c>
      <c r="Z16" s="161"/>
      <c r="AA16" s="190" t="s">
        <v>143</v>
      </c>
      <c r="AB16" s="191"/>
      <c r="AC16" s="191"/>
      <c r="AD16" s="191"/>
      <c r="AE16" s="192"/>
      <c r="AF16" s="181" t="s">
        <v>30</v>
      </c>
      <c r="AG16" s="164"/>
      <c r="AH16" s="193" t="s">
        <v>143</v>
      </c>
      <c r="AI16" s="194"/>
      <c r="AJ16" s="194"/>
      <c r="AK16" s="194"/>
      <c r="AL16" s="195"/>
      <c r="AM16" s="182" t="s">
        <v>30</v>
      </c>
      <c r="AN16" s="183"/>
    </row>
    <row r="17" spans="1:41" s="52" customFormat="1" ht="31.5" customHeight="1" x14ac:dyDescent="0.2">
      <c r="A17" s="8" t="s">
        <v>31</v>
      </c>
      <c r="B17" s="8" t="s">
        <v>32</v>
      </c>
      <c r="C17" s="8" t="s">
        <v>33</v>
      </c>
      <c r="D17" s="9" t="s">
        <v>34</v>
      </c>
      <c r="E17" s="10" t="s">
        <v>35</v>
      </c>
      <c r="F17" s="10" t="s">
        <v>36</v>
      </c>
      <c r="G17" s="10" t="s">
        <v>37</v>
      </c>
      <c r="H17" s="10" t="s">
        <v>38</v>
      </c>
      <c r="I17" s="10" t="s">
        <v>39</v>
      </c>
      <c r="J17" s="11" t="s">
        <v>40</v>
      </c>
      <c r="K17" s="12" t="s">
        <v>41</v>
      </c>
      <c r="L17" s="12" t="s">
        <v>42</v>
      </c>
      <c r="M17" s="96" t="s">
        <v>43</v>
      </c>
      <c r="N17" s="96" t="s">
        <v>44</v>
      </c>
      <c r="O17" s="96" t="s">
        <v>45</v>
      </c>
      <c r="P17" s="96" t="s">
        <v>46</v>
      </c>
      <c r="Q17" s="96" t="s">
        <v>47</v>
      </c>
      <c r="R17" s="48" t="s">
        <v>48</v>
      </c>
      <c r="S17" s="96" t="s">
        <v>180</v>
      </c>
      <c r="T17" s="97" t="s">
        <v>43</v>
      </c>
      <c r="U17" s="97" t="s">
        <v>44</v>
      </c>
      <c r="V17" s="97" t="s">
        <v>45</v>
      </c>
      <c r="W17" s="97" t="s">
        <v>46</v>
      </c>
      <c r="X17" s="97" t="s">
        <v>47</v>
      </c>
      <c r="Y17" s="49" t="s">
        <v>48</v>
      </c>
      <c r="Z17" s="97" t="s">
        <v>180</v>
      </c>
      <c r="AA17" s="98" t="s">
        <v>43</v>
      </c>
      <c r="AB17" s="98" t="s">
        <v>44</v>
      </c>
      <c r="AC17" s="98" t="s">
        <v>45</v>
      </c>
      <c r="AD17" s="98" t="s">
        <v>46</v>
      </c>
      <c r="AE17" s="98" t="s">
        <v>47</v>
      </c>
      <c r="AF17" s="50" t="s">
        <v>48</v>
      </c>
      <c r="AG17" s="98" t="s">
        <v>180</v>
      </c>
      <c r="AH17" s="99" t="s">
        <v>43</v>
      </c>
      <c r="AI17" s="99" t="s">
        <v>44</v>
      </c>
      <c r="AJ17" s="99" t="s">
        <v>45</v>
      </c>
      <c r="AK17" s="99" t="s">
        <v>46</v>
      </c>
      <c r="AL17" s="99" t="s">
        <v>47</v>
      </c>
      <c r="AM17" s="51" t="s">
        <v>48</v>
      </c>
      <c r="AN17" s="106" t="s">
        <v>180</v>
      </c>
    </row>
    <row r="18" spans="1:41" s="52" customFormat="1" ht="42" customHeight="1" x14ac:dyDescent="0.2">
      <c r="A18" s="135" t="s">
        <v>49</v>
      </c>
      <c r="B18" s="136" t="s">
        <v>50</v>
      </c>
      <c r="C18" s="152" t="s">
        <v>51</v>
      </c>
      <c r="D18" s="22" t="str">
        <f>'[1]Gestión Centro'!A63</f>
        <v>Gestionar y estructurar las articulaciones con entidades públicas y privadas</v>
      </c>
      <c r="E18" s="13" t="s">
        <v>52</v>
      </c>
      <c r="F18" s="14" t="s">
        <v>53</v>
      </c>
      <c r="G18" s="15" t="s">
        <v>54</v>
      </c>
      <c r="H18" s="53" t="s">
        <v>55</v>
      </c>
      <c r="I18" s="54" t="s">
        <v>56</v>
      </c>
      <c r="J18" s="55" t="s">
        <v>57</v>
      </c>
      <c r="K18" s="56">
        <v>43466</v>
      </c>
      <c r="L18" s="56">
        <v>43830</v>
      </c>
      <c r="M18" s="57">
        <f>(('[1]Gestión Centro'!H63)*100%)/'[1]Gestión Centro'!E63</f>
        <v>0.1</v>
      </c>
      <c r="N18" s="57">
        <f>(('[1]Gestión Centro'!I63)*100%)/'[1]Gestión Centro'!E63</f>
        <v>0.1</v>
      </c>
      <c r="O18" s="58">
        <f>N18/M18</f>
        <v>1</v>
      </c>
      <c r="P18" s="58" t="s">
        <v>161</v>
      </c>
      <c r="Q18" s="58" t="s">
        <v>162</v>
      </c>
      <c r="R18" s="58" t="s">
        <v>184</v>
      </c>
      <c r="S18" s="58" t="s">
        <v>181</v>
      </c>
      <c r="T18" s="59">
        <f>(('[1]Gestión Centro'!K63)*100%)/'[1]Gestión Centro'!E63</f>
        <v>0.5</v>
      </c>
      <c r="U18" s="59">
        <f>(('[1]Gestión Centro'!L63)*100%)/'[1]Gestión Centro'!E63</f>
        <v>0</v>
      </c>
      <c r="V18" s="59">
        <f>U18/T18</f>
        <v>0</v>
      </c>
      <c r="W18" s="112"/>
      <c r="X18" s="112"/>
      <c r="Y18" s="112"/>
      <c r="Z18" s="112"/>
      <c r="AA18" s="60">
        <f>(('[1]Gestión Centro'!N63)*100%)/'[1]Gestión Centro'!E63</f>
        <v>0.4</v>
      </c>
      <c r="AB18" s="60">
        <f>(('[1]Gestión Centro'!O63)*100%)/'[1]Gestión Centro'!E63</f>
        <v>0</v>
      </c>
      <c r="AC18" s="60">
        <f>AB18/AA18</f>
        <v>0</v>
      </c>
      <c r="AD18" s="61"/>
      <c r="AE18" s="61"/>
      <c r="AF18" s="61"/>
      <c r="AG18" s="61"/>
      <c r="AH18" s="62">
        <f>(('[1]Gestión Centro'!Q63)*100%)/'[1]Gestión Centro'!E63</f>
        <v>0</v>
      </c>
      <c r="AI18" s="62">
        <f>(('[1]Gestión Centro'!R63)*100%)/'[1]Gestión Centro'!E63</f>
        <v>0</v>
      </c>
      <c r="AJ18" s="62" t="e">
        <f>AI18/AH18</f>
        <v>#DIV/0!</v>
      </c>
      <c r="AK18" s="63"/>
      <c r="AL18" s="63"/>
      <c r="AM18" s="63"/>
      <c r="AN18" s="107"/>
      <c r="AO18" s="64">
        <f>M18+T18+AA18+AH18</f>
        <v>1</v>
      </c>
    </row>
    <row r="19" spans="1:41" s="52" customFormat="1" ht="63.75" customHeight="1" x14ac:dyDescent="0.2">
      <c r="A19" s="135"/>
      <c r="B19" s="136"/>
      <c r="C19" s="145"/>
      <c r="D19" s="22" t="str">
        <f>'[1]Gestión Centro'!A64</f>
        <v>Implementar las articulaciones establecidas con entidades públicas y privadas</v>
      </c>
      <c r="E19" s="16" t="s">
        <v>58</v>
      </c>
      <c r="F19" s="14" t="s">
        <v>53</v>
      </c>
      <c r="G19" s="15" t="s">
        <v>54</v>
      </c>
      <c r="H19" s="53" t="s">
        <v>55</v>
      </c>
      <c r="I19" s="54" t="s">
        <v>56</v>
      </c>
      <c r="J19" s="55" t="s">
        <v>57</v>
      </c>
      <c r="K19" s="56">
        <v>43466</v>
      </c>
      <c r="L19" s="56">
        <v>43830</v>
      </c>
      <c r="M19" s="57">
        <f>(('[1]Gestión Centro'!H64)*100%)/'[1]Gestión Centro'!E64</f>
        <v>0.2</v>
      </c>
      <c r="N19" s="57">
        <f>(('[1]Gestión Centro'!I64)*100%)/'[1]Gestión Centro'!E64</f>
        <v>0.2</v>
      </c>
      <c r="O19" s="58">
        <f>N19/M19</f>
        <v>1</v>
      </c>
      <c r="P19" s="65" t="s">
        <v>160</v>
      </c>
      <c r="Q19" s="65" t="s">
        <v>162</v>
      </c>
      <c r="R19" s="65" t="s">
        <v>184</v>
      </c>
      <c r="S19" s="65" t="s">
        <v>181</v>
      </c>
      <c r="T19" s="59">
        <f>(('[1]Gestión Centro'!K64)*100%)/'[1]Gestión Centro'!E64</f>
        <v>0.4</v>
      </c>
      <c r="U19" s="59">
        <f>(('[1]Gestión Centro'!L64)*100%)/'[1]Gestión Centro'!E64</f>
        <v>0</v>
      </c>
      <c r="V19" s="66">
        <f>U19/T19</f>
        <v>0</v>
      </c>
      <c r="W19" s="113"/>
      <c r="X19" s="113"/>
      <c r="Y19" s="113"/>
      <c r="Z19" s="113"/>
      <c r="AA19" s="60">
        <f>(('[1]Gestión Centro'!N64)*100%)/'[1]Gestión Centro'!E64</f>
        <v>0.4</v>
      </c>
      <c r="AB19" s="60">
        <f>(('[1]Gestión Centro'!O64)*100%)/'[1]Gestión Centro'!E64</f>
        <v>0</v>
      </c>
      <c r="AC19" s="67">
        <f>AB19/AA19</f>
        <v>0</v>
      </c>
      <c r="AD19" s="68"/>
      <c r="AE19" s="68"/>
      <c r="AF19" s="68"/>
      <c r="AG19" s="68"/>
      <c r="AH19" s="62">
        <f>(('[1]Gestión Centro'!Q64)*100%)/'[1]Gestión Centro'!E64</f>
        <v>0</v>
      </c>
      <c r="AI19" s="62">
        <f>(('[1]Gestión Centro'!R64)*100%)/'[1]Gestión Centro'!E64</f>
        <v>0</v>
      </c>
      <c r="AJ19" s="69" t="e">
        <f>AI19/AH19</f>
        <v>#DIV/0!</v>
      </c>
      <c r="AK19" s="63"/>
      <c r="AL19" s="63"/>
      <c r="AM19" s="63"/>
      <c r="AN19" s="107"/>
      <c r="AO19" s="64">
        <f t="shared" ref="AO19:AO42" si="0">M19+T19+AA19+AH19</f>
        <v>1</v>
      </c>
    </row>
    <row r="20" spans="1:41" s="52" customFormat="1" ht="31.5" customHeight="1" x14ac:dyDescent="0.2">
      <c r="A20" s="153" t="s">
        <v>49</v>
      </c>
      <c r="B20" s="154" t="s">
        <v>50</v>
      </c>
      <c r="C20" s="148" t="s">
        <v>59</v>
      </c>
      <c r="D20" s="13" t="str">
        <f>'[1]Gestión Centro'!A72</f>
        <v>Programación de actividades culturales y artísticas para la activación del centro de Bogotá</v>
      </c>
      <c r="E20" s="105" t="s">
        <v>60</v>
      </c>
      <c r="F20" s="17" t="s">
        <v>61</v>
      </c>
      <c r="G20" s="15" t="s">
        <v>54</v>
      </c>
      <c r="H20" s="70" t="s">
        <v>55</v>
      </c>
      <c r="I20" s="54" t="s">
        <v>56</v>
      </c>
      <c r="J20" s="55" t="s">
        <v>57</v>
      </c>
      <c r="K20" s="56">
        <v>43466</v>
      </c>
      <c r="L20" s="56">
        <v>43830</v>
      </c>
      <c r="M20" s="57">
        <f>(('[1]Gestión Centro'!H72)*100%)/'[1]Gestión Centro'!E72</f>
        <v>0.5</v>
      </c>
      <c r="N20" s="57">
        <f>(('[1]Gestión Centro'!I72)*100%)/'[1]Gestión Centro'!E72</f>
        <v>0.5</v>
      </c>
      <c r="O20" s="58">
        <f>N20/M20</f>
        <v>1</v>
      </c>
      <c r="P20" s="65" t="s">
        <v>164</v>
      </c>
      <c r="Q20" s="109" t="s">
        <v>165</v>
      </c>
      <c r="R20" s="65" t="s">
        <v>185</v>
      </c>
      <c r="S20" s="65" t="s">
        <v>181</v>
      </c>
      <c r="T20" s="59">
        <f>(('[1]Gestión Centro'!K72)*100%)/'[1]Gestión Centro'!E72</f>
        <v>0.25</v>
      </c>
      <c r="U20" s="59">
        <f>(('[1]Gestión Centro'!L72)*100%)/'[1]Gestión Centro'!E72</f>
        <v>0</v>
      </c>
      <c r="V20" s="66">
        <f>U20/T20</f>
        <v>0</v>
      </c>
      <c r="W20" s="113"/>
      <c r="X20" s="113"/>
      <c r="Y20" s="113"/>
      <c r="Z20" s="113"/>
      <c r="AA20" s="60">
        <f>(('[1]Gestión Centro'!N72)*100%)/'[1]Gestión Centro'!E72</f>
        <v>0.125</v>
      </c>
      <c r="AB20" s="60">
        <f>(('[1]Gestión Centro'!O72)*100%)/'[1]Gestión Centro'!E72</f>
        <v>0</v>
      </c>
      <c r="AC20" s="60">
        <f>AB20/AA20</f>
        <v>0</v>
      </c>
      <c r="AD20" s="61"/>
      <c r="AE20" s="61"/>
      <c r="AF20" s="61"/>
      <c r="AG20" s="61"/>
      <c r="AH20" s="62">
        <f>(('[1]Gestión Centro'!Q72)*100%)/'[1]Gestión Centro'!E72</f>
        <v>0.125</v>
      </c>
      <c r="AI20" s="62">
        <f>(('[1]Gestión Centro'!R72)*100%)/'[1]Gestión Centro'!E72</f>
        <v>0</v>
      </c>
      <c r="AJ20" s="62">
        <f>AI20/AH20</f>
        <v>0</v>
      </c>
      <c r="AK20" s="63"/>
      <c r="AL20" s="63"/>
      <c r="AM20" s="63"/>
      <c r="AN20" s="107"/>
      <c r="AO20" s="71">
        <f>M20+T20+AA20+AH20</f>
        <v>1</v>
      </c>
    </row>
    <row r="21" spans="1:41" s="52" customFormat="1" ht="40.5" customHeight="1" x14ac:dyDescent="0.2">
      <c r="A21" s="153"/>
      <c r="B21" s="154"/>
      <c r="C21" s="149"/>
      <c r="D21" s="13" t="str">
        <f>'[1]Gestión Centro'!A73</f>
        <v>Realización de actividades culturales y artísticas para la activación del centro de Bogotá</v>
      </c>
      <c r="E21" s="105" t="s">
        <v>62</v>
      </c>
      <c r="F21" s="17" t="s">
        <v>61</v>
      </c>
      <c r="G21" s="15" t="s">
        <v>54</v>
      </c>
      <c r="H21" s="70" t="s">
        <v>55</v>
      </c>
      <c r="I21" s="54" t="s">
        <v>56</v>
      </c>
      <c r="J21" s="55" t="s">
        <v>57</v>
      </c>
      <c r="K21" s="56">
        <v>43466</v>
      </c>
      <c r="L21" s="56">
        <v>43830</v>
      </c>
      <c r="M21" s="57">
        <f>(('[1]Gestión Centro'!H73)*100%)/'[1]Gestión Centro'!E73</f>
        <v>0.41666666666666663</v>
      </c>
      <c r="N21" s="57">
        <f>(('[1]Gestión Centro'!I73)*100%)/'[1]Gestión Centro'!E73</f>
        <v>0.41666666666666663</v>
      </c>
      <c r="O21" s="58">
        <f t="shared" ref="O21" si="1">N21/M21</f>
        <v>1</v>
      </c>
      <c r="P21" s="65" t="s">
        <v>163</v>
      </c>
      <c r="Q21" s="109" t="s">
        <v>165</v>
      </c>
      <c r="R21" s="65" t="s">
        <v>186</v>
      </c>
      <c r="S21" s="65" t="s">
        <v>181</v>
      </c>
      <c r="T21" s="59">
        <f>(('[1]Gestión Centro'!K73)*100%)/'[1]Gestión Centro'!E73</f>
        <v>0.24999999999999994</v>
      </c>
      <c r="U21" s="59">
        <f>(('[1]Gestión Centro'!L73)*100%)/'[1]Gestión Centro'!E73</f>
        <v>0</v>
      </c>
      <c r="V21" s="66">
        <f t="shared" ref="V21" si="2">U21/T21</f>
        <v>0</v>
      </c>
      <c r="W21" s="113"/>
      <c r="X21" s="113"/>
      <c r="Y21" s="113"/>
      <c r="Z21" s="113"/>
      <c r="AA21" s="60">
        <f>(('[1]Gestión Centro'!N73)*100%)/'[1]Gestión Centro'!E73</f>
        <v>0.24999999999999994</v>
      </c>
      <c r="AB21" s="60">
        <f>(('[1]Gestión Centro'!O73)*100%)/'[1]Gestión Centro'!E73</f>
        <v>0</v>
      </c>
      <c r="AC21" s="67">
        <f t="shared" ref="AC21" si="3">AB21/AA21</f>
        <v>0</v>
      </c>
      <c r="AD21" s="68"/>
      <c r="AE21" s="68"/>
      <c r="AF21" s="68"/>
      <c r="AG21" s="68"/>
      <c r="AH21" s="62">
        <f>(('[1]Gestión Centro'!Q73)*100%)/'[1]Gestión Centro'!E73</f>
        <v>8.3333333333333329E-2</v>
      </c>
      <c r="AI21" s="62">
        <f>(('[1]Gestión Centro'!R73)*100%)/'[1]Gestión Centro'!E73</f>
        <v>0</v>
      </c>
      <c r="AJ21" s="69">
        <f t="shared" ref="AJ21" si="4">AI21/AH21</f>
        <v>0</v>
      </c>
      <c r="AK21" s="63"/>
      <c r="AL21" s="63"/>
      <c r="AM21" s="63"/>
      <c r="AN21" s="107"/>
      <c r="AO21" s="71">
        <f>M21+T21+AA21+AH21</f>
        <v>0.99999999999999989</v>
      </c>
    </row>
    <row r="22" spans="1:41" s="52" customFormat="1" ht="36" customHeight="1" x14ac:dyDescent="0.2">
      <c r="A22" s="146" t="s">
        <v>49</v>
      </c>
      <c r="B22" s="140" t="s">
        <v>50</v>
      </c>
      <c r="C22" s="148" t="s">
        <v>63</v>
      </c>
      <c r="D22" s="16" t="str">
        <f>'[1]Gestión Centro'!A87</f>
        <v>Gestionar las alianzas con entidades públicas y privadas</v>
      </c>
      <c r="E22" s="16" t="s">
        <v>64</v>
      </c>
      <c r="F22" s="14" t="s">
        <v>53</v>
      </c>
      <c r="G22" s="15" t="s">
        <v>54</v>
      </c>
      <c r="H22" s="53" t="s">
        <v>55</v>
      </c>
      <c r="I22" s="54" t="s">
        <v>56</v>
      </c>
      <c r="J22" s="55" t="s">
        <v>57</v>
      </c>
      <c r="K22" s="56">
        <v>43466</v>
      </c>
      <c r="L22" s="56">
        <v>43830</v>
      </c>
      <c r="M22" s="57">
        <f>(('[1]Gestión Centro'!H87)*100%)/'[1]Gestión Centro'!E87</f>
        <v>0</v>
      </c>
      <c r="N22" s="57">
        <f>(('[1]Gestión Centro'!I87)*100%)/'[1]Gestión Centro'!E87</f>
        <v>0</v>
      </c>
      <c r="O22" s="57" t="e">
        <f>N22/M22</f>
        <v>#DIV/0!</v>
      </c>
      <c r="P22" s="65" t="s">
        <v>170</v>
      </c>
      <c r="Q22" s="65" t="s">
        <v>166</v>
      </c>
      <c r="R22" s="65" t="s">
        <v>187</v>
      </c>
      <c r="S22" s="65"/>
      <c r="T22" s="59">
        <f>(('[1]Gestión Centro'!K87)*100%)/'[1]Gestión Centro'!E87</f>
        <v>0.33333333333333337</v>
      </c>
      <c r="U22" s="59">
        <f>(('[1]Gestión Centro'!L87)*100%)/'[1]Gestión Centro'!E87</f>
        <v>0</v>
      </c>
      <c r="V22" s="59">
        <f>U22/T22</f>
        <v>0</v>
      </c>
      <c r="W22" s="113"/>
      <c r="X22" s="113"/>
      <c r="Y22" s="113"/>
      <c r="Z22" s="113"/>
      <c r="AA22" s="60">
        <f>(('[1]Gestión Centro'!N87)*100%)/'[1]Gestión Centro'!E87</f>
        <v>0.5</v>
      </c>
      <c r="AB22" s="60">
        <f>(('[1]Gestión Centro'!O87)*100%)/'[1]Gestión Centro'!E87</f>
        <v>0</v>
      </c>
      <c r="AC22" s="60">
        <f>AB22/AA22</f>
        <v>0</v>
      </c>
      <c r="AD22" s="68"/>
      <c r="AE22" s="68"/>
      <c r="AF22" s="68"/>
      <c r="AG22" s="68"/>
      <c r="AH22" s="62">
        <f>(('[1]Gestión Centro'!Q87)*100%)/'[1]Gestión Centro'!E87</f>
        <v>0.16666666666666669</v>
      </c>
      <c r="AI22" s="62">
        <f>(('[1]Gestión Centro'!R87)*100%)/'[1]Gestión Centro'!E87</f>
        <v>0</v>
      </c>
      <c r="AJ22" s="62">
        <f>AI22/AH22</f>
        <v>0</v>
      </c>
      <c r="AK22" s="63"/>
      <c r="AL22" s="63"/>
      <c r="AM22" s="63"/>
      <c r="AN22" s="107"/>
      <c r="AO22" s="64">
        <f t="shared" si="0"/>
        <v>1</v>
      </c>
    </row>
    <row r="23" spans="1:41" s="52" customFormat="1" ht="26.25" customHeight="1" x14ac:dyDescent="0.2">
      <c r="A23" s="147"/>
      <c r="B23" s="141"/>
      <c r="C23" s="149"/>
      <c r="D23" s="16" t="str">
        <f>'[1]Gestión Centro'!A88</f>
        <v>Gestionar y publicar un procesos de licitación para operador logístico</v>
      </c>
      <c r="E23" s="16" t="s">
        <v>65</v>
      </c>
      <c r="F23" s="14" t="s">
        <v>53</v>
      </c>
      <c r="G23" s="15" t="s">
        <v>54</v>
      </c>
      <c r="H23" s="53" t="s">
        <v>55</v>
      </c>
      <c r="I23" s="54" t="s">
        <v>56</v>
      </c>
      <c r="J23" s="55" t="s">
        <v>57</v>
      </c>
      <c r="K23" s="56">
        <v>43466</v>
      </c>
      <c r="L23" s="56">
        <v>43830</v>
      </c>
      <c r="M23" s="57">
        <f>(('[1]Gestión Centro'!H88)*100%)/'[1]Gestión Centro'!E88</f>
        <v>0</v>
      </c>
      <c r="N23" s="57">
        <f>(('[1]Gestión Centro'!I88)*100%)/'[1]Gestión Centro'!E88</f>
        <v>0</v>
      </c>
      <c r="O23" s="57" t="e">
        <f t="shared" ref="O23:O24" si="5">N23/M23</f>
        <v>#DIV/0!</v>
      </c>
      <c r="P23" s="65" t="s">
        <v>170</v>
      </c>
      <c r="Q23" s="65" t="s">
        <v>166</v>
      </c>
      <c r="R23" s="65" t="s">
        <v>187</v>
      </c>
      <c r="S23" s="65"/>
      <c r="T23" s="59">
        <f>(('[1]Gestión Centro'!K88)*100%)/'[1]Gestión Centro'!E88</f>
        <v>1</v>
      </c>
      <c r="U23" s="59">
        <f>(('[1]Gestión Centro'!L88)*100%)/'[1]Gestión Centro'!E88</f>
        <v>0</v>
      </c>
      <c r="V23" s="59">
        <f t="shared" ref="V23:V24" si="6">U23/T23</f>
        <v>0</v>
      </c>
      <c r="W23" s="113"/>
      <c r="X23" s="113"/>
      <c r="Y23" s="113"/>
      <c r="Z23" s="113"/>
      <c r="AA23" s="60">
        <f>(('[1]Gestión Centro'!N88)*100%)/'[1]Gestión Centro'!E88</f>
        <v>0</v>
      </c>
      <c r="AB23" s="60">
        <f>(('[1]Gestión Centro'!O88)*100%)/'[1]Gestión Centro'!E88</f>
        <v>0</v>
      </c>
      <c r="AC23" s="60" t="e">
        <f t="shared" ref="AC23:AC24" si="7">AB23/AA23</f>
        <v>#DIV/0!</v>
      </c>
      <c r="AD23" s="68"/>
      <c r="AE23" s="68"/>
      <c r="AF23" s="68"/>
      <c r="AG23" s="68"/>
      <c r="AH23" s="62">
        <f>(('[1]Gestión Centro'!Q88)*100%)/'[1]Gestión Centro'!E88</f>
        <v>0</v>
      </c>
      <c r="AI23" s="62">
        <f>(('[1]Gestión Centro'!R88)*100%)/'[1]Gestión Centro'!E88</f>
        <v>0</v>
      </c>
      <c r="AJ23" s="62" t="e">
        <f t="shared" ref="AJ23:AJ24" si="8">AI23/AH23</f>
        <v>#DIV/0!</v>
      </c>
      <c r="AK23" s="63"/>
      <c r="AL23" s="63"/>
      <c r="AM23" s="63"/>
      <c r="AN23" s="107"/>
      <c r="AO23" s="64">
        <f t="shared" si="0"/>
        <v>1</v>
      </c>
    </row>
    <row r="24" spans="1:41" s="52" customFormat="1" ht="25.5" customHeight="1" x14ac:dyDescent="0.2">
      <c r="A24" s="147"/>
      <c r="B24" s="142"/>
      <c r="C24" s="150"/>
      <c r="D24" s="16" t="str">
        <f>'[1]Gestión Centro'!A89</f>
        <v>Diseñar y ejecutar la programación de las actividades artísticas, culturales y de cultura ciudadana</v>
      </c>
      <c r="E24" s="16" t="s">
        <v>66</v>
      </c>
      <c r="F24" s="14" t="s">
        <v>53</v>
      </c>
      <c r="G24" s="15" t="s">
        <v>54</v>
      </c>
      <c r="H24" s="53" t="s">
        <v>55</v>
      </c>
      <c r="I24" s="54" t="s">
        <v>56</v>
      </c>
      <c r="J24" s="55" t="s">
        <v>57</v>
      </c>
      <c r="K24" s="56">
        <v>43466</v>
      </c>
      <c r="L24" s="56">
        <v>43830</v>
      </c>
      <c r="M24" s="57">
        <f>(('[1]Gestión Centro'!H89)*100%)/'[1]Gestión Centro'!E89</f>
        <v>0.125</v>
      </c>
      <c r="N24" s="57">
        <f>(('[1]Gestión Centro'!I89)*100%)/'[1]Gestión Centro'!E89</f>
        <v>0.125</v>
      </c>
      <c r="O24" s="57">
        <f t="shared" si="5"/>
        <v>1</v>
      </c>
      <c r="P24" s="65" t="s">
        <v>167</v>
      </c>
      <c r="Q24" s="109" t="s">
        <v>168</v>
      </c>
      <c r="R24" s="65" t="s">
        <v>188</v>
      </c>
      <c r="S24" s="65" t="s">
        <v>181</v>
      </c>
      <c r="T24" s="59">
        <f>(('[1]Gestión Centro'!K89)*100%)/'[1]Gestión Centro'!E89</f>
        <v>0.125</v>
      </c>
      <c r="U24" s="59">
        <f>(('[1]Gestión Centro'!L89)*100%)/'[1]Gestión Centro'!E89</f>
        <v>0</v>
      </c>
      <c r="V24" s="59">
        <f t="shared" si="6"/>
        <v>0</v>
      </c>
      <c r="W24" s="113"/>
      <c r="X24" s="113"/>
      <c r="Y24" s="113"/>
      <c r="Z24" s="113"/>
      <c r="AA24" s="60">
        <f>(('[1]Gestión Centro'!N89)*100%)/'[1]Gestión Centro'!E89</f>
        <v>0.5</v>
      </c>
      <c r="AB24" s="60">
        <f>(('[1]Gestión Centro'!O89)*100%)/'[1]Gestión Centro'!E89</f>
        <v>0</v>
      </c>
      <c r="AC24" s="60">
        <f t="shared" si="7"/>
        <v>0</v>
      </c>
      <c r="AD24" s="68"/>
      <c r="AE24" s="68"/>
      <c r="AF24" s="68"/>
      <c r="AG24" s="68"/>
      <c r="AH24" s="62">
        <f>(('[1]Gestión Centro'!Q89)*100%)/'[1]Gestión Centro'!E89</f>
        <v>0.25</v>
      </c>
      <c r="AI24" s="62">
        <f>(('[1]Gestión Centro'!R89)*100%)/'[1]Gestión Centro'!E89</f>
        <v>0</v>
      </c>
      <c r="AJ24" s="62">
        <f t="shared" si="8"/>
        <v>0</v>
      </c>
      <c r="AK24" s="63"/>
      <c r="AL24" s="63"/>
      <c r="AM24" s="63"/>
      <c r="AN24" s="107"/>
      <c r="AO24" s="64">
        <f t="shared" si="0"/>
        <v>1</v>
      </c>
    </row>
    <row r="25" spans="1:41" s="52" customFormat="1" ht="25.5" customHeight="1" x14ac:dyDescent="0.2">
      <c r="A25" s="147" t="s">
        <v>49</v>
      </c>
      <c r="B25" s="140" t="s">
        <v>50</v>
      </c>
      <c r="C25" s="148" t="s">
        <v>67</v>
      </c>
      <c r="D25" s="16" t="str">
        <f>'[1]Gestión Centro'!A103</f>
        <v>Gestión, estructuración e implementación de alianzas con entidades públicas y privadas</v>
      </c>
      <c r="E25" s="16" t="s">
        <v>68</v>
      </c>
      <c r="F25" s="14" t="s">
        <v>53</v>
      </c>
      <c r="G25" s="15" t="s">
        <v>54</v>
      </c>
      <c r="H25" s="53" t="s">
        <v>55</v>
      </c>
      <c r="I25" s="54" t="s">
        <v>56</v>
      </c>
      <c r="J25" s="55" t="s">
        <v>57</v>
      </c>
      <c r="K25" s="56">
        <v>43466</v>
      </c>
      <c r="L25" s="56">
        <v>43830</v>
      </c>
      <c r="M25" s="57">
        <f>(('[1]Gestión Centro'!H103)*100%)/'[1]Gestión Centro'!E103</f>
        <v>0.25</v>
      </c>
      <c r="N25" s="57">
        <f>(('[1]Gestión Centro'!I103)*100%)/'[1]Gestión Centro'!E103</f>
        <v>0.25</v>
      </c>
      <c r="O25" s="58">
        <f>N25/M25</f>
        <v>1</v>
      </c>
      <c r="P25" s="58" t="s">
        <v>178</v>
      </c>
      <c r="Q25" s="110" t="s">
        <v>179</v>
      </c>
      <c r="R25" s="58" t="s">
        <v>189</v>
      </c>
      <c r="S25" s="58" t="s">
        <v>181</v>
      </c>
      <c r="T25" s="59">
        <f>(('[1]Gestión Centro'!K103)*100%)/'[1]Gestión Centro'!E103</f>
        <v>0.37499999999999994</v>
      </c>
      <c r="U25" s="59">
        <f>(('[1]Gestión Centro'!L103)*100%)/'[1]Gestión Centro'!E103</f>
        <v>0</v>
      </c>
      <c r="V25" s="59">
        <f>U25/T25</f>
        <v>0</v>
      </c>
      <c r="W25" s="112"/>
      <c r="X25" s="112"/>
      <c r="Y25" s="112"/>
      <c r="Z25" s="112"/>
      <c r="AA25" s="60">
        <f>(('[1]Gestión Centro'!N103)*100%)/'[1]Gestión Centro'!E103</f>
        <v>0.37499999999999994</v>
      </c>
      <c r="AB25" s="60">
        <f>(('[1]Gestión Centro'!O103)*100%)/'[1]Gestión Centro'!E103</f>
        <v>0</v>
      </c>
      <c r="AC25" s="60">
        <f>AB25/AA25</f>
        <v>0</v>
      </c>
      <c r="AD25" s="61"/>
      <c r="AE25" s="61"/>
      <c r="AF25" s="61"/>
      <c r="AG25" s="61"/>
      <c r="AH25" s="62">
        <f>(('[1]Gestión Centro'!Q103)*100%)/'[1]Gestión Centro'!E103</f>
        <v>0</v>
      </c>
      <c r="AI25" s="62">
        <f>(('[1]Gestión Centro'!R103)*100%)/'[1]Gestión Centro'!E103</f>
        <v>0</v>
      </c>
      <c r="AJ25" s="62" t="e">
        <f>AI25/AH25</f>
        <v>#DIV/0!</v>
      </c>
      <c r="AK25" s="63"/>
      <c r="AL25" s="63"/>
      <c r="AM25" s="63"/>
      <c r="AN25" s="107"/>
      <c r="AO25" s="64">
        <f t="shared" si="0"/>
        <v>1</v>
      </c>
    </row>
    <row r="26" spans="1:41" s="52" customFormat="1" ht="25.5" customHeight="1" x14ac:dyDescent="0.2">
      <c r="A26" s="147"/>
      <c r="B26" s="141"/>
      <c r="C26" s="149"/>
      <c r="D26" s="16" t="str">
        <f>'[1]Gestión Centro'!A104</f>
        <v>Diseño y ejecución de la programación de las actividades de promoción y divulgación de la Biblioteca FUGA</v>
      </c>
      <c r="E26" s="16" t="s">
        <v>69</v>
      </c>
      <c r="F26" s="14" t="s">
        <v>53</v>
      </c>
      <c r="G26" s="15" t="s">
        <v>54</v>
      </c>
      <c r="H26" s="53" t="s">
        <v>55</v>
      </c>
      <c r="I26" s="54" t="s">
        <v>56</v>
      </c>
      <c r="J26" s="55" t="s">
        <v>57</v>
      </c>
      <c r="K26" s="56">
        <v>43466</v>
      </c>
      <c r="L26" s="56">
        <v>43830</v>
      </c>
      <c r="M26" s="57">
        <f>(('[1]Gestión Centro'!H104)*100%)/'[1]Gestión Centro'!E104</f>
        <v>0.16666666666666669</v>
      </c>
      <c r="N26" s="57">
        <f>(('[1]Gestión Centro'!I104)*100%)/'[1]Gestión Centro'!E104</f>
        <v>0.16666666666666669</v>
      </c>
      <c r="O26" s="58">
        <f t="shared" ref="O26:O27" si="9">N26/M26</f>
        <v>1</v>
      </c>
      <c r="P26" s="58" t="s">
        <v>178</v>
      </c>
      <c r="Q26" s="58" t="s">
        <v>179</v>
      </c>
      <c r="R26" s="58" t="s">
        <v>189</v>
      </c>
      <c r="S26" s="58" t="s">
        <v>181</v>
      </c>
      <c r="T26" s="59">
        <f>(('[1]Gestión Centro'!K104)*100%)/'[1]Gestión Centro'!E104</f>
        <v>0.33333333333333337</v>
      </c>
      <c r="U26" s="59">
        <f>(('[1]Gestión Centro'!L104)*100%)/'[1]Gestión Centro'!E104</f>
        <v>0</v>
      </c>
      <c r="V26" s="59">
        <f t="shared" ref="V26:V27" si="10">U26/T26</f>
        <v>0</v>
      </c>
      <c r="W26" s="112"/>
      <c r="X26" s="112"/>
      <c r="Y26" s="112"/>
      <c r="Z26" s="112"/>
      <c r="AA26" s="60">
        <f>(('[1]Gestión Centro'!N104)*100%)/'[1]Gestión Centro'!E104</f>
        <v>0.33333333333333337</v>
      </c>
      <c r="AB26" s="60">
        <f>(('[1]Gestión Centro'!O104)*100%)/'[1]Gestión Centro'!E104</f>
        <v>0</v>
      </c>
      <c r="AC26" s="60">
        <f t="shared" ref="AC26:AC27" si="11">AB26/AA26</f>
        <v>0</v>
      </c>
      <c r="AD26" s="61"/>
      <c r="AE26" s="61"/>
      <c r="AF26" s="61"/>
      <c r="AG26" s="61"/>
      <c r="AH26" s="62">
        <f>(('[1]Gestión Centro'!Q104)*100%)/'[1]Gestión Centro'!E104</f>
        <v>0.16666666666666669</v>
      </c>
      <c r="AI26" s="62">
        <f>(('[1]Gestión Centro'!R104)*100%)/'[1]Gestión Centro'!E104</f>
        <v>0</v>
      </c>
      <c r="AJ26" s="62">
        <f t="shared" ref="AJ26:AJ27" si="12">AI26/AH26</f>
        <v>0</v>
      </c>
      <c r="AK26" s="63"/>
      <c r="AL26" s="63"/>
      <c r="AM26" s="63"/>
      <c r="AN26" s="107"/>
      <c r="AO26" s="64">
        <f t="shared" si="0"/>
        <v>1</v>
      </c>
    </row>
    <row r="27" spans="1:41" s="52" customFormat="1" ht="31.5" customHeight="1" x14ac:dyDescent="0.2">
      <c r="A27" s="151"/>
      <c r="B27" s="142"/>
      <c r="C27" s="150"/>
      <c r="D27" s="16" t="str">
        <f>'[1]Gestión Centro'!A105</f>
        <v>Gestión para el fortalecimiento de la Biblioteca FUGA</v>
      </c>
      <c r="E27" s="13" t="s">
        <v>70</v>
      </c>
      <c r="F27" s="14" t="s">
        <v>53</v>
      </c>
      <c r="G27" s="15" t="s">
        <v>54</v>
      </c>
      <c r="H27" s="53" t="s">
        <v>55</v>
      </c>
      <c r="I27" s="54" t="s">
        <v>56</v>
      </c>
      <c r="J27" s="55" t="s">
        <v>57</v>
      </c>
      <c r="K27" s="56">
        <v>43466</v>
      </c>
      <c r="L27" s="56">
        <v>43830</v>
      </c>
      <c r="M27" s="57">
        <f>(('[1]Gestión Centro'!H105)*100%)/'[1]Gestión Centro'!E105</f>
        <v>0.2</v>
      </c>
      <c r="N27" s="57">
        <f>(('[1]Gestión Centro'!I105)*100%)/'[1]Gestión Centro'!E105</f>
        <v>0.2</v>
      </c>
      <c r="O27" s="58">
        <f t="shared" si="9"/>
        <v>1</v>
      </c>
      <c r="P27" s="58" t="s">
        <v>177</v>
      </c>
      <c r="Q27" s="58" t="s">
        <v>179</v>
      </c>
      <c r="R27" s="58" t="s">
        <v>190</v>
      </c>
      <c r="S27" s="58" t="s">
        <v>181</v>
      </c>
      <c r="T27" s="59">
        <f>(('[1]Gestión Centro'!K105)*100%)/'[1]Gestión Centro'!E105</f>
        <v>0.3</v>
      </c>
      <c r="U27" s="59">
        <f>(('[1]Gestión Centro'!L105)*100%)/'[1]Gestión Centro'!E105</f>
        <v>0</v>
      </c>
      <c r="V27" s="59">
        <f t="shared" si="10"/>
        <v>0</v>
      </c>
      <c r="W27" s="112"/>
      <c r="X27" s="112"/>
      <c r="Y27" s="112"/>
      <c r="Z27" s="112"/>
      <c r="AA27" s="60">
        <f>(('[1]Gestión Centro'!N105)*100%)/'[1]Gestión Centro'!E105</f>
        <v>0.3</v>
      </c>
      <c r="AB27" s="60">
        <f>(('[1]Gestión Centro'!O105)*100%)/'[1]Gestión Centro'!E105</f>
        <v>0</v>
      </c>
      <c r="AC27" s="60">
        <f t="shared" si="11"/>
        <v>0</v>
      </c>
      <c r="AD27" s="61"/>
      <c r="AE27" s="61"/>
      <c r="AF27" s="61"/>
      <c r="AG27" s="61"/>
      <c r="AH27" s="62">
        <f>(('[1]Gestión Centro'!Q105)*100%)/'[1]Gestión Centro'!E105</f>
        <v>0.2</v>
      </c>
      <c r="AI27" s="62">
        <f>(('[1]Gestión Centro'!R105)*100%)/'[1]Gestión Centro'!E105</f>
        <v>0</v>
      </c>
      <c r="AJ27" s="62">
        <f t="shared" si="12"/>
        <v>0</v>
      </c>
      <c r="AK27" s="63"/>
      <c r="AL27" s="63"/>
      <c r="AM27" s="63"/>
      <c r="AN27" s="107"/>
      <c r="AO27" s="64">
        <f t="shared" si="0"/>
        <v>1</v>
      </c>
    </row>
    <row r="28" spans="1:41" s="52" customFormat="1" ht="28.5" customHeight="1" x14ac:dyDescent="0.2">
      <c r="A28" s="135" t="s">
        <v>49</v>
      </c>
      <c r="B28" s="136" t="s">
        <v>50</v>
      </c>
      <c r="C28" s="137" t="s">
        <v>71</v>
      </c>
      <c r="D28" s="22" t="str">
        <f>'[1]Gestión Centro'!A14</f>
        <v>Firma de Convenio derivado con la ERU</v>
      </c>
      <c r="E28" s="100" t="s">
        <v>72</v>
      </c>
      <c r="F28" s="14" t="s">
        <v>53</v>
      </c>
      <c r="G28" s="15" t="s">
        <v>54</v>
      </c>
      <c r="H28" s="53" t="s">
        <v>55</v>
      </c>
      <c r="I28" s="54" t="s">
        <v>56</v>
      </c>
      <c r="J28" s="55" t="s">
        <v>57</v>
      </c>
      <c r="K28" s="56">
        <v>43466</v>
      </c>
      <c r="L28" s="56">
        <v>43830</v>
      </c>
      <c r="M28" s="57">
        <f>(('[1]Gestión Centro'!H14)*100%)/'[1]Gestión Centro'!E14</f>
        <v>1</v>
      </c>
      <c r="N28" s="57">
        <f>(('[1]Gestión Centro'!I14)*100%)/'[1]Gestión Centro'!E14</f>
        <v>1</v>
      </c>
      <c r="O28" s="58">
        <f>N28/M28</f>
        <v>1</v>
      </c>
      <c r="P28" s="65" t="s">
        <v>171</v>
      </c>
      <c r="Q28" s="65" t="s">
        <v>169</v>
      </c>
      <c r="R28" s="65" t="s">
        <v>191</v>
      </c>
      <c r="S28" s="65" t="s">
        <v>181</v>
      </c>
      <c r="T28" s="59">
        <f>(('[1]Gestión Centro'!K14)*100%)/'[1]Gestión Centro'!E14</f>
        <v>0</v>
      </c>
      <c r="U28" s="59">
        <f>(('[1]Gestión Centro'!L14)*100%)/'[1]Gestión Centro'!E14</f>
        <v>0</v>
      </c>
      <c r="V28" s="59" t="e">
        <f>U28/T28</f>
        <v>#DIV/0!</v>
      </c>
      <c r="W28" s="113"/>
      <c r="X28" s="113"/>
      <c r="Y28" s="113"/>
      <c r="Z28" s="113"/>
      <c r="AA28" s="60">
        <f>(('[1]Gestión Centro'!N14)*100%)/'[1]Gestión Centro'!E14</f>
        <v>0</v>
      </c>
      <c r="AB28" s="60">
        <f>(('[1]Gestión Centro'!O14)*100%)/'[1]Gestión Centro'!E14</f>
        <v>0</v>
      </c>
      <c r="AC28" s="60" t="e">
        <f>AB28/AA28</f>
        <v>#DIV/0!</v>
      </c>
      <c r="AD28" s="68"/>
      <c r="AE28" s="68"/>
      <c r="AF28" s="68"/>
      <c r="AG28" s="68"/>
      <c r="AH28" s="62">
        <f>(('[1]Gestión Centro'!Q14)*100%)/'[1]Gestión Centro'!E14</f>
        <v>0</v>
      </c>
      <c r="AI28" s="62">
        <f>(('[1]Gestión Centro'!R14)*100%)/'[1]Gestión Centro'!E14</f>
        <v>0</v>
      </c>
      <c r="AJ28" s="62" t="e">
        <f>AI28/AH28</f>
        <v>#DIV/0!</v>
      </c>
      <c r="AK28" s="63"/>
      <c r="AL28" s="63"/>
      <c r="AM28" s="63"/>
      <c r="AN28" s="107"/>
      <c r="AO28" s="64">
        <f t="shared" si="0"/>
        <v>1</v>
      </c>
    </row>
    <row r="29" spans="1:41" s="52" customFormat="1" ht="28.5" customHeight="1" x14ac:dyDescent="0.2">
      <c r="A29" s="135"/>
      <c r="B29" s="136"/>
      <c r="C29" s="137"/>
      <c r="D29" s="22" t="str">
        <f>'[1]Gestión Centro'!A15</f>
        <v xml:space="preserve">Comprar a la ERU el Batallón de Reclutamiento </v>
      </c>
      <c r="E29" s="100" t="s">
        <v>73</v>
      </c>
      <c r="F29" s="14" t="s">
        <v>53</v>
      </c>
      <c r="G29" s="15" t="s">
        <v>54</v>
      </c>
      <c r="H29" s="53" t="s">
        <v>55</v>
      </c>
      <c r="I29" s="54" t="s">
        <v>56</v>
      </c>
      <c r="J29" s="55" t="s">
        <v>57</v>
      </c>
      <c r="K29" s="56">
        <v>43466</v>
      </c>
      <c r="L29" s="56">
        <v>43830</v>
      </c>
      <c r="M29" s="57">
        <f>(('[1]Gestión Centro'!H15)*100%)/'[1]Gestión Centro'!E15</f>
        <v>0</v>
      </c>
      <c r="N29" s="57">
        <f>(('[1]Gestión Centro'!I15)*100%)/'[1]Gestión Centro'!E15</f>
        <v>0</v>
      </c>
      <c r="O29" s="58" t="e">
        <f t="shared" ref="O29:O32" si="13">N29/M29</f>
        <v>#DIV/0!</v>
      </c>
      <c r="P29" s="65" t="s">
        <v>171</v>
      </c>
      <c r="Q29" s="65" t="s">
        <v>169</v>
      </c>
      <c r="R29" s="65" t="s">
        <v>192</v>
      </c>
      <c r="S29" s="65"/>
      <c r="T29" s="59">
        <f>(('[1]Gestión Centro'!K15)*100%)/'[1]Gestión Centro'!E15</f>
        <v>0</v>
      </c>
      <c r="U29" s="59">
        <f>(('[1]Gestión Centro'!L15)*100%)/'[1]Gestión Centro'!E15</f>
        <v>0</v>
      </c>
      <c r="V29" s="59" t="e">
        <f t="shared" ref="V29:V32" si="14">U29/T29</f>
        <v>#DIV/0!</v>
      </c>
      <c r="W29" s="113"/>
      <c r="X29" s="113"/>
      <c r="Y29" s="113"/>
      <c r="Z29" s="113"/>
      <c r="AA29" s="60">
        <f>(('[1]Gestión Centro'!N15)*100%)/'[1]Gestión Centro'!E15</f>
        <v>1</v>
      </c>
      <c r="AB29" s="60">
        <f>(('[1]Gestión Centro'!O15)*100%)/'[1]Gestión Centro'!E15</f>
        <v>0</v>
      </c>
      <c r="AC29" s="60">
        <f t="shared" ref="AC29:AC32" si="15">AB29/AA29</f>
        <v>0</v>
      </c>
      <c r="AD29" s="68"/>
      <c r="AE29" s="68"/>
      <c r="AF29" s="68"/>
      <c r="AG29" s="68"/>
      <c r="AH29" s="62">
        <f>(('[1]Gestión Centro'!Q15)*100%)/'[1]Gestión Centro'!E15</f>
        <v>0</v>
      </c>
      <c r="AI29" s="62">
        <f>(('[1]Gestión Centro'!R15)*100%)/'[1]Gestión Centro'!E15</f>
        <v>0</v>
      </c>
      <c r="AJ29" s="62" t="e">
        <f t="shared" ref="AJ29:AJ32" si="16">AI29/AH29</f>
        <v>#DIV/0!</v>
      </c>
      <c r="AK29" s="63"/>
      <c r="AL29" s="63"/>
      <c r="AM29" s="63"/>
      <c r="AN29" s="107"/>
      <c r="AO29" s="64">
        <f t="shared" si="0"/>
        <v>1</v>
      </c>
    </row>
    <row r="30" spans="1:41" s="52" customFormat="1" ht="28.5" customHeight="1" x14ac:dyDescent="0.2">
      <c r="A30" s="135"/>
      <c r="B30" s="136"/>
      <c r="C30" s="137"/>
      <c r="D30" s="22" t="str">
        <f>'[1]Gestión Centro'!A16</f>
        <v>Comprar a la ERU 44 predios donde se construirá el Edificio Bronx Distrito Creativo</v>
      </c>
      <c r="E30" s="100" t="s">
        <v>74</v>
      </c>
      <c r="F30" s="14" t="s">
        <v>53</v>
      </c>
      <c r="G30" s="15" t="s">
        <v>54</v>
      </c>
      <c r="H30" s="53" t="s">
        <v>55</v>
      </c>
      <c r="I30" s="54" t="s">
        <v>56</v>
      </c>
      <c r="J30" s="55" t="s">
        <v>57</v>
      </c>
      <c r="K30" s="56">
        <v>43466</v>
      </c>
      <c r="L30" s="56">
        <v>43830</v>
      </c>
      <c r="M30" s="57">
        <f>(('[1]Gestión Centro'!H16)*100%)/'[1]Gestión Centro'!E16</f>
        <v>0</v>
      </c>
      <c r="N30" s="57">
        <f>(('[1]Gestión Centro'!I16)*100%)/'[1]Gestión Centro'!E16</f>
        <v>0</v>
      </c>
      <c r="O30" s="58" t="e">
        <f t="shared" si="13"/>
        <v>#DIV/0!</v>
      </c>
      <c r="P30" s="65" t="s">
        <v>171</v>
      </c>
      <c r="Q30" s="65" t="s">
        <v>169</v>
      </c>
      <c r="R30" s="65" t="s">
        <v>192</v>
      </c>
      <c r="S30" s="65"/>
      <c r="T30" s="59">
        <f>(('[1]Gestión Centro'!K16)*100%)/'[1]Gestión Centro'!E16</f>
        <v>0.4285714285714286</v>
      </c>
      <c r="U30" s="59">
        <f>(('[1]Gestión Centro'!L16)*100%)/'[1]Gestión Centro'!E16</f>
        <v>0</v>
      </c>
      <c r="V30" s="59">
        <f t="shared" si="14"/>
        <v>0</v>
      </c>
      <c r="W30" s="113"/>
      <c r="X30" s="113"/>
      <c r="Y30" s="113"/>
      <c r="Z30" s="113"/>
      <c r="AA30" s="60">
        <f>(('[1]Gestión Centro'!N16)*100%)/'[1]Gestión Centro'!E16</f>
        <v>0.57142857142857151</v>
      </c>
      <c r="AB30" s="60">
        <f>(('[1]Gestión Centro'!O16)*100%)/'[1]Gestión Centro'!E16</f>
        <v>0</v>
      </c>
      <c r="AC30" s="60">
        <f t="shared" si="15"/>
        <v>0</v>
      </c>
      <c r="AD30" s="68"/>
      <c r="AE30" s="68"/>
      <c r="AF30" s="68"/>
      <c r="AG30" s="68"/>
      <c r="AH30" s="62">
        <f>(('[1]Gestión Centro'!Q16)*100%)/'[1]Gestión Centro'!E16</f>
        <v>0</v>
      </c>
      <c r="AI30" s="62">
        <f>(('[1]Gestión Centro'!R16)*100%)/'[1]Gestión Centro'!E16</f>
        <v>0</v>
      </c>
      <c r="AJ30" s="62" t="e">
        <f t="shared" si="16"/>
        <v>#DIV/0!</v>
      </c>
      <c r="AK30" s="63"/>
      <c r="AL30" s="63"/>
      <c r="AM30" s="63"/>
      <c r="AN30" s="107"/>
      <c r="AO30" s="64">
        <f t="shared" si="0"/>
        <v>1</v>
      </c>
    </row>
    <row r="31" spans="1:41" s="52" customFormat="1" ht="28.5" customHeight="1" x14ac:dyDescent="0.2">
      <c r="A31" s="135"/>
      <c r="B31" s="136"/>
      <c r="C31" s="137"/>
      <c r="D31" s="22" t="str">
        <f>'[1]Gestión Centro'!A17</f>
        <v xml:space="preserve">Adquisición del  un (1) predio denominado La Flauta (La Morgue) </v>
      </c>
      <c r="E31" s="100" t="s">
        <v>75</v>
      </c>
      <c r="F31" s="14" t="s">
        <v>53</v>
      </c>
      <c r="G31" s="15" t="s">
        <v>54</v>
      </c>
      <c r="H31" s="53" t="s">
        <v>55</v>
      </c>
      <c r="I31" s="54" t="s">
        <v>56</v>
      </c>
      <c r="J31" s="55" t="s">
        <v>57</v>
      </c>
      <c r="K31" s="56">
        <v>43466</v>
      </c>
      <c r="L31" s="56">
        <v>43830</v>
      </c>
      <c r="M31" s="57">
        <f>(('[1]Gestión Centro'!H17)*100%)/'[1]Gestión Centro'!E17</f>
        <v>0</v>
      </c>
      <c r="N31" s="57">
        <f>(('[1]Gestión Centro'!I17)*100%)/'[1]Gestión Centro'!E17</f>
        <v>0</v>
      </c>
      <c r="O31" s="58" t="e">
        <f t="shared" si="13"/>
        <v>#DIV/0!</v>
      </c>
      <c r="P31" s="65" t="s">
        <v>171</v>
      </c>
      <c r="Q31" s="65" t="s">
        <v>169</v>
      </c>
      <c r="R31" s="65" t="s">
        <v>192</v>
      </c>
      <c r="S31" s="65"/>
      <c r="T31" s="59">
        <f>(('[1]Gestión Centro'!K17)*100%)/'[1]Gestión Centro'!E17</f>
        <v>0</v>
      </c>
      <c r="U31" s="59">
        <f>(('[1]Gestión Centro'!L17)*100%)/'[1]Gestión Centro'!E17</f>
        <v>0</v>
      </c>
      <c r="V31" s="59" t="e">
        <f t="shared" si="14"/>
        <v>#DIV/0!</v>
      </c>
      <c r="W31" s="113"/>
      <c r="X31" s="113"/>
      <c r="Y31" s="113"/>
      <c r="Z31" s="113"/>
      <c r="AA31" s="60">
        <f>(('[1]Gestión Centro'!N17)*100%)/'[1]Gestión Centro'!E17</f>
        <v>1</v>
      </c>
      <c r="AB31" s="60">
        <f>(('[1]Gestión Centro'!O17)*100%)/'[1]Gestión Centro'!E17</f>
        <v>0</v>
      </c>
      <c r="AC31" s="60">
        <f t="shared" si="15"/>
        <v>0</v>
      </c>
      <c r="AD31" s="68"/>
      <c r="AE31" s="68"/>
      <c r="AF31" s="68"/>
      <c r="AG31" s="68"/>
      <c r="AH31" s="62">
        <f>(('[1]Gestión Centro'!Q17)*100%)/'[1]Gestión Centro'!E17</f>
        <v>0</v>
      </c>
      <c r="AI31" s="62">
        <f>(('[1]Gestión Centro'!R17)*100%)/'[1]Gestión Centro'!E17</f>
        <v>0</v>
      </c>
      <c r="AJ31" s="62" t="e">
        <f t="shared" si="16"/>
        <v>#DIV/0!</v>
      </c>
      <c r="AK31" s="63"/>
      <c r="AL31" s="63"/>
      <c r="AM31" s="63"/>
      <c r="AN31" s="107"/>
      <c r="AO31" s="64">
        <f t="shared" si="0"/>
        <v>1</v>
      </c>
    </row>
    <row r="32" spans="1:41" s="52" customFormat="1" ht="28.5" customHeight="1" x14ac:dyDescent="0.2">
      <c r="A32" s="135"/>
      <c r="B32" s="136"/>
      <c r="C32" s="137"/>
      <c r="D32" s="22" t="str">
        <f>'[1]Gestión Centro'!A18</f>
        <v>Trámites notariales</v>
      </c>
      <c r="E32" s="100" t="s">
        <v>76</v>
      </c>
      <c r="F32" s="14" t="s">
        <v>53</v>
      </c>
      <c r="G32" s="15" t="s">
        <v>54</v>
      </c>
      <c r="H32" s="53" t="s">
        <v>55</v>
      </c>
      <c r="I32" s="54" t="s">
        <v>56</v>
      </c>
      <c r="J32" s="55" t="s">
        <v>57</v>
      </c>
      <c r="K32" s="56">
        <v>43466</v>
      </c>
      <c r="L32" s="56">
        <v>43830</v>
      </c>
      <c r="M32" s="57">
        <f>(('[1]Gestión Centro'!H18)*100%)/'[1]Gestión Centro'!E18</f>
        <v>0</v>
      </c>
      <c r="N32" s="57">
        <f>(('[1]Gestión Centro'!I18)*100%)/'[1]Gestión Centro'!E18</f>
        <v>0</v>
      </c>
      <c r="O32" s="58" t="e">
        <f t="shared" si="13"/>
        <v>#DIV/0!</v>
      </c>
      <c r="P32" s="65" t="s">
        <v>171</v>
      </c>
      <c r="Q32" s="65" t="s">
        <v>169</v>
      </c>
      <c r="R32" s="65" t="s">
        <v>192</v>
      </c>
      <c r="S32" s="65"/>
      <c r="T32" s="59">
        <f>(('[1]Gestión Centro'!K18)*100%)/'[1]Gestión Centro'!E18</f>
        <v>0.39999999999999997</v>
      </c>
      <c r="U32" s="59">
        <f>(('[1]Gestión Centro'!L18)*100%)/'[1]Gestión Centro'!E18</f>
        <v>0</v>
      </c>
      <c r="V32" s="59">
        <f t="shared" si="14"/>
        <v>0</v>
      </c>
      <c r="W32" s="113"/>
      <c r="X32" s="113"/>
      <c r="Y32" s="113"/>
      <c r="Z32" s="113"/>
      <c r="AA32" s="60">
        <f>(('[1]Gestión Centro'!N18)*100%)/'[1]Gestión Centro'!E18</f>
        <v>0.6</v>
      </c>
      <c r="AB32" s="60">
        <f>(('[1]Gestión Centro'!O18)*100%)/'[1]Gestión Centro'!E18</f>
        <v>0</v>
      </c>
      <c r="AC32" s="60">
        <f t="shared" si="15"/>
        <v>0</v>
      </c>
      <c r="AD32" s="68"/>
      <c r="AE32" s="68"/>
      <c r="AF32" s="68"/>
      <c r="AG32" s="68"/>
      <c r="AH32" s="62">
        <f>(('[1]Gestión Centro'!Q18)*100%)/'[1]Gestión Centro'!E18</f>
        <v>0</v>
      </c>
      <c r="AI32" s="62">
        <f>(('[1]Gestión Centro'!R18)*100%)/'[1]Gestión Centro'!E18</f>
        <v>0</v>
      </c>
      <c r="AJ32" s="62" t="e">
        <f t="shared" si="16"/>
        <v>#DIV/0!</v>
      </c>
      <c r="AK32" s="63"/>
      <c r="AL32" s="63"/>
      <c r="AM32" s="63"/>
      <c r="AN32" s="107"/>
      <c r="AO32" s="64">
        <f t="shared" si="0"/>
        <v>1</v>
      </c>
    </row>
    <row r="33" spans="1:41" s="52" customFormat="1" ht="36" customHeight="1" x14ac:dyDescent="0.2">
      <c r="A33" s="135" t="s">
        <v>49</v>
      </c>
      <c r="B33" s="136" t="s">
        <v>50</v>
      </c>
      <c r="C33" s="137" t="s">
        <v>77</v>
      </c>
      <c r="D33" s="22" t="str">
        <f>'[1]Gestión Centro'!A26</f>
        <v xml:space="preserve">Adquirir los estudios de valoración patrominal </v>
      </c>
      <c r="E33" s="100" t="s">
        <v>78</v>
      </c>
      <c r="F33" s="14" t="s">
        <v>53</v>
      </c>
      <c r="G33" s="15" t="s">
        <v>54</v>
      </c>
      <c r="H33" s="53" t="s">
        <v>55</v>
      </c>
      <c r="I33" s="54" t="s">
        <v>56</v>
      </c>
      <c r="J33" s="55" t="s">
        <v>57</v>
      </c>
      <c r="K33" s="56">
        <v>43466</v>
      </c>
      <c r="L33" s="56">
        <v>43830</v>
      </c>
      <c r="M33" s="57">
        <f>(('[1]Gestión Centro'!H26)*100%)/'[1]Gestión Centro'!E26</f>
        <v>0</v>
      </c>
      <c r="N33" s="57">
        <f>(('[1]Gestión Centro'!I26)*100%)/'[1]Gestión Centro'!E26</f>
        <v>0</v>
      </c>
      <c r="O33" s="58" t="e">
        <f>N33/M33</f>
        <v>#DIV/0!</v>
      </c>
      <c r="P33" s="65" t="s">
        <v>172</v>
      </c>
      <c r="Q33" s="65" t="s">
        <v>169</v>
      </c>
      <c r="R33" s="65" t="s">
        <v>192</v>
      </c>
      <c r="S33" s="58"/>
      <c r="T33" s="59">
        <f>(('[1]Gestión Centro'!K26)*100%)/'[1]Gestión Centro'!E26</f>
        <v>1</v>
      </c>
      <c r="U33" s="59">
        <f>(('[1]Gestión Centro'!L26)*100%)/'[1]Gestión Centro'!E26</f>
        <v>0</v>
      </c>
      <c r="V33" s="59">
        <f>U33/T33</f>
        <v>0</v>
      </c>
      <c r="W33" s="112"/>
      <c r="X33" s="112"/>
      <c r="Y33" s="112"/>
      <c r="Z33" s="112"/>
      <c r="AA33" s="60">
        <f>(('[1]Gestión Centro'!N26)*100%)/'[1]Gestión Centro'!E26</f>
        <v>0</v>
      </c>
      <c r="AB33" s="60">
        <f>(('[1]Gestión Centro'!O26)*100%)/'[1]Gestión Centro'!E26</f>
        <v>0</v>
      </c>
      <c r="AC33" s="60" t="e">
        <f>AB33/AA33</f>
        <v>#DIV/0!</v>
      </c>
      <c r="AD33" s="61"/>
      <c r="AE33" s="61"/>
      <c r="AF33" s="61"/>
      <c r="AG33" s="61"/>
      <c r="AH33" s="62">
        <f>(('[1]Gestión Centro'!Q26)*100%)/'[1]Gestión Centro'!E26</f>
        <v>0</v>
      </c>
      <c r="AI33" s="62">
        <f>(('[1]Gestión Centro'!R26)*100%)/'[1]Gestión Centro'!E26</f>
        <v>0</v>
      </c>
      <c r="AJ33" s="62" t="e">
        <f>AI33/AH33</f>
        <v>#DIV/0!</v>
      </c>
      <c r="AK33" s="63"/>
      <c r="AL33" s="63"/>
      <c r="AM33" s="63"/>
      <c r="AN33" s="107"/>
      <c r="AO33" s="64">
        <f t="shared" si="0"/>
        <v>1</v>
      </c>
    </row>
    <row r="34" spans="1:41" s="52" customFormat="1" ht="25.5" customHeight="1" x14ac:dyDescent="0.2">
      <c r="A34" s="135"/>
      <c r="B34" s="136"/>
      <c r="C34" s="137"/>
      <c r="D34" s="22" t="str">
        <f>'[1]Gestión Centro'!A27</f>
        <v xml:space="preserve">Adquirir estudios de diagnóstico de vulnerabilidad símica </v>
      </c>
      <c r="E34" s="100" t="s">
        <v>79</v>
      </c>
      <c r="F34" s="14" t="s">
        <v>53</v>
      </c>
      <c r="G34" s="15" t="s">
        <v>54</v>
      </c>
      <c r="H34" s="53" t="s">
        <v>55</v>
      </c>
      <c r="I34" s="54" t="s">
        <v>56</v>
      </c>
      <c r="J34" s="55" t="s">
        <v>57</v>
      </c>
      <c r="K34" s="56">
        <v>43466</v>
      </c>
      <c r="L34" s="56">
        <v>43830</v>
      </c>
      <c r="M34" s="57">
        <f>(('[1]Gestión Centro'!H27)*100%)/'[1]Gestión Centro'!E27</f>
        <v>0</v>
      </c>
      <c r="N34" s="57">
        <f>(('[1]Gestión Centro'!I27)*100%)/'[1]Gestión Centro'!E27</f>
        <v>0</v>
      </c>
      <c r="O34" s="58" t="e">
        <f t="shared" ref="O34:O35" si="17">N34/M34</f>
        <v>#DIV/0!</v>
      </c>
      <c r="P34" s="65" t="s">
        <v>172</v>
      </c>
      <c r="Q34" s="65" t="s">
        <v>169</v>
      </c>
      <c r="R34" s="65" t="s">
        <v>192</v>
      </c>
      <c r="S34" s="65"/>
      <c r="T34" s="59">
        <f>(('[1]Gestión Centro'!K27)*100%)/'[1]Gestión Centro'!E27</f>
        <v>1</v>
      </c>
      <c r="U34" s="59">
        <f>(('[1]Gestión Centro'!L27)*100%)/'[1]Gestión Centro'!E27</f>
        <v>0</v>
      </c>
      <c r="V34" s="59">
        <f t="shared" ref="V34:V35" si="18">U34/T34</f>
        <v>0</v>
      </c>
      <c r="W34" s="113"/>
      <c r="X34" s="113"/>
      <c r="Y34" s="113"/>
      <c r="Z34" s="113"/>
      <c r="AA34" s="60">
        <f>(('[1]Gestión Centro'!N27)*100%)/'[1]Gestión Centro'!E27</f>
        <v>0</v>
      </c>
      <c r="AB34" s="60">
        <f>(('[1]Gestión Centro'!O27)*100%)/'[1]Gestión Centro'!E27</f>
        <v>0</v>
      </c>
      <c r="AC34" s="60" t="e">
        <f t="shared" ref="AC34:AC35" si="19">AB34/AA34</f>
        <v>#DIV/0!</v>
      </c>
      <c r="AD34" s="68"/>
      <c r="AE34" s="68"/>
      <c r="AF34" s="68"/>
      <c r="AG34" s="68"/>
      <c r="AH34" s="62">
        <f>(('[1]Gestión Centro'!Q27)*100%)/'[1]Gestión Centro'!E27</f>
        <v>0</v>
      </c>
      <c r="AI34" s="62">
        <f>(('[1]Gestión Centro'!R27)*100%)/'[1]Gestión Centro'!E27</f>
        <v>0</v>
      </c>
      <c r="AJ34" s="62" t="e">
        <f t="shared" ref="AJ34:AJ35" si="20">AI34/AH34</f>
        <v>#DIV/0!</v>
      </c>
      <c r="AK34" s="63"/>
      <c r="AL34" s="63"/>
      <c r="AM34" s="63"/>
      <c r="AN34" s="107"/>
      <c r="AO34" s="64">
        <f t="shared" si="0"/>
        <v>1</v>
      </c>
    </row>
    <row r="35" spans="1:41" s="52" customFormat="1" ht="51.75" customHeight="1" x14ac:dyDescent="0.2">
      <c r="A35" s="135"/>
      <c r="B35" s="136"/>
      <c r="C35" s="137"/>
      <c r="D35" s="22" t="str">
        <f>'[1]Gestión Centro'!A28</f>
        <v>Adquirir la estructuración integral del proyecto Bronx Distrito Creativo, a nivel técnico, legal y financiero</v>
      </c>
      <c r="E35" s="100" t="s">
        <v>80</v>
      </c>
      <c r="F35" s="14" t="s">
        <v>53</v>
      </c>
      <c r="G35" s="15" t="s">
        <v>54</v>
      </c>
      <c r="H35" s="53" t="s">
        <v>55</v>
      </c>
      <c r="I35" s="54" t="s">
        <v>56</v>
      </c>
      <c r="J35" s="55" t="s">
        <v>57</v>
      </c>
      <c r="K35" s="56">
        <v>43466</v>
      </c>
      <c r="L35" s="56">
        <v>43830</v>
      </c>
      <c r="M35" s="57">
        <f>(('[1]Gestión Centro'!H28)*100%)/'[1]Gestión Centro'!E28</f>
        <v>0</v>
      </c>
      <c r="N35" s="57">
        <f>(('[1]Gestión Centro'!I28)*100%)/'[1]Gestión Centro'!E28</f>
        <v>0</v>
      </c>
      <c r="O35" s="58" t="e">
        <f t="shared" si="17"/>
        <v>#DIV/0!</v>
      </c>
      <c r="P35" s="65" t="s">
        <v>172</v>
      </c>
      <c r="Q35" s="65" t="s">
        <v>169</v>
      </c>
      <c r="R35" s="65" t="s">
        <v>192</v>
      </c>
      <c r="S35" s="65"/>
      <c r="T35" s="59">
        <f>(('[1]Gestión Centro'!K28)*100%)/'[1]Gestión Centro'!E28</f>
        <v>0</v>
      </c>
      <c r="U35" s="59">
        <f>(('[1]Gestión Centro'!L28)*100%)/'[1]Gestión Centro'!E28</f>
        <v>0</v>
      </c>
      <c r="V35" s="59" t="e">
        <f t="shared" si="18"/>
        <v>#DIV/0!</v>
      </c>
      <c r="W35" s="113"/>
      <c r="X35" s="113"/>
      <c r="Y35" s="113"/>
      <c r="Z35" s="113"/>
      <c r="AA35" s="60">
        <f>(('[1]Gestión Centro'!N28)*100%)/'[1]Gestión Centro'!E28</f>
        <v>1</v>
      </c>
      <c r="AB35" s="60">
        <f>(('[1]Gestión Centro'!O28)*100%)/'[1]Gestión Centro'!E28</f>
        <v>0</v>
      </c>
      <c r="AC35" s="60">
        <f t="shared" si="19"/>
        <v>0</v>
      </c>
      <c r="AD35" s="68"/>
      <c r="AE35" s="68"/>
      <c r="AF35" s="68"/>
      <c r="AG35" s="68"/>
      <c r="AH35" s="62">
        <f>(('[1]Gestión Centro'!Q28)*100%)/'[1]Gestión Centro'!E28</f>
        <v>0</v>
      </c>
      <c r="AI35" s="62">
        <f>(('[1]Gestión Centro'!R28)*100%)/'[1]Gestión Centro'!E28</f>
        <v>0</v>
      </c>
      <c r="AJ35" s="62" t="e">
        <f t="shared" si="20"/>
        <v>#DIV/0!</v>
      </c>
      <c r="AK35" s="63"/>
      <c r="AL35" s="63"/>
      <c r="AM35" s="63"/>
      <c r="AN35" s="107"/>
      <c r="AO35" s="64">
        <f t="shared" si="0"/>
        <v>1</v>
      </c>
    </row>
    <row r="36" spans="1:41" s="52" customFormat="1" ht="24" customHeight="1" x14ac:dyDescent="0.2">
      <c r="A36" s="135" t="s">
        <v>49</v>
      </c>
      <c r="B36" s="136" t="s">
        <v>50</v>
      </c>
      <c r="C36" s="137" t="s">
        <v>81</v>
      </c>
      <c r="D36" s="22" t="str">
        <f>'[1]Gestión Centro'!A36</f>
        <v>Elaboración de estudios previos para el proceso de selección contractual del proyecto Bronx Distrito Creativo</v>
      </c>
      <c r="E36" s="100" t="s">
        <v>82</v>
      </c>
      <c r="F36" s="14" t="s">
        <v>53</v>
      </c>
      <c r="G36" s="15" t="s">
        <v>54</v>
      </c>
      <c r="H36" s="53" t="s">
        <v>55</v>
      </c>
      <c r="I36" s="54" t="s">
        <v>56</v>
      </c>
      <c r="J36" s="55" t="s">
        <v>57</v>
      </c>
      <c r="K36" s="56">
        <v>43466</v>
      </c>
      <c r="L36" s="56">
        <v>43830</v>
      </c>
      <c r="M36" s="57">
        <f>(('[1]Gestión Centro'!H36)*100%)/'[1]Gestión Centro'!E36</f>
        <v>0</v>
      </c>
      <c r="N36" s="57">
        <f>(('[1]Gestión Centro'!I36)*100%)/'[1]Gestión Centro'!E36</f>
        <v>0</v>
      </c>
      <c r="O36" s="58" t="e">
        <f>N36/M36</f>
        <v>#DIV/0!</v>
      </c>
      <c r="P36" s="65" t="s">
        <v>173</v>
      </c>
      <c r="Q36" s="58" t="s">
        <v>175</v>
      </c>
      <c r="R36" s="65" t="s">
        <v>192</v>
      </c>
      <c r="S36" s="58"/>
      <c r="T36" s="59">
        <f>(('[1]Gestión Centro'!K36)*100%)/'[1]Gestión Centro'!E36</f>
        <v>0.5</v>
      </c>
      <c r="U36" s="59">
        <f>(('[1]Gestión Centro'!L36)*100%)/'[1]Gestión Centro'!E36</f>
        <v>0</v>
      </c>
      <c r="V36" s="59">
        <f>U36/T36</f>
        <v>0</v>
      </c>
      <c r="W36" s="112"/>
      <c r="X36" s="112"/>
      <c r="Y36" s="112"/>
      <c r="Z36" s="112"/>
      <c r="AA36" s="60">
        <f>(('[1]Gestión Centro'!N36)*100%)/'[1]Gestión Centro'!E36</f>
        <v>0.5</v>
      </c>
      <c r="AB36" s="60">
        <f>(('[1]Gestión Centro'!O36)*100%)/'[1]Gestión Centro'!E36</f>
        <v>0</v>
      </c>
      <c r="AC36" s="60">
        <f>AB36/AA36</f>
        <v>0</v>
      </c>
      <c r="AD36" s="61"/>
      <c r="AE36" s="61"/>
      <c r="AF36" s="61"/>
      <c r="AG36" s="61"/>
      <c r="AH36" s="62">
        <f>(('[1]Gestión Centro'!Q36)*100%)/'[1]Gestión Centro'!E36</f>
        <v>0</v>
      </c>
      <c r="AI36" s="62">
        <f>(('[1]Gestión Centro'!R36)*100%)/'[1]Gestión Centro'!E36</f>
        <v>0</v>
      </c>
      <c r="AJ36" s="62" t="e">
        <f>AI36/AH36</f>
        <v>#DIV/0!</v>
      </c>
      <c r="AK36" s="63"/>
      <c r="AL36" s="63"/>
      <c r="AM36" s="63"/>
      <c r="AN36" s="107"/>
      <c r="AO36" s="64">
        <f t="shared" si="0"/>
        <v>1</v>
      </c>
    </row>
    <row r="37" spans="1:41" s="52" customFormat="1" ht="117" customHeight="1" x14ac:dyDescent="0.2">
      <c r="A37" s="135"/>
      <c r="B37" s="136"/>
      <c r="C37" s="137"/>
      <c r="D37" s="22" t="str">
        <f>'[1]Gestión Centro'!A37</f>
        <v>Elaboración de pliegos para el proceso de selección contractual del proyecto Bronx Distrito Creativo</v>
      </c>
      <c r="E37" s="100" t="s">
        <v>83</v>
      </c>
      <c r="F37" s="14" t="s">
        <v>53</v>
      </c>
      <c r="G37" s="15" t="s">
        <v>54</v>
      </c>
      <c r="H37" s="53" t="s">
        <v>55</v>
      </c>
      <c r="I37" s="54" t="s">
        <v>56</v>
      </c>
      <c r="J37" s="55" t="s">
        <v>57</v>
      </c>
      <c r="K37" s="56">
        <v>43466</v>
      </c>
      <c r="L37" s="56">
        <v>43830</v>
      </c>
      <c r="M37" s="57">
        <f>(('[1]Gestión Centro'!H37)*100%)/'[1]Gestión Centro'!E37</f>
        <v>0</v>
      </c>
      <c r="N37" s="57">
        <f>(('[1]Gestión Centro'!I37)*100%)/'[1]Gestión Centro'!E37</f>
        <v>0</v>
      </c>
      <c r="O37" s="58" t="e">
        <f t="shared" ref="O37:O39" si="21">N37/M37</f>
        <v>#DIV/0!</v>
      </c>
      <c r="P37" s="65" t="s">
        <v>173</v>
      </c>
      <c r="Q37" s="58" t="s">
        <v>175</v>
      </c>
      <c r="R37" s="65" t="s">
        <v>192</v>
      </c>
      <c r="S37" s="65"/>
      <c r="T37" s="59">
        <f>(('[1]Gestión Centro'!K37)*100%)/'[1]Gestión Centro'!E37</f>
        <v>0.2</v>
      </c>
      <c r="U37" s="59">
        <f>(('[1]Gestión Centro'!L37)*100%)/'[1]Gestión Centro'!E37</f>
        <v>0</v>
      </c>
      <c r="V37" s="59">
        <f t="shared" ref="V37:V39" si="22">U37/T37</f>
        <v>0</v>
      </c>
      <c r="W37" s="113"/>
      <c r="X37" s="113"/>
      <c r="Y37" s="113"/>
      <c r="Z37" s="113"/>
      <c r="AA37" s="60">
        <f>(('[1]Gestión Centro'!N37)*100%)/'[1]Gestión Centro'!E37</f>
        <v>0.8</v>
      </c>
      <c r="AB37" s="60">
        <f>(('[1]Gestión Centro'!O37)*100%)/'[1]Gestión Centro'!E37</f>
        <v>0</v>
      </c>
      <c r="AC37" s="60">
        <f t="shared" ref="AC37:AC39" si="23">AB37/AA37</f>
        <v>0</v>
      </c>
      <c r="AD37" s="68"/>
      <c r="AE37" s="68"/>
      <c r="AF37" s="68"/>
      <c r="AG37" s="68"/>
      <c r="AH37" s="62">
        <f>(('[1]Gestión Centro'!Q37)*100%)/'[1]Gestión Centro'!E37</f>
        <v>0</v>
      </c>
      <c r="AI37" s="62">
        <f>(('[1]Gestión Centro'!R37)*100%)/'[1]Gestión Centro'!E37</f>
        <v>0</v>
      </c>
      <c r="AJ37" s="62" t="e">
        <f t="shared" ref="AJ37:AJ39" si="24">AI37/AH37</f>
        <v>#DIV/0!</v>
      </c>
      <c r="AK37" s="63"/>
      <c r="AL37" s="63"/>
      <c r="AM37" s="63"/>
      <c r="AN37" s="107"/>
      <c r="AO37" s="64">
        <f t="shared" si="0"/>
        <v>1</v>
      </c>
    </row>
    <row r="38" spans="1:41" s="52" customFormat="1" ht="74.25" customHeight="1" x14ac:dyDescent="0.2">
      <c r="A38" s="135"/>
      <c r="B38" s="136"/>
      <c r="C38" s="137"/>
      <c r="D38" s="22" t="str">
        <f>'[1]Gestión Centro'!A38</f>
        <v xml:space="preserve">Elaboración de estudios previos para la Interventoría del contrato de diseño, construcción y operación del proyecto Bronx Distrito </v>
      </c>
      <c r="E38" s="100" t="s">
        <v>84</v>
      </c>
      <c r="F38" s="14" t="s">
        <v>53</v>
      </c>
      <c r="G38" s="15" t="s">
        <v>54</v>
      </c>
      <c r="H38" s="53" t="s">
        <v>55</v>
      </c>
      <c r="I38" s="54" t="s">
        <v>56</v>
      </c>
      <c r="J38" s="55" t="s">
        <v>57</v>
      </c>
      <c r="K38" s="56">
        <v>43466</v>
      </c>
      <c r="L38" s="56">
        <v>43830</v>
      </c>
      <c r="M38" s="57">
        <f>(('[1]Gestión Centro'!H38)*100%)/'[1]Gestión Centro'!E38</f>
        <v>0</v>
      </c>
      <c r="N38" s="57">
        <f>(('[1]Gestión Centro'!I38)*100%)/'[1]Gestión Centro'!E38</f>
        <v>0</v>
      </c>
      <c r="O38" s="58" t="e">
        <f t="shared" si="21"/>
        <v>#DIV/0!</v>
      </c>
      <c r="P38" s="65" t="s">
        <v>173</v>
      </c>
      <c r="Q38" s="58" t="s">
        <v>175</v>
      </c>
      <c r="R38" s="65" t="s">
        <v>192</v>
      </c>
      <c r="S38" s="65"/>
      <c r="T38" s="59">
        <f>(('[1]Gestión Centro'!K38)*100%)/'[1]Gestión Centro'!E38</f>
        <v>0</v>
      </c>
      <c r="U38" s="59">
        <f>(('[1]Gestión Centro'!L38)*100%)/'[1]Gestión Centro'!E38</f>
        <v>0</v>
      </c>
      <c r="V38" s="59" t="e">
        <f t="shared" si="22"/>
        <v>#DIV/0!</v>
      </c>
      <c r="W38" s="113"/>
      <c r="X38" s="113"/>
      <c r="Y38" s="113"/>
      <c r="Z38" s="113"/>
      <c r="AA38" s="60">
        <f>(('[1]Gestión Centro'!N38)*100%)/'[1]Gestión Centro'!E38</f>
        <v>1</v>
      </c>
      <c r="AB38" s="60">
        <f>(('[1]Gestión Centro'!O38)*100%)/'[1]Gestión Centro'!E38</f>
        <v>0</v>
      </c>
      <c r="AC38" s="60">
        <f t="shared" si="23"/>
        <v>0</v>
      </c>
      <c r="AD38" s="68"/>
      <c r="AE38" s="68"/>
      <c r="AF38" s="68"/>
      <c r="AG38" s="68"/>
      <c r="AH38" s="62">
        <f>(('[1]Gestión Centro'!Q38)*100%)/'[1]Gestión Centro'!E38</f>
        <v>0</v>
      </c>
      <c r="AI38" s="62">
        <f>(('[1]Gestión Centro'!R38)*100%)/'[1]Gestión Centro'!E38</f>
        <v>0</v>
      </c>
      <c r="AJ38" s="62" t="e">
        <f t="shared" si="24"/>
        <v>#DIV/0!</v>
      </c>
      <c r="AK38" s="63"/>
      <c r="AL38" s="63"/>
      <c r="AM38" s="63"/>
      <c r="AN38" s="107"/>
      <c r="AO38" s="64">
        <f t="shared" si="0"/>
        <v>1</v>
      </c>
    </row>
    <row r="39" spans="1:41" s="52" customFormat="1" ht="37.5" customHeight="1" x14ac:dyDescent="0.2">
      <c r="A39" s="135"/>
      <c r="B39" s="136"/>
      <c r="C39" s="137"/>
      <c r="D39" s="22" t="str">
        <f>'[1]Gestión Centro'!A39</f>
        <v xml:space="preserve">Elaboración de pliegos para  la Interventoría del contrato de diseño, construcción y operación del proyecto Bronx Distrito </v>
      </c>
      <c r="E39" s="100" t="s">
        <v>85</v>
      </c>
      <c r="F39" s="14" t="s">
        <v>53</v>
      </c>
      <c r="G39" s="15" t="s">
        <v>54</v>
      </c>
      <c r="H39" s="53" t="s">
        <v>55</v>
      </c>
      <c r="I39" s="54" t="s">
        <v>56</v>
      </c>
      <c r="J39" s="55" t="s">
        <v>57</v>
      </c>
      <c r="K39" s="56">
        <v>43466</v>
      </c>
      <c r="L39" s="56">
        <v>43830</v>
      </c>
      <c r="M39" s="57">
        <f>(('[1]Gestión Centro'!H39)*100%)/'[1]Gestión Centro'!E39</f>
        <v>0</v>
      </c>
      <c r="N39" s="57">
        <f>(('[1]Gestión Centro'!I39)*100%)/'[1]Gestión Centro'!E39</f>
        <v>0</v>
      </c>
      <c r="O39" s="58" t="e">
        <f t="shared" si="21"/>
        <v>#DIV/0!</v>
      </c>
      <c r="P39" s="65" t="s">
        <v>173</v>
      </c>
      <c r="Q39" s="111" t="s">
        <v>175</v>
      </c>
      <c r="R39" s="65" t="s">
        <v>192</v>
      </c>
      <c r="S39" s="65"/>
      <c r="T39" s="59">
        <f>(('[1]Gestión Centro'!K39)*100%)/'[1]Gestión Centro'!E39</f>
        <v>0</v>
      </c>
      <c r="U39" s="59">
        <f>(('[1]Gestión Centro'!L39)*100%)/'[1]Gestión Centro'!E39</f>
        <v>0</v>
      </c>
      <c r="V39" s="59" t="e">
        <f t="shared" si="22"/>
        <v>#DIV/0!</v>
      </c>
      <c r="W39" s="113"/>
      <c r="X39" s="113"/>
      <c r="Y39" s="113"/>
      <c r="Z39" s="113"/>
      <c r="AA39" s="60">
        <f>(('[1]Gestión Centro'!N39)*100%)/'[1]Gestión Centro'!E39</f>
        <v>1</v>
      </c>
      <c r="AB39" s="60">
        <f>(('[1]Gestión Centro'!O39)*100%)/'[1]Gestión Centro'!E39</f>
        <v>0</v>
      </c>
      <c r="AC39" s="60">
        <f t="shared" si="23"/>
        <v>0</v>
      </c>
      <c r="AD39" s="68"/>
      <c r="AE39" s="68"/>
      <c r="AF39" s="68"/>
      <c r="AG39" s="68"/>
      <c r="AH39" s="62">
        <f>(('[1]Gestión Centro'!Q39)*100%)/'[1]Gestión Centro'!E39</f>
        <v>0</v>
      </c>
      <c r="AI39" s="62">
        <f>(('[1]Gestión Centro'!R39)*100%)/'[1]Gestión Centro'!E39</f>
        <v>0</v>
      </c>
      <c r="AJ39" s="62" t="e">
        <f t="shared" si="24"/>
        <v>#DIV/0!</v>
      </c>
      <c r="AK39" s="63"/>
      <c r="AL39" s="63"/>
      <c r="AM39" s="63"/>
      <c r="AN39" s="107"/>
      <c r="AO39" s="64">
        <f t="shared" si="0"/>
        <v>1</v>
      </c>
    </row>
    <row r="40" spans="1:41" s="52" customFormat="1" ht="24" customHeight="1" x14ac:dyDescent="0.2">
      <c r="A40" s="138" t="s">
        <v>49</v>
      </c>
      <c r="B40" s="140" t="s">
        <v>50</v>
      </c>
      <c r="C40" s="143" t="s">
        <v>86</v>
      </c>
      <c r="D40" s="23" t="str">
        <f>'[1]Gestión Centro'!A47</f>
        <v>Llevantamiento y consolidación de la información producto del desarrollo del proyecto Bronx Distrito Creativo</v>
      </c>
      <c r="E40" s="100" t="s">
        <v>87</v>
      </c>
      <c r="F40" s="14" t="s">
        <v>53</v>
      </c>
      <c r="G40" s="15" t="s">
        <v>54</v>
      </c>
      <c r="H40" s="53" t="s">
        <v>55</v>
      </c>
      <c r="I40" s="54" t="s">
        <v>56</v>
      </c>
      <c r="J40" s="55" t="s">
        <v>57</v>
      </c>
      <c r="K40" s="56">
        <v>43466</v>
      </c>
      <c r="L40" s="56">
        <v>43830</v>
      </c>
      <c r="M40" s="57">
        <f>(('[1]Gestión Centro'!H47)*100%)/'[1]Gestión Centro'!E47</f>
        <v>0.25</v>
      </c>
      <c r="N40" s="57">
        <f>(('[1]Gestión Centro'!I47)*100%)/'[1]Gestión Centro'!E47</f>
        <v>0.25</v>
      </c>
      <c r="O40" s="58">
        <f>N40/M40</f>
        <v>1</v>
      </c>
      <c r="P40" s="58" t="s">
        <v>174</v>
      </c>
      <c r="Q40" s="58" t="s">
        <v>176</v>
      </c>
      <c r="R40" s="58" t="s">
        <v>193</v>
      </c>
      <c r="S40" s="58" t="s">
        <v>181</v>
      </c>
      <c r="T40" s="59">
        <f>(('[1]Gestión Centro'!K47)*100%)/'[1]Gestión Centro'!E47</f>
        <v>0.74999999999999989</v>
      </c>
      <c r="U40" s="59">
        <f>(('[1]Gestión Centro'!L47)*100%)/'[1]Gestión Centro'!E47</f>
        <v>0</v>
      </c>
      <c r="V40" s="59">
        <f>U40/T40</f>
        <v>0</v>
      </c>
      <c r="W40" s="112"/>
      <c r="X40" s="112"/>
      <c r="Y40" s="112"/>
      <c r="Z40" s="112"/>
      <c r="AA40" s="60">
        <f>(('[1]Gestión Centro'!N47)*100%)/'[1]Gestión Centro'!E47</f>
        <v>0</v>
      </c>
      <c r="AB40" s="60">
        <f>(('[1]Gestión Centro'!O47)*100%)/'[1]Gestión Centro'!E47</f>
        <v>0</v>
      </c>
      <c r="AC40" s="60" t="e">
        <f>AB40/AA40</f>
        <v>#DIV/0!</v>
      </c>
      <c r="AD40" s="61"/>
      <c r="AE40" s="61"/>
      <c r="AF40" s="61"/>
      <c r="AG40" s="61"/>
      <c r="AH40" s="62">
        <f>(('[1]Gestión Centro'!Q47)*100%)/'[1]Gestión Centro'!E47</f>
        <v>0</v>
      </c>
      <c r="AI40" s="62">
        <f>(('[1]Gestión Centro'!R47)*100%)/'[1]Gestión Centro'!E47</f>
        <v>0</v>
      </c>
      <c r="AJ40" s="62" t="e">
        <f>AI40/AH40</f>
        <v>#DIV/0!</v>
      </c>
      <c r="AK40" s="63"/>
      <c r="AL40" s="63"/>
      <c r="AM40" s="63"/>
      <c r="AN40" s="107"/>
      <c r="AO40" s="64">
        <f t="shared" si="0"/>
        <v>0.99999999999999989</v>
      </c>
    </row>
    <row r="41" spans="1:41" s="52" customFormat="1" ht="26.25" customHeight="1" x14ac:dyDescent="0.2">
      <c r="A41" s="139"/>
      <c r="B41" s="141"/>
      <c r="C41" s="144"/>
      <c r="D41" s="23" t="str">
        <f>'[1]Gestión Centro'!A48</f>
        <v>Diseño de una publicación interactiva que presente la narrativa del proyecto Bronx Distrito Creativo</v>
      </c>
      <c r="E41" s="100" t="s">
        <v>88</v>
      </c>
      <c r="F41" s="14" t="s">
        <v>53</v>
      </c>
      <c r="G41" s="15" t="s">
        <v>54</v>
      </c>
      <c r="H41" s="53" t="s">
        <v>55</v>
      </c>
      <c r="I41" s="54" t="s">
        <v>56</v>
      </c>
      <c r="J41" s="55" t="s">
        <v>57</v>
      </c>
      <c r="K41" s="56">
        <v>43466</v>
      </c>
      <c r="L41" s="56">
        <v>43830</v>
      </c>
      <c r="M41" s="57">
        <f>(('[1]Gestión Centro'!H48)*100%)/'[1]Gestión Centro'!E48</f>
        <v>0</v>
      </c>
      <c r="N41" s="57">
        <f>(('[1]Gestión Centro'!I48)*100%)/'[1]Gestión Centro'!E48</f>
        <v>0</v>
      </c>
      <c r="O41" s="58" t="e">
        <f t="shared" ref="O41:O42" si="25">N41/M41</f>
        <v>#DIV/0!</v>
      </c>
      <c r="P41" s="58" t="s">
        <v>174</v>
      </c>
      <c r="Q41" s="58" t="s">
        <v>176</v>
      </c>
      <c r="R41" s="65" t="s">
        <v>192</v>
      </c>
      <c r="S41" s="65"/>
      <c r="T41" s="59">
        <f>(('[1]Gestión Centro'!K48)*100%)/'[1]Gestión Centro'!E48</f>
        <v>0.74999999999999989</v>
      </c>
      <c r="U41" s="59">
        <f>(('[1]Gestión Centro'!L48)*100%)/'[1]Gestión Centro'!E48</f>
        <v>0</v>
      </c>
      <c r="V41" s="59">
        <f t="shared" ref="V41:V42" si="26">U41/T41</f>
        <v>0</v>
      </c>
      <c r="W41" s="113"/>
      <c r="X41" s="113"/>
      <c r="Y41" s="113"/>
      <c r="Z41" s="113"/>
      <c r="AA41" s="60">
        <f>(('[1]Gestión Centro'!N48)*100%)/'[1]Gestión Centro'!E48</f>
        <v>0.25</v>
      </c>
      <c r="AB41" s="60">
        <f>(('[1]Gestión Centro'!O48)*100%)/'[1]Gestión Centro'!E48</f>
        <v>0</v>
      </c>
      <c r="AC41" s="60">
        <f t="shared" ref="AC41:AC42" si="27">AB41/AA41</f>
        <v>0</v>
      </c>
      <c r="AD41" s="68"/>
      <c r="AE41" s="68"/>
      <c r="AF41" s="68"/>
      <c r="AG41" s="68"/>
      <c r="AH41" s="62">
        <f>(('[1]Gestión Centro'!Q48)*100%)/'[1]Gestión Centro'!E48</f>
        <v>0</v>
      </c>
      <c r="AI41" s="62">
        <f>(('[1]Gestión Centro'!R48)*100%)/'[1]Gestión Centro'!E48</f>
        <v>0</v>
      </c>
      <c r="AJ41" s="62" t="e">
        <f t="shared" ref="AJ41:AJ42" si="28">AI41/AH41</f>
        <v>#DIV/0!</v>
      </c>
      <c r="AK41" s="63"/>
      <c r="AL41" s="63"/>
      <c r="AM41" s="63"/>
      <c r="AN41" s="107"/>
      <c r="AO41" s="64">
        <f t="shared" si="0"/>
        <v>0.99999999999999989</v>
      </c>
    </row>
    <row r="42" spans="1:41" s="52" customFormat="1" ht="24.75" customHeight="1" x14ac:dyDescent="0.2">
      <c r="A42" s="139"/>
      <c r="B42" s="142"/>
      <c r="C42" s="145"/>
      <c r="D42" s="23" t="str">
        <f>'[1]Gestión Centro'!A49</f>
        <v>Impresión de ejemplares de la publicación del proyecto Bronx Distrito Creativo</v>
      </c>
      <c r="E42" s="100" t="s">
        <v>89</v>
      </c>
      <c r="F42" s="14" t="s">
        <v>53</v>
      </c>
      <c r="G42" s="15" t="s">
        <v>54</v>
      </c>
      <c r="H42" s="53" t="s">
        <v>55</v>
      </c>
      <c r="I42" s="54" t="s">
        <v>56</v>
      </c>
      <c r="J42" s="55" t="s">
        <v>57</v>
      </c>
      <c r="K42" s="56">
        <v>43466</v>
      </c>
      <c r="L42" s="56">
        <v>43830</v>
      </c>
      <c r="M42" s="57">
        <f>(('[1]Gestión Centro'!H49)*100%)/'[1]Gestión Centro'!E49</f>
        <v>0</v>
      </c>
      <c r="N42" s="57">
        <f>(('[1]Gestión Centro'!I49)*100%)/'[1]Gestión Centro'!E49</f>
        <v>0</v>
      </c>
      <c r="O42" s="58" t="e">
        <f t="shared" si="25"/>
        <v>#DIV/0!</v>
      </c>
      <c r="P42" s="58" t="s">
        <v>174</v>
      </c>
      <c r="Q42" s="58" t="s">
        <v>176</v>
      </c>
      <c r="R42" s="65" t="s">
        <v>192</v>
      </c>
      <c r="S42" s="65"/>
      <c r="T42" s="59">
        <f>(('[1]Gestión Centro'!K49)*100%)/'[1]Gestión Centro'!E49</f>
        <v>0</v>
      </c>
      <c r="U42" s="59">
        <f>(('[1]Gestión Centro'!L49)*100%)/'[1]Gestión Centro'!E49</f>
        <v>0</v>
      </c>
      <c r="V42" s="59" t="e">
        <f t="shared" si="26"/>
        <v>#DIV/0!</v>
      </c>
      <c r="W42" s="113"/>
      <c r="X42" s="113"/>
      <c r="Y42" s="113"/>
      <c r="Z42" s="113"/>
      <c r="AA42" s="60">
        <f>(('[1]Gestión Centro'!N49)*100%)/'[1]Gestión Centro'!E49</f>
        <v>1</v>
      </c>
      <c r="AB42" s="60">
        <f>(('[1]Gestión Centro'!O49)*100%)/'[1]Gestión Centro'!E49</f>
        <v>0</v>
      </c>
      <c r="AC42" s="60">
        <f t="shared" si="27"/>
        <v>0</v>
      </c>
      <c r="AD42" s="68"/>
      <c r="AE42" s="68"/>
      <c r="AF42" s="68"/>
      <c r="AG42" s="68"/>
      <c r="AH42" s="62">
        <f>(('[1]Gestión Centro'!Q49)*100%)/'[1]Gestión Centro'!E49</f>
        <v>0</v>
      </c>
      <c r="AI42" s="62">
        <f>(('[1]Gestión Centro'!R49)*100%)/'[1]Gestión Centro'!E49</f>
        <v>0</v>
      </c>
      <c r="AJ42" s="62" t="e">
        <f t="shared" si="28"/>
        <v>#DIV/0!</v>
      </c>
      <c r="AK42" s="63"/>
      <c r="AL42" s="63"/>
      <c r="AM42" s="63"/>
      <c r="AN42" s="107"/>
      <c r="AO42" s="64">
        <f t="shared" si="0"/>
        <v>1</v>
      </c>
    </row>
    <row r="43" spans="1:41" x14ac:dyDescent="0.2">
      <c r="W43" s="93"/>
      <c r="X43" s="93"/>
      <c r="Y43" s="93"/>
      <c r="Z43" s="93"/>
    </row>
    <row r="44" spans="1:41" x14ac:dyDescent="0.2">
      <c r="W44" s="93"/>
      <c r="X44" s="93"/>
      <c r="Y44" s="93"/>
      <c r="Z44" s="93"/>
    </row>
    <row r="45" spans="1:41" ht="40.5" x14ac:dyDescent="0.2">
      <c r="A45" s="1"/>
      <c r="B45" s="2"/>
      <c r="C45" s="3" t="s">
        <v>90</v>
      </c>
      <c r="D45" s="4"/>
      <c r="E45" s="5"/>
      <c r="F45" s="5"/>
      <c r="G45" s="6"/>
      <c r="H45" s="2"/>
      <c r="I45" s="7"/>
      <c r="J45" s="6"/>
      <c r="K45" s="5"/>
      <c r="L45" s="5"/>
      <c r="W45" s="93"/>
      <c r="X45" s="93"/>
      <c r="Y45" s="93"/>
      <c r="Z45" s="93"/>
    </row>
    <row r="46" spans="1:41" ht="25.5" x14ac:dyDescent="0.2">
      <c r="A46" s="10" t="s">
        <v>31</v>
      </c>
      <c r="B46" s="10" t="s">
        <v>91</v>
      </c>
      <c r="C46" s="10" t="s">
        <v>92</v>
      </c>
      <c r="D46" s="10" t="s">
        <v>33</v>
      </c>
      <c r="E46" s="10" t="s">
        <v>35</v>
      </c>
      <c r="F46" s="10" t="s">
        <v>36</v>
      </c>
      <c r="G46" s="10" t="s">
        <v>37</v>
      </c>
      <c r="H46" s="10" t="s">
        <v>38</v>
      </c>
      <c r="I46" s="10" t="s">
        <v>39</v>
      </c>
      <c r="J46" s="11" t="s">
        <v>40</v>
      </c>
      <c r="K46" s="12" t="s">
        <v>41</v>
      </c>
      <c r="L46" s="12" t="s">
        <v>42</v>
      </c>
      <c r="W46" s="93"/>
      <c r="X46" s="93"/>
      <c r="Y46" s="93"/>
      <c r="Z46" s="93"/>
    </row>
    <row r="47" spans="1:41" ht="60" x14ac:dyDescent="0.2">
      <c r="A47" s="18" t="s">
        <v>93</v>
      </c>
      <c r="B47" s="72" t="s">
        <v>94</v>
      </c>
      <c r="C47" s="73" t="s">
        <v>95</v>
      </c>
      <c r="D47" s="73" t="s">
        <v>96</v>
      </c>
      <c r="E47" s="74" t="s">
        <v>97</v>
      </c>
      <c r="F47" s="75" t="s">
        <v>98</v>
      </c>
      <c r="G47" s="19" t="s">
        <v>150</v>
      </c>
      <c r="H47" s="76" t="s">
        <v>100</v>
      </c>
      <c r="I47" s="77" t="s">
        <v>144</v>
      </c>
      <c r="J47" s="78" t="s">
        <v>101</v>
      </c>
      <c r="K47" s="95" t="s">
        <v>146</v>
      </c>
      <c r="L47" s="95" t="s">
        <v>147</v>
      </c>
      <c r="M47" s="65">
        <v>0</v>
      </c>
      <c r="N47" s="65">
        <v>0</v>
      </c>
      <c r="O47" s="57" t="e">
        <f>N47/M47</f>
        <v>#DIV/0!</v>
      </c>
      <c r="P47" s="80" t="s">
        <v>151</v>
      </c>
      <c r="Q47" s="80" t="s">
        <v>152</v>
      </c>
      <c r="R47" s="80" t="s">
        <v>194</v>
      </c>
      <c r="S47" s="80"/>
      <c r="T47" s="113"/>
      <c r="U47" s="113"/>
      <c r="V47" s="66" t="e">
        <f>T47/U47</f>
        <v>#DIV/0!</v>
      </c>
      <c r="W47" s="114"/>
      <c r="X47" s="114"/>
      <c r="Y47" s="114"/>
      <c r="Z47" s="114"/>
      <c r="AA47" s="81"/>
      <c r="AB47" s="81"/>
      <c r="AC47" s="81"/>
      <c r="AD47" s="81"/>
      <c r="AE47" s="81"/>
      <c r="AF47" s="81"/>
      <c r="AG47" s="81"/>
      <c r="AH47" s="82"/>
      <c r="AI47" s="82"/>
      <c r="AJ47" s="82"/>
      <c r="AK47" s="82"/>
      <c r="AL47" s="82"/>
      <c r="AM47" s="82"/>
      <c r="AN47" s="108"/>
    </row>
    <row r="48" spans="1:41" ht="72" x14ac:dyDescent="0.2">
      <c r="A48" s="18" t="s">
        <v>93</v>
      </c>
      <c r="B48" s="72" t="s">
        <v>94</v>
      </c>
      <c r="C48" s="73" t="s">
        <v>102</v>
      </c>
      <c r="D48" s="73" t="s">
        <v>103</v>
      </c>
      <c r="E48" s="74" t="s">
        <v>104</v>
      </c>
      <c r="F48" s="75" t="s">
        <v>105</v>
      </c>
      <c r="G48" s="19" t="s">
        <v>150</v>
      </c>
      <c r="H48" s="76" t="s">
        <v>100</v>
      </c>
      <c r="I48" s="77" t="s">
        <v>144</v>
      </c>
      <c r="J48" s="78" t="s">
        <v>145</v>
      </c>
      <c r="K48" s="95" t="s">
        <v>146</v>
      </c>
      <c r="L48" s="95" t="s">
        <v>147</v>
      </c>
      <c r="M48" s="65">
        <v>0</v>
      </c>
      <c r="N48" s="65">
        <v>0</v>
      </c>
      <c r="O48" s="57" t="e">
        <f t="shared" ref="O48:O54" si="29">N48/M48</f>
        <v>#DIV/0!</v>
      </c>
      <c r="P48" s="80" t="s">
        <v>154</v>
      </c>
      <c r="Q48" s="80" t="s">
        <v>153</v>
      </c>
      <c r="R48" s="80" t="s">
        <v>195</v>
      </c>
      <c r="S48" s="80"/>
      <c r="T48" s="113"/>
      <c r="U48" s="113"/>
      <c r="V48" s="66" t="e">
        <f t="shared" ref="V48:V54" si="30">T48/U48</f>
        <v>#DIV/0!</v>
      </c>
      <c r="W48" s="114"/>
      <c r="X48" s="114"/>
      <c r="Y48" s="114"/>
      <c r="Z48" s="114"/>
      <c r="AA48" s="81"/>
      <c r="AB48" s="81"/>
      <c r="AC48" s="81"/>
      <c r="AD48" s="81"/>
      <c r="AE48" s="81"/>
      <c r="AF48" s="81"/>
      <c r="AG48" s="81"/>
      <c r="AH48" s="82"/>
      <c r="AI48" s="82"/>
      <c r="AJ48" s="82"/>
      <c r="AK48" s="82"/>
      <c r="AL48" s="82"/>
      <c r="AM48" s="82"/>
      <c r="AN48" s="108"/>
    </row>
    <row r="49" spans="1:40" ht="84" x14ac:dyDescent="0.2">
      <c r="A49" s="18" t="s">
        <v>93</v>
      </c>
      <c r="B49" s="72" t="s">
        <v>94</v>
      </c>
      <c r="C49" s="73" t="s">
        <v>106</v>
      </c>
      <c r="D49" s="73" t="s">
        <v>107</v>
      </c>
      <c r="E49" s="74" t="s">
        <v>108</v>
      </c>
      <c r="F49" s="75" t="s">
        <v>109</v>
      </c>
      <c r="G49" s="19" t="s">
        <v>99</v>
      </c>
      <c r="H49" s="76" t="s">
        <v>100</v>
      </c>
      <c r="I49" s="77" t="s">
        <v>144</v>
      </c>
      <c r="J49" s="78" t="s">
        <v>110</v>
      </c>
      <c r="K49" s="79">
        <v>43466</v>
      </c>
      <c r="L49" s="79">
        <v>43812</v>
      </c>
      <c r="M49" s="65">
        <v>0</v>
      </c>
      <c r="N49" s="65">
        <v>0</v>
      </c>
      <c r="O49" s="57" t="e">
        <f t="shared" si="29"/>
        <v>#DIV/0!</v>
      </c>
      <c r="P49" s="80" t="s">
        <v>155</v>
      </c>
      <c r="Q49" s="80" t="s">
        <v>156</v>
      </c>
      <c r="R49" s="80" t="s">
        <v>196</v>
      </c>
      <c r="S49" s="80"/>
      <c r="T49" s="113"/>
      <c r="U49" s="113"/>
      <c r="V49" s="66" t="e">
        <f t="shared" si="30"/>
        <v>#DIV/0!</v>
      </c>
      <c r="W49" s="114"/>
      <c r="X49" s="114"/>
      <c r="Y49" s="114"/>
      <c r="Z49" s="114"/>
      <c r="AA49" s="81"/>
      <c r="AB49" s="81"/>
      <c r="AC49" s="81"/>
      <c r="AD49" s="81"/>
      <c r="AE49" s="81"/>
      <c r="AF49" s="81"/>
      <c r="AG49" s="81"/>
      <c r="AH49" s="82"/>
      <c r="AI49" s="82"/>
      <c r="AJ49" s="82"/>
      <c r="AK49" s="82"/>
      <c r="AL49" s="82"/>
      <c r="AM49" s="82"/>
      <c r="AN49" s="108"/>
    </row>
    <row r="50" spans="1:40" ht="60" x14ac:dyDescent="0.2">
      <c r="A50" s="18" t="s">
        <v>93</v>
      </c>
      <c r="B50" s="72" t="s">
        <v>94</v>
      </c>
      <c r="C50" s="73" t="s">
        <v>111</v>
      </c>
      <c r="D50" s="73" t="s">
        <v>112</v>
      </c>
      <c r="E50" s="74" t="s">
        <v>113</v>
      </c>
      <c r="F50" s="74" t="s">
        <v>114</v>
      </c>
      <c r="G50" s="19" t="s">
        <v>99</v>
      </c>
      <c r="H50" s="76" t="s">
        <v>100</v>
      </c>
      <c r="I50" s="77" t="s">
        <v>144</v>
      </c>
      <c r="J50" s="78" t="s">
        <v>115</v>
      </c>
      <c r="K50" s="79">
        <v>43466</v>
      </c>
      <c r="L50" s="79">
        <v>43812</v>
      </c>
      <c r="M50" s="65">
        <v>0</v>
      </c>
      <c r="N50" s="65">
        <v>0</v>
      </c>
      <c r="O50" s="57" t="e">
        <f t="shared" si="29"/>
        <v>#DIV/0!</v>
      </c>
      <c r="P50" s="80" t="s">
        <v>158</v>
      </c>
      <c r="Q50" s="80" t="s">
        <v>157</v>
      </c>
      <c r="R50" s="80" t="s">
        <v>197</v>
      </c>
      <c r="S50" s="80"/>
      <c r="T50" s="113"/>
      <c r="U50" s="113"/>
      <c r="V50" s="66" t="e">
        <f t="shared" si="30"/>
        <v>#DIV/0!</v>
      </c>
      <c r="W50" s="114"/>
      <c r="X50" s="114"/>
      <c r="Y50" s="114"/>
      <c r="Z50" s="114"/>
      <c r="AA50" s="81"/>
      <c r="AB50" s="81"/>
      <c r="AC50" s="81"/>
      <c r="AD50" s="81"/>
      <c r="AE50" s="81"/>
      <c r="AF50" s="81"/>
      <c r="AG50" s="81"/>
      <c r="AH50" s="82"/>
      <c r="AI50" s="82"/>
      <c r="AJ50" s="82"/>
      <c r="AK50" s="82"/>
      <c r="AL50" s="82"/>
      <c r="AM50" s="82"/>
      <c r="AN50" s="108"/>
    </row>
    <row r="51" spans="1:40" ht="132" x14ac:dyDescent="0.2">
      <c r="A51" s="18" t="s">
        <v>93</v>
      </c>
      <c r="B51" s="72" t="s">
        <v>116</v>
      </c>
      <c r="C51" s="73" t="s">
        <v>117</v>
      </c>
      <c r="D51" s="73" t="s">
        <v>118</v>
      </c>
      <c r="E51" s="74" t="s">
        <v>119</v>
      </c>
      <c r="F51" s="74" t="s">
        <v>120</v>
      </c>
      <c r="G51" s="19" t="s">
        <v>99</v>
      </c>
      <c r="H51" s="76" t="s">
        <v>100</v>
      </c>
      <c r="I51" s="77" t="s">
        <v>144</v>
      </c>
      <c r="J51" s="78" t="s">
        <v>121</v>
      </c>
      <c r="K51" s="79">
        <v>43466</v>
      </c>
      <c r="L51" s="79">
        <v>43812</v>
      </c>
      <c r="M51" s="65">
        <v>13</v>
      </c>
      <c r="N51" s="65">
        <v>5</v>
      </c>
      <c r="O51" s="57">
        <f t="shared" si="29"/>
        <v>0.38461538461538464</v>
      </c>
      <c r="P51" s="80"/>
      <c r="Q51" s="80" t="s">
        <v>198</v>
      </c>
      <c r="R51" s="80" t="s">
        <v>199</v>
      </c>
      <c r="S51" s="80" t="s">
        <v>182</v>
      </c>
      <c r="T51" s="113"/>
      <c r="U51" s="113"/>
      <c r="V51" s="66" t="e">
        <f t="shared" si="30"/>
        <v>#DIV/0!</v>
      </c>
      <c r="W51" s="114"/>
      <c r="X51" s="114"/>
      <c r="Y51" s="114"/>
      <c r="Z51" s="114"/>
      <c r="AA51" s="81"/>
      <c r="AB51" s="81"/>
      <c r="AC51" s="81"/>
      <c r="AD51" s="81"/>
      <c r="AE51" s="81"/>
      <c r="AF51" s="81"/>
      <c r="AG51" s="81"/>
      <c r="AH51" s="82"/>
      <c r="AI51" s="82"/>
      <c r="AJ51" s="82"/>
      <c r="AK51" s="82"/>
      <c r="AL51" s="82"/>
      <c r="AM51" s="82"/>
      <c r="AN51" s="108"/>
    </row>
    <row r="52" spans="1:40" ht="60" x14ac:dyDescent="0.2">
      <c r="A52" s="18" t="s">
        <v>93</v>
      </c>
      <c r="B52" s="83" t="s">
        <v>122</v>
      </c>
      <c r="C52" s="73" t="s">
        <v>123</v>
      </c>
      <c r="D52" s="73" t="s">
        <v>124</v>
      </c>
      <c r="E52" s="74" t="s">
        <v>125</v>
      </c>
      <c r="F52" s="20" t="s">
        <v>126</v>
      </c>
      <c r="G52" s="19" t="s">
        <v>150</v>
      </c>
      <c r="H52" s="78" t="s">
        <v>127</v>
      </c>
      <c r="I52" s="77" t="s">
        <v>144</v>
      </c>
      <c r="J52" s="78" t="s">
        <v>128</v>
      </c>
      <c r="K52" s="95" t="s">
        <v>148</v>
      </c>
      <c r="L52" s="95" t="s">
        <v>149</v>
      </c>
      <c r="M52" s="65">
        <v>0</v>
      </c>
      <c r="N52" s="65">
        <v>0</v>
      </c>
      <c r="O52" s="57" t="e">
        <f t="shared" si="29"/>
        <v>#DIV/0!</v>
      </c>
      <c r="P52" s="80" t="s">
        <v>155</v>
      </c>
      <c r="Q52" s="80"/>
      <c r="R52" s="80" t="s">
        <v>200</v>
      </c>
      <c r="S52" s="80"/>
      <c r="T52" s="113"/>
      <c r="U52" s="113"/>
      <c r="V52" s="66" t="e">
        <f t="shared" si="30"/>
        <v>#DIV/0!</v>
      </c>
      <c r="W52" s="114"/>
      <c r="X52" s="114"/>
      <c r="Y52" s="114"/>
      <c r="Z52" s="114"/>
      <c r="AA52" s="81"/>
      <c r="AB52" s="81"/>
      <c r="AC52" s="81"/>
      <c r="AD52" s="81"/>
      <c r="AE52" s="81"/>
      <c r="AF52" s="81"/>
      <c r="AG52" s="81"/>
      <c r="AH52" s="82"/>
      <c r="AI52" s="82"/>
      <c r="AJ52" s="82"/>
      <c r="AK52" s="82"/>
      <c r="AL52" s="82"/>
      <c r="AM52" s="82"/>
      <c r="AN52" s="108"/>
    </row>
    <row r="53" spans="1:40" ht="132" x14ac:dyDescent="0.2">
      <c r="A53" s="18" t="s">
        <v>93</v>
      </c>
      <c r="B53" s="83" t="s">
        <v>129</v>
      </c>
      <c r="C53" s="75" t="s">
        <v>130</v>
      </c>
      <c r="D53" s="75" t="s">
        <v>131</v>
      </c>
      <c r="E53" s="21" t="s">
        <v>132</v>
      </c>
      <c r="F53" s="84" t="s">
        <v>133</v>
      </c>
      <c r="G53" s="85" t="s">
        <v>134</v>
      </c>
      <c r="H53" s="86" t="s">
        <v>100</v>
      </c>
      <c r="I53" s="77" t="s">
        <v>144</v>
      </c>
      <c r="J53" s="87" t="s">
        <v>135</v>
      </c>
      <c r="K53" s="79">
        <v>43466</v>
      </c>
      <c r="L53" s="79">
        <v>43812</v>
      </c>
      <c r="M53" s="65"/>
      <c r="N53" s="65"/>
      <c r="O53" s="57" t="e">
        <f t="shared" si="29"/>
        <v>#DIV/0!</v>
      </c>
      <c r="P53" s="80"/>
      <c r="Q53" s="80" t="s">
        <v>159</v>
      </c>
      <c r="R53" s="80" t="s">
        <v>201</v>
      </c>
      <c r="S53" s="80" t="s">
        <v>183</v>
      </c>
      <c r="T53" s="113"/>
      <c r="U53" s="113"/>
      <c r="V53" s="66" t="e">
        <f t="shared" si="30"/>
        <v>#DIV/0!</v>
      </c>
      <c r="W53" s="114"/>
      <c r="X53" s="114"/>
      <c r="Y53" s="114"/>
      <c r="Z53" s="114"/>
      <c r="AA53" s="81"/>
      <c r="AB53" s="81"/>
      <c r="AC53" s="81"/>
      <c r="AD53" s="81"/>
      <c r="AE53" s="81"/>
      <c r="AF53" s="81"/>
      <c r="AG53" s="81"/>
      <c r="AH53" s="82"/>
      <c r="AI53" s="82"/>
      <c r="AJ53" s="82"/>
      <c r="AK53" s="82"/>
      <c r="AL53" s="82"/>
      <c r="AM53" s="82"/>
      <c r="AN53" s="108"/>
    </row>
    <row r="54" spans="1:40" ht="48" x14ac:dyDescent="0.2">
      <c r="A54" s="18" t="s">
        <v>136</v>
      </c>
      <c r="B54" s="83" t="s">
        <v>129</v>
      </c>
      <c r="C54" s="88" t="s">
        <v>137</v>
      </c>
      <c r="D54" s="89" t="s">
        <v>138</v>
      </c>
      <c r="E54" s="90" t="s">
        <v>139</v>
      </c>
      <c r="F54" s="89" t="s">
        <v>140</v>
      </c>
      <c r="G54" s="91" t="s">
        <v>141</v>
      </c>
      <c r="H54" s="92" t="s">
        <v>55</v>
      </c>
      <c r="I54" s="77" t="s">
        <v>144</v>
      </c>
      <c r="J54" s="88" t="s">
        <v>142</v>
      </c>
      <c r="K54" s="79">
        <v>43770</v>
      </c>
      <c r="L54" s="79">
        <v>43812</v>
      </c>
      <c r="M54" s="65">
        <v>0</v>
      </c>
      <c r="N54" s="65">
        <v>0</v>
      </c>
      <c r="O54" s="57" t="e">
        <f t="shared" si="29"/>
        <v>#DIV/0!</v>
      </c>
      <c r="P54" s="80" t="s">
        <v>155</v>
      </c>
      <c r="Q54" s="80"/>
      <c r="R54" s="80" t="s">
        <v>202</v>
      </c>
      <c r="S54" s="80"/>
      <c r="T54" s="113"/>
      <c r="U54" s="113"/>
      <c r="V54" s="66" t="e">
        <f t="shared" si="30"/>
        <v>#DIV/0!</v>
      </c>
      <c r="W54" s="114"/>
      <c r="X54" s="114"/>
      <c r="Y54" s="114"/>
      <c r="Z54" s="114"/>
      <c r="AA54" s="81"/>
      <c r="AB54" s="81"/>
      <c r="AC54" s="81"/>
      <c r="AD54" s="81"/>
      <c r="AE54" s="81"/>
      <c r="AF54" s="81"/>
      <c r="AG54" s="81"/>
      <c r="AH54" s="82"/>
      <c r="AI54" s="82"/>
      <c r="AJ54" s="82"/>
      <c r="AK54" s="82"/>
      <c r="AL54" s="82"/>
      <c r="AM54" s="82"/>
      <c r="AN54" s="108"/>
    </row>
    <row r="55" spans="1:40" x14ac:dyDescent="0.2">
      <c r="M55" s="94"/>
      <c r="N55" s="94"/>
    </row>
    <row r="56" spans="1:40" x14ac:dyDescent="0.2">
      <c r="D56" s="37"/>
      <c r="K56" s="27"/>
      <c r="L56" s="27"/>
      <c r="M56" s="94"/>
      <c r="N56" s="94"/>
    </row>
    <row r="57" spans="1:40" x14ac:dyDescent="0.2">
      <c r="D57" s="37"/>
      <c r="K57" s="27"/>
      <c r="L57" s="27"/>
      <c r="M57" s="94"/>
      <c r="N57" s="94"/>
    </row>
    <row r="58" spans="1:40" x14ac:dyDescent="0.2">
      <c r="L58" s="27"/>
      <c r="M58" s="94"/>
      <c r="N58" s="94"/>
    </row>
    <row r="59" spans="1:40" x14ac:dyDescent="0.2">
      <c r="M59" s="94"/>
      <c r="N59" s="94"/>
    </row>
    <row r="60" spans="1:40" x14ac:dyDescent="0.2">
      <c r="M60" s="94"/>
      <c r="N60" s="94"/>
    </row>
    <row r="63" spans="1:40" x14ac:dyDescent="0.2">
      <c r="E63" s="29"/>
      <c r="F63" s="29"/>
      <c r="G63" s="29"/>
      <c r="H63" s="29"/>
      <c r="I63" s="29"/>
      <c r="J63" s="29"/>
      <c r="K63" s="29"/>
      <c r="L63" s="29"/>
    </row>
    <row r="64" spans="1:40" x14ac:dyDescent="0.2">
      <c r="E64" s="29"/>
      <c r="F64" s="29"/>
      <c r="G64" s="29"/>
      <c r="H64" s="29"/>
      <c r="I64" s="29"/>
      <c r="J64" s="29"/>
      <c r="K64" s="29"/>
      <c r="L64" s="29"/>
    </row>
    <row r="65" spans="5:12" x14ac:dyDescent="0.2">
      <c r="E65" s="29"/>
      <c r="F65" s="29"/>
      <c r="G65" s="29"/>
      <c r="H65" s="29"/>
      <c r="I65" s="29"/>
      <c r="J65" s="29"/>
      <c r="K65" s="29"/>
      <c r="L65" s="29"/>
    </row>
    <row r="66" spans="5:12" x14ac:dyDescent="0.2">
      <c r="E66" s="29"/>
      <c r="F66" s="29"/>
      <c r="G66" s="29"/>
      <c r="H66" s="29"/>
      <c r="I66" s="29"/>
      <c r="J66" s="29"/>
      <c r="K66" s="29"/>
      <c r="L66" s="29"/>
    </row>
    <row r="67" spans="5:12" x14ac:dyDescent="0.2">
      <c r="E67" s="29"/>
      <c r="F67" s="29"/>
      <c r="G67" s="29"/>
      <c r="H67" s="29"/>
      <c r="I67" s="29"/>
      <c r="J67" s="29"/>
      <c r="K67" s="29"/>
      <c r="L67" s="29"/>
    </row>
    <row r="68" spans="5:12" x14ac:dyDescent="0.2">
      <c r="E68" s="29"/>
      <c r="F68" s="29"/>
      <c r="G68" s="29"/>
      <c r="H68" s="29"/>
      <c r="I68" s="29"/>
      <c r="J68" s="29"/>
      <c r="K68" s="29"/>
      <c r="L68" s="29"/>
    </row>
    <row r="69" spans="5:12" x14ac:dyDescent="0.2">
      <c r="E69" s="29"/>
      <c r="F69" s="29"/>
      <c r="G69" s="29"/>
      <c r="H69" s="29"/>
      <c r="I69" s="29"/>
      <c r="J69" s="29"/>
      <c r="K69" s="29"/>
      <c r="L69" s="29"/>
    </row>
    <row r="70" spans="5:12" x14ac:dyDescent="0.2">
      <c r="E70" s="29"/>
      <c r="F70" s="29"/>
      <c r="G70" s="29"/>
      <c r="H70" s="29"/>
      <c r="I70" s="29"/>
      <c r="J70" s="29"/>
      <c r="K70" s="29"/>
      <c r="L70" s="29"/>
    </row>
    <row r="71" spans="5:12" x14ac:dyDescent="0.2">
      <c r="E71" s="29"/>
      <c r="F71" s="29"/>
      <c r="G71" s="29"/>
      <c r="H71" s="29"/>
      <c r="I71" s="29"/>
      <c r="J71" s="29"/>
      <c r="K71" s="29"/>
      <c r="L71" s="29"/>
    </row>
    <row r="72" spans="5:12" x14ac:dyDescent="0.2">
      <c r="E72" s="29"/>
      <c r="F72" s="29"/>
      <c r="G72" s="29"/>
      <c r="H72" s="29"/>
      <c r="I72" s="29"/>
      <c r="J72" s="29"/>
      <c r="K72" s="29"/>
      <c r="L72" s="29"/>
    </row>
    <row r="73" spans="5:12" x14ac:dyDescent="0.2">
      <c r="E73" s="29"/>
      <c r="F73" s="29"/>
      <c r="G73" s="29"/>
      <c r="H73" s="29"/>
      <c r="I73" s="29"/>
      <c r="J73" s="29"/>
      <c r="K73" s="29"/>
      <c r="L73" s="29"/>
    </row>
    <row r="74" spans="5:12" x14ac:dyDescent="0.2">
      <c r="E74" s="29"/>
      <c r="F74" s="29"/>
      <c r="G74" s="29"/>
      <c r="H74" s="29"/>
      <c r="I74" s="29"/>
      <c r="J74" s="29"/>
      <c r="K74" s="29"/>
      <c r="L74" s="29"/>
    </row>
    <row r="75" spans="5:12" x14ac:dyDescent="0.2">
      <c r="E75" s="29"/>
      <c r="F75" s="29"/>
      <c r="G75" s="29"/>
      <c r="H75" s="29"/>
      <c r="I75" s="29"/>
      <c r="J75" s="29"/>
      <c r="K75" s="29"/>
      <c r="L75" s="29"/>
    </row>
    <row r="76" spans="5:12" x14ac:dyDescent="0.2">
      <c r="E76" s="29"/>
      <c r="F76" s="29"/>
      <c r="G76" s="29"/>
      <c r="H76" s="29"/>
      <c r="I76" s="29"/>
      <c r="J76" s="29"/>
      <c r="K76" s="29"/>
      <c r="L76" s="29"/>
    </row>
    <row r="77" spans="5:12" x14ac:dyDescent="0.2">
      <c r="E77" s="29"/>
      <c r="F77" s="29"/>
      <c r="G77" s="29"/>
      <c r="H77" s="29"/>
      <c r="I77" s="29"/>
      <c r="J77" s="29"/>
      <c r="K77" s="29"/>
      <c r="L77" s="29"/>
    </row>
    <row r="78" spans="5:12" x14ac:dyDescent="0.2">
      <c r="E78" s="29"/>
      <c r="F78" s="29"/>
      <c r="G78" s="29"/>
      <c r="H78" s="29"/>
      <c r="I78" s="29"/>
      <c r="J78" s="29"/>
      <c r="K78" s="29"/>
      <c r="L78" s="29"/>
    </row>
    <row r="79" spans="5:12" x14ac:dyDescent="0.2">
      <c r="E79" s="29"/>
      <c r="F79" s="29"/>
      <c r="G79" s="29"/>
      <c r="H79" s="29"/>
      <c r="I79" s="29"/>
      <c r="J79" s="29"/>
      <c r="K79" s="29"/>
      <c r="L79" s="29"/>
    </row>
    <row r="80" spans="5:12" x14ac:dyDescent="0.2">
      <c r="E80" s="29"/>
      <c r="F80" s="29"/>
      <c r="G80" s="29"/>
      <c r="H80" s="29"/>
      <c r="I80" s="29"/>
      <c r="J80" s="29"/>
      <c r="K80" s="29"/>
      <c r="L80" s="29"/>
    </row>
    <row r="81" spans="5:12" x14ac:dyDescent="0.2">
      <c r="E81" s="29"/>
      <c r="F81" s="29"/>
      <c r="G81" s="29"/>
      <c r="H81" s="29"/>
      <c r="I81" s="29"/>
      <c r="J81" s="29"/>
      <c r="K81" s="29"/>
      <c r="L81" s="29"/>
    </row>
    <row r="82" spans="5:12" x14ac:dyDescent="0.2">
      <c r="E82" s="29"/>
      <c r="F82" s="29"/>
      <c r="G82" s="29"/>
      <c r="H82" s="29"/>
      <c r="I82" s="29"/>
      <c r="J82" s="29"/>
      <c r="K82" s="29"/>
      <c r="L82" s="29"/>
    </row>
    <row r="83" spans="5:12" x14ac:dyDescent="0.2">
      <c r="E83" s="29"/>
      <c r="F83" s="29"/>
      <c r="G83" s="29"/>
      <c r="H83" s="29"/>
      <c r="I83" s="29"/>
      <c r="J83" s="29"/>
      <c r="K83" s="29"/>
      <c r="L83" s="29"/>
    </row>
  </sheetData>
  <sheetProtection algorithmName="SHA-512" hashValue="NzE0QkwGs/qhqoMZIyMa7BzY4gnyWKcSxRx+xd2yweMoT/icLtJwhfyGR1PRe3xB1DEnGjfIdoftJUol4vJjgA==" saltValue="cmmbRu4jrYkJQFibZzaX8g==" spinCount="100000" sheet="1" objects="1" scenarios="1" formatCells="0" formatColumns="0" formatRows="0"/>
  <mergeCells count="44">
    <mergeCell ref="R16:S16"/>
    <mergeCell ref="Y16:Z16"/>
    <mergeCell ref="AF16:AG16"/>
    <mergeCell ref="AM16:AN16"/>
    <mergeCell ref="M16:Q16"/>
    <mergeCell ref="T16:X16"/>
    <mergeCell ref="AA16:AE16"/>
    <mergeCell ref="AH16:AL16"/>
    <mergeCell ref="C1:J2"/>
    <mergeCell ref="A3:C3"/>
    <mergeCell ref="E3:G3"/>
    <mergeCell ref="B4:B10"/>
    <mergeCell ref="E4:G7"/>
    <mergeCell ref="A6:A8"/>
    <mergeCell ref="A9:A12"/>
    <mergeCell ref="K14:L14"/>
    <mergeCell ref="M15:R15"/>
    <mergeCell ref="T15:Y15"/>
    <mergeCell ref="AA15:AF15"/>
    <mergeCell ref="AH15:AM15"/>
    <mergeCell ref="A18:A19"/>
    <mergeCell ref="B18:B19"/>
    <mergeCell ref="C18:C19"/>
    <mergeCell ref="A20:A21"/>
    <mergeCell ref="B20:B21"/>
    <mergeCell ref="C20:C21"/>
    <mergeCell ref="A22:A24"/>
    <mergeCell ref="B22:B24"/>
    <mergeCell ref="C22:C24"/>
    <mergeCell ref="A25:A27"/>
    <mergeCell ref="B25:B27"/>
    <mergeCell ref="C25:C27"/>
    <mergeCell ref="A28:A32"/>
    <mergeCell ref="B28:B32"/>
    <mergeCell ref="C28:C32"/>
    <mergeCell ref="A33:A35"/>
    <mergeCell ref="B33:B35"/>
    <mergeCell ref="C33:C35"/>
    <mergeCell ref="A36:A39"/>
    <mergeCell ref="B36:B39"/>
    <mergeCell ref="C36:C39"/>
    <mergeCell ref="A40:A42"/>
    <mergeCell ref="B40:B42"/>
    <mergeCell ref="C40:C42"/>
  </mergeCells>
  <hyperlinks>
    <hyperlink ref="Q20" r:id="rId1"/>
    <hyperlink ref="Q21" r:id="rId2"/>
    <hyperlink ref="Q24" r:id="rId3"/>
    <hyperlink ref="Q25" r:id="rId4"/>
  </hyperlinks>
  <pageMargins left="0.7" right="0.7" top="0.75" bottom="0.75" header="0.3" footer="0.3"/>
  <drawing r:id="rId5"/>
  <legacyDrawing r:id="rId6"/>
  <oleObjects>
    <mc:AlternateContent xmlns:mc="http://schemas.openxmlformats.org/markup-compatibility/2006">
      <mc:Choice Requires="x14">
        <oleObject shapeId="1025" r:id="rId7">
          <objectPr defaultSize="0" autoPict="0" r:id="rId8">
            <anchor moveWithCells="1" sizeWithCells="1">
              <from>
                <xdr:col>10</xdr:col>
                <xdr:colOff>0</xdr:colOff>
                <xdr:row>0</xdr:row>
                <xdr:rowOff>152400</xdr:rowOff>
              </from>
              <to>
                <xdr:col>10</xdr:col>
                <xdr:colOff>0</xdr:colOff>
                <xdr:row>1</xdr:row>
                <xdr:rowOff>0</xdr:rowOff>
              </to>
            </anchor>
          </objectPr>
        </oleObject>
      </mc:Choice>
      <mc:Fallback>
        <oleObject shapeId="1025" r:id="rId7"/>
      </mc:Fallback>
    </mc:AlternateContent>
    <mc:AlternateContent xmlns:mc="http://schemas.openxmlformats.org/markup-compatibility/2006">
      <mc:Choice Requires="x14">
        <oleObject shapeId="1026" r:id="rId9">
          <objectPr defaultSize="0" autoPict="0" r:id="rId8">
            <anchor moveWithCells="1" sizeWithCells="1">
              <from>
                <xdr:col>9</xdr:col>
                <xdr:colOff>323850</xdr:colOff>
                <xdr:row>0</xdr:row>
                <xdr:rowOff>0</xdr:rowOff>
              </from>
              <to>
                <xdr:col>9</xdr:col>
                <xdr:colOff>2352675</xdr:colOff>
                <xdr:row>1</xdr:row>
                <xdr:rowOff>581025</xdr:rowOff>
              </to>
            </anchor>
          </objectPr>
        </oleObject>
      </mc:Choice>
      <mc:Fallback>
        <oleObject shapeId="1026" r:id="rId9"/>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12" operator="containsText" id="{877DFD80-294D-4C0C-8F4A-DBCD2CCFD96C}">
            <xm:f>NOT(ISERROR(SEARCH(Hoja1!$B$3,S18)))</xm:f>
            <xm:f>Hoja1!$B$3</xm:f>
            <x14:dxf>
              <fill>
                <patternFill>
                  <bgColor rgb="FF92D050"/>
                </patternFill>
              </fill>
            </x14:dxf>
          </x14:cfRule>
          <x14:cfRule type="containsText" priority="11" operator="containsText" id="{1453CBD8-8E13-44A7-8340-B58795669C06}">
            <xm:f>NOT(ISERROR(SEARCH(Hoja1!$B$4,S18)))</xm:f>
            <xm:f>Hoja1!$B$4</xm:f>
            <x14:dxf>
              <fill>
                <patternFill>
                  <bgColor rgb="FFFFFF00"/>
                </patternFill>
              </fill>
            </x14:dxf>
          </x14:cfRule>
          <x14:cfRule type="containsText" priority="10" operator="containsText" id="{928B3237-4366-4CF0-A182-4E9C1069BFDF}">
            <xm:f>NOT(ISERROR(SEARCH(Hoja1!$B$5,S18)))</xm:f>
            <xm:f>Hoja1!$B$5</xm:f>
            <x14:dxf>
              <fill>
                <patternFill>
                  <bgColor rgb="FFFF0000"/>
                </patternFill>
              </fill>
            </x14:dxf>
          </x14:cfRule>
          <xm:sqref>S18:S54</xm:sqref>
        </x14:conditionalFormatting>
        <x14:conditionalFormatting xmlns:xm="http://schemas.microsoft.com/office/excel/2006/main">
          <x14:cfRule type="containsText" priority="9" operator="containsText" id="{1F2C4217-988B-4E96-896D-497E18C97870}">
            <xm:f>NOT(ISERROR(SEARCH(Hoja1!$B$3,Z18)))</xm:f>
            <xm:f>Hoja1!$B$3</xm:f>
            <x14:dxf>
              <fill>
                <patternFill>
                  <bgColor rgb="FF92D050"/>
                </patternFill>
              </fill>
            </x14:dxf>
          </x14:cfRule>
          <x14:cfRule type="containsText" priority="8" operator="containsText" id="{0EB44B70-2392-4640-B322-28B1EDA5DD1B}">
            <xm:f>NOT(ISERROR(SEARCH(Hoja1!$B$4,Z18)))</xm:f>
            <xm:f>Hoja1!$B$4</xm:f>
            <x14:dxf>
              <fill>
                <patternFill>
                  <bgColor rgb="FFFFFF00"/>
                </patternFill>
              </fill>
            </x14:dxf>
          </x14:cfRule>
          <x14:cfRule type="containsText" priority="7" operator="containsText" id="{32A08C34-AF5C-469B-A1BA-978FD1A6F0C8}">
            <xm:f>NOT(ISERROR(SEARCH(Hoja1!$B$5,Z18)))</xm:f>
            <xm:f>Hoja1!$B$5</xm:f>
            <x14:dxf>
              <fill>
                <patternFill>
                  <bgColor rgb="FFFF0000"/>
                </patternFill>
              </fill>
            </x14:dxf>
          </x14:cfRule>
          <xm:sqref>Z18:Z54</xm:sqref>
        </x14:conditionalFormatting>
        <x14:conditionalFormatting xmlns:xm="http://schemas.microsoft.com/office/excel/2006/main">
          <x14:cfRule type="containsText" priority="6" operator="containsText" id="{718A3CCF-7EB5-4D29-AF39-5C467ECC25EA}">
            <xm:f>NOT(ISERROR(SEARCH(Hoja1!$B$3,AG18)))</xm:f>
            <xm:f>Hoja1!$B$3</xm:f>
            <x14:dxf>
              <fill>
                <patternFill>
                  <bgColor rgb="FF92D050"/>
                </patternFill>
              </fill>
            </x14:dxf>
          </x14:cfRule>
          <x14:cfRule type="containsText" priority="5" operator="containsText" id="{0FD28B96-10F5-4C73-B48E-68F9D4527933}">
            <xm:f>NOT(ISERROR(SEARCH(Hoja1!$B$4,AG18)))</xm:f>
            <xm:f>Hoja1!$B$4</xm:f>
            <x14:dxf>
              <fill>
                <patternFill>
                  <bgColor rgb="FFFFFF00"/>
                </patternFill>
              </fill>
            </x14:dxf>
          </x14:cfRule>
          <x14:cfRule type="containsText" priority="4" operator="containsText" id="{C6913727-C34A-4C72-ACD8-EB9F070F3F01}">
            <xm:f>NOT(ISERROR(SEARCH(Hoja1!$B$5,AG18)))</xm:f>
            <xm:f>Hoja1!$B$5</xm:f>
            <x14:dxf>
              <fill>
                <patternFill>
                  <bgColor rgb="FFFF0000"/>
                </patternFill>
              </fill>
            </x14:dxf>
          </x14:cfRule>
          <xm:sqref>AG18:AG54</xm:sqref>
        </x14:conditionalFormatting>
        <x14:conditionalFormatting xmlns:xm="http://schemas.microsoft.com/office/excel/2006/main">
          <x14:cfRule type="containsText" priority="3" operator="containsText" id="{87C69820-D8FE-4F47-8A58-44201002A551}">
            <xm:f>NOT(ISERROR(SEARCH(Hoja1!$B$3,AN18)))</xm:f>
            <xm:f>Hoja1!$B$3</xm:f>
            <x14:dxf>
              <fill>
                <patternFill>
                  <bgColor rgb="FF92D050"/>
                </patternFill>
              </fill>
            </x14:dxf>
          </x14:cfRule>
          <x14:cfRule type="containsText" priority="2" operator="containsText" id="{9BF05A11-ED75-4900-ADF4-C2E4BB4BBCD3}">
            <xm:f>NOT(ISERROR(SEARCH(Hoja1!$B$4,AN18)))</xm:f>
            <xm:f>Hoja1!$B$4</xm:f>
            <x14:dxf>
              <fill>
                <patternFill>
                  <bgColor rgb="FFFFFF00"/>
                </patternFill>
              </fill>
            </x14:dxf>
          </x14:cfRule>
          <x14:cfRule type="containsText" priority="1" operator="containsText" id="{AF2C2764-24F7-4B85-963B-CF9D99202DAB}">
            <xm:f>NOT(ISERROR(SEARCH(Hoja1!$B$5,AN18)))</xm:f>
            <xm:f>Hoja1!$B$5</xm:f>
            <x14:dxf>
              <fill>
                <patternFill>
                  <bgColor rgb="FFFF0000"/>
                </patternFill>
              </fill>
            </x14:dxf>
          </x14:cfRule>
          <xm:sqref>AN18:AN54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Hoja1!$B$3:$B$5</xm:f>
          </x14:formula1>
          <xm:sqref>S18:S54 Z18:Z54 AG18:AG54 AN18:AN54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U100"/>
  <sheetViews>
    <sheetView topLeftCell="F13" zoomScale="40" zoomScaleNormal="40" workbookViewId="0">
      <selection activeCell="BL22" sqref="BL22"/>
    </sheetView>
  </sheetViews>
  <sheetFormatPr baseColWidth="10" defaultRowHeight="12" x14ac:dyDescent="0.2"/>
  <cols>
    <col min="1" max="1" width="54.85546875" style="27" hidden="1" customWidth="1"/>
    <col min="2" max="2" width="32.85546875" style="27" hidden="1" customWidth="1"/>
    <col min="3" max="3" width="56.85546875" style="29" customWidth="1"/>
    <col min="4" max="4" width="48.7109375" style="29" customWidth="1"/>
    <col min="5" max="5" width="33.7109375" style="37" customWidth="1"/>
    <col min="6" max="6" width="38.85546875" style="37" customWidth="1"/>
    <col min="7" max="7" width="30.85546875" style="37" customWidth="1"/>
    <col min="8" max="8" width="35.42578125" style="37" customWidth="1"/>
    <col min="9" max="9" width="33" style="37" customWidth="1"/>
    <col min="10" max="10" width="38.42578125" style="37" customWidth="1"/>
    <col min="11" max="11" width="19.7109375" style="37" customWidth="1"/>
    <col min="12" max="12" width="20.42578125" style="37" customWidth="1"/>
    <col min="13" max="13" width="9.85546875" style="27" hidden="1" customWidth="1"/>
    <col min="14" max="15" width="11.42578125" style="27" hidden="1" customWidth="1"/>
    <col min="16" max="16" width="63" style="27" hidden="1" customWidth="1"/>
    <col min="17" max="17" width="45.42578125" style="27" hidden="1" customWidth="1"/>
    <col min="18" max="18" width="24.140625" style="27" hidden="1" customWidth="1"/>
    <col min="19" max="19" width="22.140625" style="27" hidden="1" customWidth="1"/>
    <col min="20" max="20" width="12.5703125" style="27" hidden="1" customWidth="1"/>
    <col min="21" max="24" width="11.42578125" style="27" hidden="1" customWidth="1"/>
    <col min="25" max="26" width="34.85546875" style="27" hidden="1" customWidth="1"/>
    <col min="27" max="27" width="15" style="27" hidden="1" customWidth="1"/>
    <col min="28" max="29" width="0" style="27" hidden="1" customWidth="1"/>
    <col min="30" max="31" width="11.42578125" style="27" hidden="1" customWidth="1"/>
    <col min="32" max="33" width="34.85546875" style="27" hidden="1" customWidth="1"/>
    <col min="34" max="34" width="15.42578125" style="27" hidden="1" customWidth="1"/>
    <col min="35" max="36" width="0" style="27" hidden="1" customWidth="1"/>
    <col min="37" max="40" width="11.42578125" style="27" hidden="1" customWidth="1"/>
    <col min="41" max="45" width="0" style="27" hidden="1" customWidth="1"/>
    <col min="46" max="46" width="42.5703125" style="27" hidden="1" customWidth="1"/>
    <col min="47" max="59" width="0" style="27" hidden="1" customWidth="1"/>
    <col min="60" max="16384" width="11.42578125" style="27"/>
  </cols>
  <sheetData>
    <row r="1" spans="1:13" ht="47.25" customHeight="1" x14ac:dyDescent="0.2">
      <c r="A1" s="24"/>
      <c r="B1" s="168" t="s">
        <v>0</v>
      </c>
      <c r="C1" s="168"/>
      <c r="D1" s="168"/>
      <c r="E1" s="168"/>
      <c r="F1" s="168"/>
      <c r="G1" s="168"/>
      <c r="H1" s="168"/>
      <c r="I1" s="168"/>
      <c r="J1" s="25"/>
      <c r="K1" s="26"/>
      <c r="L1" s="26"/>
    </row>
    <row r="2" spans="1:13" ht="47.25" customHeight="1" x14ac:dyDescent="0.2">
      <c r="A2" s="24"/>
      <c r="B2" s="168"/>
      <c r="C2" s="168"/>
      <c r="D2" s="168"/>
      <c r="E2" s="168"/>
      <c r="F2" s="168"/>
      <c r="G2" s="168"/>
      <c r="H2" s="168"/>
      <c r="I2" s="168"/>
      <c r="J2" s="28"/>
      <c r="K2" s="28"/>
      <c r="L2" s="28"/>
    </row>
    <row r="3" spans="1:13" ht="47.25" customHeight="1" x14ac:dyDescent="0.2">
      <c r="A3" s="169" t="s">
        <v>1</v>
      </c>
      <c r="B3" s="169"/>
      <c r="C3" s="169"/>
      <c r="F3" s="170" t="s">
        <v>2</v>
      </c>
      <c r="G3" s="170"/>
      <c r="H3" s="170"/>
      <c r="I3" s="29"/>
      <c r="J3" s="29"/>
      <c r="K3" s="29"/>
      <c r="L3" s="29"/>
    </row>
    <row r="4" spans="1:13" ht="60" x14ac:dyDescent="0.2">
      <c r="A4" s="30" t="s">
        <v>3</v>
      </c>
      <c r="B4" s="171" t="s">
        <v>4</v>
      </c>
      <c r="C4" s="31" t="s">
        <v>5</v>
      </c>
      <c r="D4" s="130" t="s">
        <v>6</v>
      </c>
      <c r="E4" s="130" t="s">
        <v>6</v>
      </c>
      <c r="F4" s="174" t="s">
        <v>1057</v>
      </c>
      <c r="G4" s="137"/>
      <c r="H4" s="137"/>
      <c r="I4" s="29"/>
      <c r="J4" s="29"/>
      <c r="K4" s="29"/>
      <c r="L4" s="29"/>
    </row>
    <row r="5" spans="1:13" ht="66.75" customHeight="1" x14ac:dyDescent="0.2">
      <c r="A5" s="30" t="s">
        <v>8</v>
      </c>
      <c r="B5" s="172"/>
      <c r="C5" s="32" t="s">
        <v>9</v>
      </c>
      <c r="D5" s="130" t="s">
        <v>10</v>
      </c>
      <c r="E5" s="130" t="s">
        <v>10</v>
      </c>
      <c r="F5" s="137"/>
      <c r="G5" s="137"/>
      <c r="H5" s="137"/>
      <c r="I5" s="33"/>
      <c r="J5" s="33"/>
      <c r="K5" s="33"/>
      <c r="L5" s="33"/>
    </row>
    <row r="6" spans="1:13" ht="63" customHeight="1" x14ac:dyDescent="0.2">
      <c r="A6" s="175" t="s">
        <v>11</v>
      </c>
      <c r="B6" s="172"/>
      <c r="C6" s="32" t="s">
        <v>12</v>
      </c>
      <c r="D6" s="130" t="s">
        <v>13</v>
      </c>
      <c r="E6" s="130" t="s">
        <v>1058</v>
      </c>
      <c r="F6" s="137"/>
      <c r="G6" s="137"/>
      <c r="H6" s="137"/>
      <c r="I6" s="33"/>
      <c r="J6" s="33"/>
      <c r="K6" s="33"/>
      <c r="L6" s="33"/>
    </row>
    <row r="7" spans="1:13" ht="45" customHeight="1" x14ac:dyDescent="0.2">
      <c r="A7" s="176"/>
      <c r="B7" s="172"/>
      <c r="C7" s="32" t="s">
        <v>14</v>
      </c>
      <c r="D7" s="130" t="s">
        <v>15</v>
      </c>
      <c r="E7" s="130" t="s">
        <v>15</v>
      </c>
      <c r="F7" s="137"/>
      <c r="G7" s="137"/>
      <c r="H7" s="137"/>
      <c r="I7" s="33"/>
      <c r="J7" s="33"/>
      <c r="K7" s="33"/>
      <c r="L7" s="33"/>
    </row>
    <row r="8" spans="1:13" ht="24" x14ac:dyDescent="0.2">
      <c r="A8" s="176"/>
      <c r="B8" s="172"/>
      <c r="C8" s="32" t="s">
        <v>16</v>
      </c>
      <c r="D8" s="130" t="s">
        <v>17</v>
      </c>
      <c r="E8" s="33"/>
      <c r="F8" s="27"/>
      <c r="G8" s="33"/>
      <c r="H8" s="33"/>
      <c r="I8" s="33"/>
      <c r="J8" s="33"/>
      <c r="K8" s="33"/>
      <c r="L8" s="33"/>
    </row>
    <row r="9" spans="1:13" ht="41.25" customHeight="1" x14ac:dyDescent="0.2">
      <c r="A9" s="177" t="s">
        <v>18</v>
      </c>
      <c r="B9" s="172"/>
      <c r="C9" s="32" t="s">
        <v>19</v>
      </c>
      <c r="D9" s="33"/>
      <c r="E9" s="33"/>
      <c r="F9" s="27"/>
      <c r="G9" s="33"/>
      <c r="H9" s="33"/>
      <c r="I9" s="33"/>
      <c r="J9" s="33"/>
      <c r="K9" s="33"/>
      <c r="L9" s="33"/>
    </row>
    <row r="10" spans="1:13" ht="46.5" customHeight="1" x14ac:dyDescent="0.2">
      <c r="A10" s="178"/>
      <c r="B10" s="173"/>
      <c r="C10" s="32" t="s">
        <v>20</v>
      </c>
      <c r="D10" s="34"/>
      <c r="E10" s="33"/>
      <c r="F10" s="27"/>
      <c r="G10" s="33"/>
      <c r="H10" s="33"/>
      <c r="I10" s="33"/>
      <c r="J10" s="33"/>
      <c r="K10" s="33"/>
      <c r="L10" s="33"/>
    </row>
    <row r="11" spans="1:13" ht="60" customHeight="1" x14ac:dyDescent="0.2">
      <c r="A11" s="178"/>
      <c r="B11" s="35" t="s">
        <v>21</v>
      </c>
      <c r="C11" s="36" t="s">
        <v>22</v>
      </c>
      <c r="D11" s="37"/>
      <c r="F11" s="27"/>
      <c r="G11" s="33"/>
      <c r="H11" s="33"/>
      <c r="I11" s="33"/>
      <c r="J11" s="33"/>
      <c r="K11" s="33"/>
      <c r="L11" s="33"/>
    </row>
    <row r="12" spans="1:13" ht="65.25" customHeight="1" x14ac:dyDescent="0.2">
      <c r="A12" s="178"/>
      <c r="B12" s="38"/>
      <c r="C12" s="39"/>
      <c r="D12" s="37"/>
      <c r="F12" s="27"/>
      <c r="G12" s="33"/>
      <c r="H12" s="33"/>
      <c r="I12" s="33"/>
      <c r="J12" s="33"/>
      <c r="K12" s="33"/>
      <c r="L12" s="33"/>
    </row>
    <row r="13" spans="1:13" ht="15" x14ac:dyDescent="0.2">
      <c r="A13" s="40"/>
      <c r="B13" s="41"/>
      <c r="C13" s="41"/>
      <c r="D13" s="42"/>
      <c r="E13" s="43"/>
      <c r="F13" s="27"/>
      <c r="G13" s="44"/>
      <c r="H13" s="44"/>
      <c r="I13" s="44"/>
      <c r="J13" s="27"/>
      <c r="K13" s="27"/>
      <c r="L13" s="27"/>
    </row>
    <row r="14" spans="1:13" ht="27" customHeight="1" x14ac:dyDescent="0.2">
      <c r="A14" s="45" t="s">
        <v>23</v>
      </c>
      <c r="B14" s="40"/>
      <c r="C14" s="46"/>
      <c r="D14" s="47"/>
      <c r="E14" s="33"/>
      <c r="F14" s="33"/>
      <c r="G14" s="33"/>
      <c r="H14" s="33"/>
      <c r="I14" s="33"/>
      <c r="J14" s="33"/>
      <c r="K14" s="155" t="s">
        <v>24</v>
      </c>
      <c r="L14" s="155"/>
      <c r="M14" s="473" t="s">
        <v>181</v>
      </c>
    </row>
    <row r="15" spans="1:13" ht="27" customHeight="1" x14ac:dyDescent="0.2">
      <c r="A15" s="45"/>
      <c r="B15" s="40"/>
      <c r="C15" s="46"/>
      <c r="D15" s="47"/>
      <c r="E15" s="33"/>
      <c r="F15" s="33"/>
      <c r="G15" s="33"/>
      <c r="H15" s="33"/>
      <c r="I15" s="33"/>
      <c r="J15" s="33"/>
      <c r="K15" s="131"/>
      <c r="L15" s="131"/>
      <c r="M15" s="473" t="s">
        <v>182</v>
      </c>
    </row>
    <row r="16" spans="1:13" s="207" customFormat="1" ht="27.75" customHeight="1" x14ac:dyDescent="0.2">
      <c r="A16" s="200" t="s">
        <v>31</v>
      </c>
      <c r="B16" s="201" t="s">
        <v>209</v>
      </c>
      <c r="C16" s="200" t="s">
        <v>211</v>
      </c>
      <c r="D16" s="202" t="s">
        <v>271</v>
      </c>
      <c r="E16" s="203" t="s">
        <v>212</v>
      </c>
      <c r="F16" s="203" t="s">
        <v>213</v>
      </c>
      <c r="G16" s="203" t="s">
        <v>214</v>
      </c>
      <c r="H16" s="203" t="s">
        <v>215</v>
      </c>
      <c r="I16" s="203" t="s">
        <v>39</v>
      </c>
      <c r="J16" s="204" t="s">
        <v>216</v>
      </c>
      <c r="K16" s="205" t="s">
        <v>217</v>
      </c>
      <c r="L16" s="205" t="s">
        <v>218</v>
      </c>
      <c r="M16" s="473" t="s">
        <v>183</v>
      </c>
    </row>
    <row r="17" spans="1:47" s="214" customFormat="1" ht="32.25" customHeight="1" x14ac:dyDescent="0.2">
      <c r="A17" s="208"/>
      <c r="B17" s="209"/>
      <c r="C17" s="208"/>
      <c r="D17" s="210"/>
      <c r="E17" s="211"/>
      <c r="F17" s="211"/>
      <c r="G17" s="211"/>
      <c r="H17" s="211"/>
      <c r="I17" s="211"/>
      <c r="J17" s="212"/>
      <c r="K17" s="205"/>
      <c r="L17" s="205"/>
      <c r="M17" s="156" t="s">
        <v>25</v>
      </c>
      <c r="N17" s="157"/>
      <c r="O17" s="157"/>
      <c r="P17" s="157"/>
      <c r="Q17" s="157"/>
      <c r="R17" s="157"/>
      <c r="S17" s="411"/>
      <c r="T17" s="159" t="s">
        <v>26</v>
      </c>
      <c r="U17" s="160"/>
      <c r="V17" s="160"/>
      <c r="W17" s="160"/>
      <c r="X17" s="160"/>
      <c r="Y17" s="161"/>
      <c r="Z17" s="133"/>
      <c r="AA17" s="162" t="s">
        <v>27</v>
      </c>
      <c r="AB17" s="163"/>
      <c r="AC17" s="163"/>
      <c r="AD17" s="163"/>
      <c r="AE17" s="163"/>
      <c r="AF17" s="164"/>
      <c r="AG17" s="134"/>
      <c r="AH17" s="165" t="s">
        <v>28</v>
      </c>
      <c r="AI17" s="166"/>
      <c r="AJ17" s="166"/>
      <c r="AK17" s="166"/>
      <c r="AL17" s="166"/>
      <c r="AM17" s="167"/>
      <c r="AN17" s="125"/>
    </row>
    <row r="18" spans="1:47" ht="50.25" customHeight="1" x14ac:dyDescent="0.2">
      <c r="A18" s="1"/>
      <c r="B18" s="2"/>
      <c r="C18" s="3" t="s">
        <v>29</v>
      </c>
      <c r="D18" s="4"/>
      <c r="E18" s="5"/>
      <c r="F18" s="5"/>
      <c r="G18" s="6"/>
      <c r="H18" s="2"/>
      <c r="I18" s="7"/>
      <c r="J18" s="6"/>
      <c r="K18" s="5"/>
      <c r="L18" s="5"/>
      <c r="M18" s="184" t="s">
        <v>1059</v>
      </c>
      <c r="N18" s="185"/>
      <c r="O18" s="185"/>
      <c r="P18" s="185"/>
      <c r="Q18" s="186"/>
      <c r="R18" s="179" t="s">
        <v>30</v>
      </c>
      <c r="S18" s="158"/>
      <c r="T18" s="187" t="s">
        <v>1059</v>
      </c>
      <c r="U18" s="188"/>
      <c r="V18" s="188"/>
      <c r="W18" s="188"/>
      <c r="X18" s="189"/>
      <c r="Y18" s="180" t="s">
        <v>30</v>
      </c>
      <c r="Z18" s="161"/>
      <c r="AA18" s="190" t="s">
        <v>1059</v>
      </c>
      <c r="AB18" s="191"/>
      <c r="AC18" s="191"/>
      <c r="AD18" s="191"/>
      <c r="AE18" s="192"/>
      <c r="AF18" s="181" t="s">
        <v>30</v>
      </c>
      <c r="AG18" s="164"/>
      <c r="AH18" s="193" t="s">
        <v>1059</v>
      </c>
      <c r="AI18" s="194"/>
      <c r="AJ18" s="194"/>
      <c r="AK18" s="194"/>
      <c r="AL18" s="195"/>
      <c r="AM18" s="129" t="s">
        <v>30</v>
      </c>
      <c r="AN18" s="125"/>
    </row>
    <row r="19" spans="1:47" s="52" customFormat="1" ht="39" customHeight="1" x14ac:dyDescent="0.2">
      <c r="A19" s="8" t="s">
        <v>31</v>
      </c>
      <c r="B19" s="10" t="s">
        <v>32</v>
      </c>
      <c r="C19" s="10" t="s">
        <v>211</v>
      </c>
      <c r="D19" s="9" t="s">
        <v>271</v>
      </c>
      <c r="E19" s="10" t="s">
        <v>35</v>
      </c>
      <c r="F19" s="10" t="s">
        <v>36</v>
      </c>
      <c r="G19" s="10" t="s">
        <v>37</v>
      </c>
      <c r="H19" s="10" t="s">
        <v>38</v>
      </c>
      <c r="I19" s="10" t="s">
        <v>39</v>
      </c>
      <c r="J19" s="11" t="s">
        <v>40</v>
      </c>
      <c r="K19" s="12"/>
      <c r="L19" s="12"/>
      <c r="M19" s="126" t="s">
        <v>43</v>
      </c>
      <c r="N19" s="126" t="s">
        <v>44</v>
      </c>
      <c r="O19" s="126" t="s">
        <v>45</v>
      </c>
      <c r="P19" s="126" t="s">
        <v>46</v>
      </c>
      <c r="Q19" s="126" t="s">
        <v>47</v>
      </c>
      <c r="R19" s="122" t="s">
        <v>48</v>
      </c>
      <c r="S19" s="126" t="s">
        <v>180</v>
      </c>
      <c r="T19" s="127" t="s">
        <v>43</v>
      </c>
      <c r="U19" s="127" t="s">
        <v>44</v>
      </c>
      <c r="V19" s="127" t="s">
        <v>45</v>
      </c>
      <c r="W19" s="127" t="s">
        <v>46</v>
      </c>
      <c r="X19" s="127" t="s">
        <v>47</v>
      </c>
      <c r="Y19" s="123" t="s">
        <v>48</v>
      </c>
      <c r="Z19" s="127" t="s">
        <v>180</v>
      </c>
      <c r="AA19" s="128" t="s">
        <v>43</v>
      </c>
      <c r="AB19" s="128" t="s">
        <v>44</v>
      </c>
      <c r="AC19" s="128" t="s">
        <v>45</v>
      </c>
      <c r="AD19" s="128" t="s">
        <v>46</v>
      </c>
      <c r="AE19" s="128" t="s">
        <v>47</v>
      </c>
      <c r="AF19" s="124" t="s">
        <v>48</v>
      </c>
      <c r="AG19" s="215" t="s">
        <v>180</v>
      </c>
      <c r="AH19" s="129" t="s">
        <v>43</v>
      </c>
      <c r="AI19" s="129" t="s">
        <v>44</v>
      </c>
      <c r="AJ19" s="129" t="s">
        <v>45</v>
      </c>
      <c r="AK19" s="129" t="s">
        <v>46</v>
      </c>
      <c r="AL19" s="129" t="s">
        <v>47</v>
      </c>
      <c r="AM19" s="51" t="s">
        <v>48</v>
      </c>
      <c r="AN19" s="129" t="s">
        <v>180</v>
      </c>
    </row>
    <row r="20" spans="1:47" s="52" customFormat="1" ht="39.75" customHeight="1" x14ac:dyDescent="0.2">
      <c r="A20" s="148" t="s">
        <v>1060</v>
      </c>
      <c r="B20" s="474" t="s">
        <v>50</v>
      </c>
      <c r="C20" s="475" t="s">
        <v>1061</v>
      </c>
      <c r="D20" s="476" t="str">
        <f>'[4]Arte y Cultura'!A14</f>
        <v>Diseño y publicación de los términos de referencia de las convocatorias y jurados</v>
      </c>
      <c r="E20" s="477" t="s">
        <v>1062</v>
      </c>
      <c r="F20" s="17" t="s">
        <v>61</v>
      </c>
      <c r="G20" s="478" t="s">
        <v>54</v>
      </c>
      <c r="H20" s="53" t="s">
        <v>55</v>
      </c>
      <c r="I20" s="54" t="s">
        <v>1063</v>
      </c>
      <c r="J20" s="55" t="s">
        <v>1064</v>
      </c>
      <c r="K20" s="56">
        <v>43466</v>
      </c>
      <c r="L20" s="56">
        <v>43830</v>
      </c>
      <c r="M20" s="479">
        <f>(('[4]Arte y Cultura'!H14)*100%)/'[4]Arte y Cultura'!E14</f>
        <v>1</v>
      </c>
      <c r="N20" s="479">
        <f>(('[4]Arte y Cultura'!I14)*100%)/'[4]Arte y Cultura'!E14</f>
        <v>1</v>
      </c>
      <c r="O20" s="479">
        <f>N20/M20</f>
        <v>1</v>
      </c>
      <c r="P20" s="80" t="s">
        <v>1065</v>
      </c>
      <c r="Q20" s="260" t="s">
        <v>1066</v>
      </c>
      <c r="R20" s="80" t="s">
        <v>1067</v>
      </c>
      <c r="S20" s="80" t="s">
        <v>182</v>
      </c>
      <c r="T20" s="59">
        <f>(('[4]Arte y Cultura'!K14)*100%)/'[4]Arte y Cultura'!E14</f>
        <v>0</v>
      </c>
      <c r="U20" s="59">
        <f>(('[4]Arte y Cultura'!L14)*100%)/'[4]Arte y Cultura'!E14</f>
        <v>0</v>
      </c>
      <c r="V20" s="480" t="e">
        <f>U20/T20</f>
        <v>#DIV/0!</v>
      </c>
      <c r="W20" s="113"/>
      <c r="X20" s="113"/>
      <c r="Y20" s="113"/>
      <c r="Z20" s="114"/>
      <c r="AA20" s="60">
        <f>(('[4]Arte y Cultura'!N14)*100%)/'[4]Arte y Cultura'!E14</f>
        <v>0</v>
      </c>
      <c r="AB20" s="60">
        <f>(('[4]Arte y Cultura'!O14)*100%)/'[4]Arte y Cultura'!E14</f>
        <v>0</v>
      </c>
      <c r="AC20" s="68" t="e">
        <f>AB20/AA20</f>
        <v>#DIV/0!</v>
      </c>
      <c r="AD20" s="68"/>
      <c r="AE20" s="68"/>
      <c r="AF20" s="68"/>
      <c r="AG20" s="220"/>
      <c r="AH20" s="62">
        <f>(('[4]Arte y Cultura'!Q14)*100%)/'[4]Arte y Cultura'!E14</f>
        <v>0</v>
      </c>
      <c r="AI20" s="62">
        <f>(('[4]Arte y Cultura'!R14)*100%)/'[4]Arte y Cultura'!E14</f>
        <v>0</v>
      </c>
      <c r="AJ20" s="63" t="e">
        <f>AI20/AH20</f>
        <v>#DIV/0!</v>
      </c>
      <c r="AK20" s="63"/>
      <c r="AL20" s="63"/>
      <c r="AM20" s="63"/>
      <c r="AN20" s="82"/>
      <c r="AO20" s="71">
        <f>M20+T20+AA20+AH20</f>
        <v>1</v>
      </c>
      <c r="AT20" s="481" t="s">
        <v>1068</v>
      </c>
      <c r="AU20" s="481"/>
    </row>
    <row r="21" spans="1:47" s="52" customFormat="1" ht="45.75" customHeight="1" x14ac:dyDescent="0.2">
      <c r="A21" s="482"/>
      <c r="B21" s="483"/>
      <c r="C21" s="149"/>
      <c r="D21" s="476" t="str">
        <f>'[4]Arte y Cultura'!A15</f>
        <v>Recepción de propuestas y cierre de las convocatorias.</v>
      </c>
      <c r="E21" s="477" t="s">
        <v>1069</v>
      </c>
      <c r="F21" s="17" t="s">
        <v>61</v>
      </c>
      <c r="G21" s="478" t="s">
        <v>54</v>
      </c>
      <c r="H21" s="53" t="s">
        <v>55</v>
      </c>
      <c r="I21" s="54" t="s">
        <v>1063</v>
      </c>
      <c r="J21" s="55" t="s">
        <v>1070</v>
      </c>
      <c r="K21" s="56">
        <v>43466</v>
      </c>
      <c r="L21" s="56">
        <v>43830</v>
      </c>
      <c r="M21" s="479">
        <f>(('[4]Arte y Cultura'!H15)*100%)/'[4]Arte y Cultura'!E15</f>
        <v>0.2</v>
      </c>
      <c r="N21" s="479">
        <f>(('[4]Arte y Cultura'!I15)*100%)/'[4]Arte y Cultura'!E15</f>
        <v>0.2</v>
      </c>
      <c r="O21" s="479">
        <f>N21/M21</f>
        <v>1</v>
      </c>
      <c r="P21" s="80" t="s">
        <v>1071</v>
      </c>
      <c r="Q21" s="260" t="s">
        <v>1066</v>
      </c>
      <c r="R21" s="80" t="s">
        <v>1072</v>
      </c>
      <c r="S21" s="80" t="s">
        <v>181</v>
      </c>
      <c r="T21" s="59">
        <f>(('[4]Arte y Cultura'!K15)*100%)/'[4]Arte y Cultura'!E15</f>
        <v>0.6</v>
      </c>
      <c r="U21" s="59">
        <f>(('[4]Arte y Cultura'!L15)*100%)/'[4]Arte y Cultura'!E15</f>
        <v>0</v>
      </c>
      <c r="V21" s="480">
        <f t="shared" ref="V21:V27" si="0">U21/T21</f>
        <v>0</v>
      </c>
      <c r="W21" s="113"/>
      <c r="X21" s="113"/>
      <c r="Y21" s="113"/>
      <c r="Z21" s="114"/>
      <c r="AA21" s="60">
        <f>(('[4]Arte y Cultura'!N15)*100%)/'[4]Arte y Cultura'!E15</f>
        <v>0.1</v>
      </c>
      <c r="AB21" s="60">
        <f>(('[4]Arte y Cultura'!O15)*100%)/'[4]Arte y Cultura'!E15</f>
        <v>0</v>
      </c>
      <c r="AC21" s="68">
        <f t="shared" ref="AC21:AC34" si="1">AB21/AA21</f>
        <v>0</v>
      </c>
      <c r="AD21" s="68"/>
      <c r="AE21" s="68"/>
      <c r="AF21" s="68"/>
      <c r="AG21" s="220"/>
      <c r="AH21" s="62">
        <f>(('[4]Arte y Cultura'!Q15)*100%)/'[4]Arte y Cultura'!E15</f>
        <v>0.1</v>
      </c>
      <c r="AI21" s="62">
        <f>(('[4]Arte y Cultura'!R15)*100%)/'[4]Arte y Cultura'!E15</f>
        <v>0</v>
      </c>
      <c r="AJ21" s="63">
        <f t="shared" ref="AJ21:AJ30" si="2">AI21/AH21</f>
        <v>0</v>
      </c>
      <c r="AK21" s="63"/>
      <c r="AL21" s="63"/>
      <c r="AM21" s="63"/>
      <c r="AN21" s="82"/>
      <c r="AO21" s="71">
        <f t="shared" ref="AO21:AO34" si="3">M21+T21+AA21+AH21</f>
        <v>1</v>
      </c>
      <c r="AT21" s="484" t="s">
        <v>203</v>
      </c>
      <c r="AU21" s="115">
        <f>COUNTA(D20:D34,D39:D46)</f>
        <v>23</v>
      </c>
    </row>
    <row r="22" spans="1:47" s="52" customFormat="1" ht="21.95" customHeight="1" x14ac:dyDescent="0.2">
      <c r="A22" s="482"/>
      <c r="B22" s="483"/>
      <c r="C22" s="149"/>
      <c r="D22" s="476" t="str">
        <f>'[4]Arte y Cultura'!A16</f>
        <v>Verificación de requisitos mínimos</v>
      </c>
      <c r="E22" s="477" t="s">
        <v>1073</v>
      </c>
      <c r="F22" s="17" t="s">
        <v>61</v>
      </c>
      <c r="G22" s="478" t="s">
        <v>54</v>
      </c>
      <c r="H22" s="53" t="s">
        <v>55</v>
      </c>
      <c r="I22" s="54" t="s">
        <v>1063</v>
      </c>
      <c r="J22" s="55" t="s">
        <v>1074</v>
      </c>
      <c r="K22" s="56">
        <v>43466</v>
      </c>
      <c r="L22" s="56">
        <v>43830</v>
      </c>
      <c r="M22" s="479">
        <f>(('[4]Arte y Cultura'!H16)*100%)/'[4]Arte y Cultura'!E16</f>
        <v>0.125</v>
      </c>
      <c r="N22" s="479">
        <f>(('[4]Arte y Cultura'!I16)*100%)/'[4]Arte y Cultura'!E16</f>
        <v>0.125</v>
      </c>
      <c r="O22" s="479">
        <f t="shared" ref="O22:O26" si="4">N22/M22</f>
        <v>1</v>
      </c>
      <c r="P22" s="80" t="s">
        <v>1075</v>
      </c>
      <c r="Q22" s="260" t="s">
        <v>1076</v>
      </c>
      <c r="R22" s="80" t="s">
        <v>1077</v>
      </c>
      <c r="S22" s="80" t="s">
        <v>181</v>
      </c>
      <c r="T22" s="59">
        <f>(('[4]Arte y Cultura'!K16)*100%)/'[4]Arte y Cultura'!E16</f>
        <v>0.625</v>
      </c>
      <c r="U22" s="59">
        <f>(('[4]Arte y Cultura'!L16)*100%)/'[4]Arte y Cultura'!E16</f>
        <v>0</v>
      </c>
      <c r="V22" s="480">
        <f t="shared" si="0"/>
        <v>0</v>
      </c>
      <c r="W22" s="113"/>
      <c r="X22" s="113"/>
      <c r="Y22" s="113"/>
      <c r="Z22" s="114"/>
      <c r="AA22" s="60">
        <f>(('[4]Arte y Cultura'!N16)*100%)/'[4]Arte y Cultura'!E16</f>
        <v>0.125</v>
      </c>
      <c r="AB22" s="60">
        <f>(('[4]Arte y Cultura'!O16)*100%)/'[4]Arte y Cultura'!E16</f>
        <v>0</v>
      </c>
      <c r="AC22" s="68">
        <f t="shared" si="1"/>
        <v>0</v>
      </c>
      <c r="AD22" s="68"/>
      <c r="AE22" s="68"/>
      <c r="AF22" s="68"/>
      <c r="AG22" s="220"/>
      <c r="AH22" s="62">
        <f>(('[4]Arte y Cultura'!Q16)*100%)/'[4]Arte y Cultura'!E16</f>
        <v>0.125</v>
      </c>
      <c r="AI22" s="62">
        <f>(('[4]Arte y Cultura'!R16)*100%)/'[4]Arte y Cultura'!E16</f>
        <v>0</v>
      </c>
      <c r="AJ22" s="63">
        <f t="shared" si="2"/>
        <v>0</v>
      </c>
      <c r="AK22" s="63"/>
      <c r="AL22" s="63"/>
      <c r="AM22" s="63"/>
      <c r="AN22" s="82"/>
      <c r="AO22" s="71">
        <f t="shared" si="3"/>
        <v>1</v>
      </c>
      <c r="AT22" s="485"/>
      <c r="AU22" s="116"/>
    </row>
    <row r="23" spans="1:47" s="52" customFormat="1" ht="21.95" customHeight="1" x14ac:dyDescent="0.2">
      <c r="A23" s="482"/>
      <c r="B23" s="483"/>
      <c r="C23" s="149"/>
      <c r="D23" s="476" t="str">
        <f>'[4]Arte y Cultura'!A17</f>
        <v>Selección y notificación de jurados</v>
      </c>
      <c r="E23" s="477" t="s">
        <v>1078</v>
      </c>
      <c r="F23" s="17" t="s">
        <v>61</v>
      </c>
      <c r="G23" s="478" t="s">
        <v>54</v>
      </c>
      <c r="H23" s="53" t="s">
        <v>55</v>
      </c>
      <c r="I23" s="54" t="s">
        <v>1063</v>
      </c>
      <c r="J23" s="55" t="s">
        <v>1079</v>
      </c>
      <c r="K23" s="56">
        <v>43466</v>
      </c>
      <c r="L23" s="56">
        <v>43830</v>
      </c>
      <c r="M23" s="479">
        <f>(('[4]Arte y Cultura'!H17)*100%)/'[4]Arte y Cultura'!E17</f>
        <v>0.29411764705882348</v>
      </c>
      <c r="N23" s="479">
        <f>(('[4]Arte y Cultura'!I17)*100%)/'[4]Arte y Cultura'!E17</f>
        <v>0.29411764705882348</v>
      </c>
      <c r="O23" s="479">
        <f t="shared" si="4"/>
        <v>1</v>
      </c>
      <c r="P23" s="80" t="s">
        <v>1080</v>
      </c>
      <c r="Q23" s="260" t="s">
        <v>1076</v>
      </c>
      <c r="R23" s="80" t="s">
        <v>1081</v>
      </c>
      <c r="S23" s="80" t="s">
        <v>181</v>
      </c>
      <c r="T23" s="59">
        <f>(('[4]Arte y Cultura'!K17)*100%)/'[4]Arte y Cultura'!E17</f>
        <v>0.58823529411764697</v>
      </c>
      <c r="U23" s="59">
        <f>(('[4]Arte y Cultura'!L17)*100%)/'[4]Arte y Cultura'!E17</f>
        <v>0</v>
      </c>
      <c r="V23" s="480">
        <f t="shared" si="0"/>
        <v>0</v>
      </c>
      <c r="W23" s="113"/>
      <c r="X23" s="113"/>
      <c r="Y23" s="113"/>
      <c r="Z23" s="114"/>
      <c r="AA23" s="60">
        <f>(('[4]Arte y Cultura'!N17)*100%)/'[4]Arte y Cultura'!E17</f>
        <v>5.8823529411764691E-2</v>
      </c>
      <c r="AB23" s="60">
        <f>(('[4]Arte y Cultura'!O17)*100%)/'[4]Arte y Cultura'!E17</f>
        <v>0</v>
      </c>
      <c r="AC23" s="68">
        <f t="shared" si="1"/>
        <v>0</v>
      </c>
      <c r="AD23" s="68"/>
      <c r="AE23" s="68"/>
      <c r="AF23" s="68"/>
      <c r="AG23" s="220"/>
      <c r="AH23" s="62">
        <f>(('[4]Arte y Cultura'!Q17)*100%)/'[4]Arte y Cultura'!E17</f>
        <v>5.8823529411764691E-2</v>
      </c>
      <c r="AI23" s="62">
        <f>(('[4]Arte y Cultura'!R17)*100%)/'[4]Arte y Cultura'!E17</f>
        <v>0</v>
      </c>
      <c r="AJ23" s="63">
        <f t="shared" si="2"/>
        <v>0</v>
      </c>
      <c r="AK23" s="63"/>
      <c r="AL23" s="63"/>
      <c r="AM23" s="63"/>
      <c r="AN23" s="82"/>
      <c r="AO23" s="71">
        <f t="shared" si="3"/>
        <v>0.99999999999999989</v>
      </c>
      <c r="AT23" s="486" t="s">
        <v>204</v>
      </c>
      <c r="AU23" s="486"/>
    </row>
    <row r="24" spans="1:47" s="52" customFormat="1" ht="27" customHeight="1" x14ac:dyDescent="0.2">
      <c r="A24" s="482"/>
      <c r="B24" s="483"/>
      <c r="C24" s="149"/>
      <c r="D24" s="476" t="str">
        <f>'[4]Arte y Cultura'!A18</f>
        <v>Acompañamiento a la evaluación de las propuestas presentadas</v>
      </c>
      <c r="E24" s="487" t="s">
        <v>1082</v>
      </c>
      <c r="F24" s="17" t="s">
        <v>61</v>
      </c>
      <c r="G24" s="478" t="s">
        <v>54</v>
      </c>
      <c r="H24" s="53" t="s">
        <v>55</v>
      </c>
      <c r="I24" s="54" t="s">
        <v>1063</v>
      </c>
      <c r="J24" s="55" t="s">
        <v>1083</v>
      </c>
      <c r="K24" s="56">
        <v>43466</v>
      </c>
      <c r="L24" s="56">
        <v>43830</v>
      </c>
      <c r="M24" s="479">
        <f>(('[4]Arte y Cultura'!H18)*100%)/'[4]Arte y Cultura'!E18</f>
        <v>0</v>
      </c>
      <c r="N24" s="479">
        <f>(('[4]Arte y Cultura'!I18)*100%)/'[4]Arte y Cultura'!E18</f>
        <v>0</v>
      </c>
      <c r="O24" s="479" t="e">
        <f t="shared" si="4"/>
        <v>#DIV/0!</v>
      </c>
      <c r="P24" s="80" t="s">
        <v>1084</v>
      </c>
      <c r="Q24" s="80" t="s">
        <v>202</v>
      </c>
      <c r="R24" s="80"/>
      <c r="S24" s="80"/>
      <c r="T24" s="59">
        <f>(('[4]Arte y Cultura'!K18)*100%)/'[4]Arte y Cultura'!E18</f>
        <v>0.625</v>
      </c>
      <c r="U24" s="59">
        <f>(('[4]Arte y Cultura'!L18)*100%)/'[4]Arte y Cultura'!E18</f>
        <v>0</v>
      </c>
      <c r="V24" s="480">
        <f t="shared" si="0"/>
        <v>0</v>
      </c>
      <c r="W24" s="113"/>
      <c r="X24" s="113"/>
      <c r="Y24" s="113"/>
      <c r="Z24" s="114"/>
      <c r="AA24" s="60">
        <f>(('[4]Arte y Cultura'!N18)*100%)/'[4]Arte y Cultura'!E18</f>
        <v>0.25</v>
      </c>
      <c r="AB24" s="60">
        <f>(('[4]Arte y Cultura'!O18)*100%)/'[4]Arte y Cultura'!E18</f>
        <v>0</v>
      </c>
      <c r="AC24" s="68">
        <f t="shared" si="1"/>
        <v>0</v>
      </c>
      <c r="AD24" s="68"/>
      <c r="AE24" s="68"/>
      <c r="AF24" s="68"/>
      <c r="AG24" s="220"/>
      <c r="AH24" s="62">
        <f>(('[4]Arte y Cultura'!Q18)*100%)/'[4]Arte y Cultura'!E18</f>
        <v>0.125</v>
      </c>
      <c r="AI24" s="62">
        <f>(('[4]Arte y Cultura'!R18)*100%)/'[4]Arte y Cultura'!E18</f>
        <v>0</v>
      </c>
      <c r="AJ24" s="63">
        <f t="shared" si="2"/>
        <v>0</v>
      </c>
      <c r="AK24" s="63"/>
      <c r="AL24" s="63"/>
      <c r="AM24" s="63"/>
      <c r="AN24" s="82"/>
      <c r="AO24" s="71">
        <f t="shared" si="3"/>
        <v>1</v>
      </c>
      <c r="AT24" s="488" t="s">
        <v>1085</v>
      </c>
      <c r="AU24" s="117">
        <f>COUNTA(S20:S46)</f>
        <v>8</v>
      </c>
    </row>
    <row r="25" spans="1:47" s="52" customFormat="1" ht="21.95" customHeight="1" x14ac:dyDescent="0.2">
      <c r="A25" s="482"/>
      <c r="B25" s="483"/>
      <c r="C25" s="149"/>
      <c r="D25" s="476" t="str">
        <f>'[4]Arte y Cultura'!A19</f>
        <v>Selección y notificación a los ganadores</v>
      </c>
      <c r="E25" s="477" t="s">
        <v>1086</v>
      </c>
      <c r="F25" s="17" t="s">
        <v>61</v>
      </c>
      <c r="G25" s="478" t="s">
        <v>54</v>
      </c>
      <c r="H25" s="53" t="s">
        <v>55</v>
      </c>
      <c r="I25" s="54" t="s">
        <v>1063</v>
      </c>
      <c r="J25" s="55" t="s">
        <v>1087</v>
      </c>
      <c r="K25" s="56">
        <v>43466</v>
      </c>
      <c r="L25" s="56">
        <v>43830</v>
      </c>
      <c r="M25" s="479">
        <f>(('[4]Arte y Cultura'!H19)*100%)/'[4]Arte y Cultura'!E19</f>
        <v>0</v>
      </c>
      <c r="N25" s="479">
        <f>(('[4]Arte y Cultura'!I19)*100%)/'[4]Arte y Cultura'!E19</f>
        <v>0</v>
      </c>
      <c r="O25" s="479" t="e">
        <f t="shared" si="4"/>
        <v>#DIV/0!</v>
      </c>
      <c r="P25" s="80" t="s">
        <v>1084</v>
      </c>
      <c r="Q25" s="80" t="s">
        <v>202</v>
      </c>
      <c r="R25" s="80"/>
      <c r="S25" s="80"/>
      <c r="T25" s="59">
        <f>(('[4]Arte y Cultura'!K19)*100%)/'[4]Arte y Cultura'!E19</f>
        <v>0.50000000000000011</v>
      </c>
      <c r="U25" s="59">
        <f>(('[4]Arte y Cultura'!L19)*100%)/'[4]Arte y Cultura'!E19</f>
        <v>0</v>
      </c>
      <c r="V25" s="480">
        <f t="shared" si="0"/>
        <v>0</v>
      </c>
      <c r="W25" s="113"/>
      <c r="X25" s="113"/>
      <c r="Y25" s="113"/>
      <c r="Z25" s="114"/>
      <c r="AA25" s="60">
        <f>(('[4]Arte y Cultura'!N19)*100%)/'[4]Arte y Cultura'!E19</f>
        <v>0.4</v>
      </c>
      <c r="AB25" s="60">
        <f>(('[4]Arte y Cultura'!O19)*100%)/'[4]Arte y Cultura'!E19</f>
        <v>0</v>
      </c>
      <c r="AC25" s="68">
        <f t="shared" si="1"/>
        <v>0</v>
      </c>
      <c r="AD25" s="68"/>
      <c r="AE25" s="68"/>
      <c r="AF25" s="68"/>
      <c r="AG25" s="220"/>
      <c r="AH25" s="62">
        <f>(('[4]Arte y Cultura'!Q19)*100%)/'[4]Arte y Cultura'!E19</f>
        <v>0.1</v>
      </c>
      <c r="AI25" s="62">
        <f>(('[4]Arte y Cultura'!R19)*100%)/'[4]Arte y Cultura'!E19</f>
        <v>0</v>
      </c>
      <c r="AJ25" s="63">
        <f t="shared" si="2"/>
        <v>0</v>
      </c>
      <c r="AK25" s="63"/>
      <c r="AL25" s="63"/>
      <c r="AM25" s="63"/>
      <c r="AN25" s="82"/>
      <c r="AO25" s="71">
        <f t="shared" si="3"/>
        <v>1.0000000000000002</v>
      </c>
      <c r="AT25" s="489" t="s">
        <v>205</v>
      </c>
      <c r="AU25" s="118">
        <f>COUNTIF(S20:S46,M14)</f>
        <v>5</v>
      </c>
    </row>
    <row r="26" spans="1:47" s="52" customFormat="1" ht="26.25" customHeight="1" x14ac:dyDescent="0.2">
      <c r="A26" s="482"/>
      <c r="B26" s="483"/>
      <c r="C26" s="149"/>
      <c r="D26" s="476" t="str">
        <f>'[4]Arte y Cultura'!A20</f>
        <v>Aceptación del estímulo y trámites administrativos</v>
      </c>
      <c r="E26" s="477" t="s">
        <v>1088</v>
      </c>
      <c r="F26" s="17" t="s">
        <v>61</v>
      </c>
      <c r="G26" s="478" t="s">
        <v>54</v>
      </c>
      <c r="H26" s="53" t="s">
        <v>55</v>
      </c>
      <c r="I26" s="54" t="s">
        <v>1063</v>
      </c>
      <c r="J26" s="55" t="s">
        <v>1089</v>
      </c>
      <c r="K26" s="56">
        <v>43466</v>
      </c>
      <c r="L26" s="56">
        <v>43830</v>
      </c>
      <c r="M26" s="479">
        <f>(('[4]Arte y Cultura'!H20)*100%)/'[4]Arte y Cultura'!E20</f>
        <v>0</v>
      </c>
      <c r="N26" s="479">
        <f>(('[4]Arte y Cultura'!I20)*100%)/'[4]Arte y Cultura'!E20</f>
        <v>0</v>
      </c>
      <c r="O26" s="479" t="e">
        <f t="shared" si="4"/>
        <v>#DIV/0!</v>
      </c>
      <c r="P26" s="80" t="s">
        <v>1084</v>
      </c>
      <c r="Q26" s="80" t="s">
        <v>202</v>
      </c>
      <c r="R26" s="80"/>
      <c r="S26" s="80"/>
      <c r="T26" s="59">
        <f>(('[4]Arte y Cultura'!K20)*100%)/'[4]Arte y Cultura'!E20</f>
        <v>0.47058823529411764</v>
      </c>
      <c r="U26" s="59">
        <f>(('[4]Arte y Cultura'!L20)*100%)/'[4]Arte y Cultura'!E20</f>
        <v>0</v>
      </c>
      <c r="V26" s="480">
        <f t="shared" si="0"/>
        <v>0</v>
      </c>
      <c r="W26" s="113"/>
      <c r="X26" s="113"/>
      <c r="Y26" s="113"/>
      <c r="Z26" s="114"/>
      <c r="AA26" s="60">
        <f>(('[4]Arte y Cultura'!N20)*100%)/'[4]Arte y Cultura'!E20</f>
        <v>0.41176470588235298</v>
      </c>
      <c r="AB26" s="60">
        <f>(('[4]Arte y Cultura'!O20)*100%)/'[4]Arte y Cultura'!E20</f>
        <v>0</v>
      </c>
      <c r="AC26" s="68">
        <f t="shared" si="1"/>
        <v>0</v>
      </c>
      <c r="AD26" s="68"/>
      <c r="AE26" s="68"/>
      <c r="AF26" s="68"/>
      <c r="AG26" s="220"/>
      <c r="AH26" s="62">
        <f>(('[4]Arte y Cultura'!Q20)*100%)/'[4]Arte y Cultura'!E20</f>
        <v>0.11764705882352941</v>
      </c>
      <c r="AI26" s="62">
        <f>(('[4]Arte y Cultura'!R20)*100%)/'[4]Arte y Cultura'!E20</f>
        <v>0</v>
      </c>
      <c r="AJ26" s="63">
        <f t="shared" si="2"/>
        <v>0</v>
      </c>
      <c r="AK26" s="63"/>
      <c r="AL26" s="63"/>
      <c r="AM26" s="63"/>
      <c r="AN26" s="82"/>
      <c r="AO26" s="71">
        <f t="shared" si="3"/>
        <v>1</v>
      </c>
      <c r="AT26" s="489" t="s">
        <v>206</v>
      </c>
      <c r="AU26" s="119">
        <f>COUNTIF(S20:S46,M15)</f>
        <v>3</v>
      </c>
    </row>
    <row r="27" spans="1:47" s="52" customFormat="1" ht="33.75" customHeight="1" x14ac:dyDescent="0.2">
      <c r="A27" s="490"/>
      <c r="B27" s="491"/>
      <c r="C27" s="150"/>
      <c r="D27" s="476" t="str">
        <f>'[4]Arte y Cultura'!A21</f>
        <v>Acompañamiento a los ganadores: ejecución, seguimiento y pago</v>
      </c>
      <c r="E27" s="487" t="s">
        <v>1090</v>
      </c>
      <c r="F27" s="17" t="s">
        <v>61</v>
      </c>
      <c r="G27" s="478" t="s">
        <v>54</v>
      </c>
      <c r="H27" s="53" t="s">
        <v>55</v>
      </c>
      <c r="I27" s="54" t="s">
        <v>1063</v>
      </c>
      <c r="J27" s="55" t="s">
        <v>1091</v>
      </c>
      <c r="K27" s="56">
        <v>43466</v>
      </c>
      <c r="L27" s="56">
        <v>43830</v>
      </c>
      <c r="M27" s="479">
        <f>(('[4]Arte y Cultura'!H21)*100%)/'[4]Arte y Cultura'!E21</f>
        <v>0</v>
      </c>
      <c r="N27" s="479">
        <f>(('[4]Arte y Cultura'!I21)*100%)/'[4]Arte y Cultura'!E21</f>
        <v>0</v>
      </c>
      <c r="O27" s="492" t="e">
        <f>N27/M27</f>
        <v>#DIV/0!</v>
      </c>
      <c r="P27" s="80" t="s">
        <v>1084</v>
      </c>
      <c r="Q27" s="80" t="s">
        <v>202</v>
      </c>
      <c r="R27" s="80"/>
      <c r="S27" s="80"/>
      <c r="T27" s="59">
        <f>(('[4]Arte y Cultura'!K21)*100%)/'[4]Arte y Cultura'!E21</f>
        <v>0.19999999999999996</v>
      </c>
      <c r="U27" s="59">
        <f>(('[4]Arte y Cultura'!L21)*100%)/'[4]Arte y Cultura'!E21</f>
        <v>0</v>
      </c>
      <c r="V27" s="480">
        <f t="shared" si="0"/>
        <v>0</v>
      </c>
      <c r="W27" s="113"/>
      <c r="X27" s="113"/>
      <c r="Y27" s="113"/>
      <c r="Z27" s="114"/>
      <c r="AA27" s="60">
        <f>(('[4]Arte y Cultura'!N21)*100%)/'[4]Arte y Cultura'!E21</f>
        <v>0.33333333333333331</v>
      </c>
      <c r="AB27" s="60">
        <f>(('[4]Arte y Cultura'!O21)*100%)/'[4]Arte y Cultura'!E21</f>
        <v>0</v>
      </c>
      <c r="AC27" s="68">
        <f t="shared" si="1"/>
        <v>0</v>
      </c>
      <c r="AD27" s="68"/>
      <c r="AE27" s="68"/>
      <c r="AF27" s="68"/>
      <c r="AG27" s="220"/>
      <c r="AH27" s="62">
        <f>(('[4]Arte y Cultura'!Q21)*100%)/'[4]Arte y Cultura'!E21</f>
        <v>0.46666666666666662</v>
      </c>
      <c r="AI27" s="62">
        <f>(('[4]Arte y Cultura'!R21)*100%)/'[4]Arte y Cultura'!E21</f>
        <v>0</v>
      </c>
      <c r="AJ27" s="63">
        <f t="shared" si="2"/>
        <v>0</v>
      </c>
      <c r="AK27" s="63"/>
      <c r="AL27" s="63"/>
      <c r="AM27" s="63"/>
      <c r="AN27" s="82"/>
      <c r="AO27" s="71">
        <f t="shared" si="3"/>
        <v>0.99999999999999978</v>
      </c>
      <c r="AT27" s="493" t="s">
        <v>207</v>
      </c>
      <c r="AU27" s="120">
        <f>COUNTIF(S20:S46,M16)</f>
        <v>0</v>
      </c>
    </row>
    <row r="28" spans="1:47" s="52" customFormat="1" ht="52.5" customHeight="1" x14ac:dyDescent="0.2">
      <c r="A28" s="153" t="s">
        <v>1092</v>
      </c>
      <c r="B28" s="474" t="s">
        <v>50</v>
      </c>
      <c r="C28" s="475" t="s">
        <v>1093</v>
      </c>
      <c r="D28" s="16" t="str">
        <f>'[4]Arte y Cultura'!A35</f>
        <v>Adecuación y mantenimiento de las salas de exposición</v>
      </c>
      <c r="E28" s="487" t="s">
        <v>1094</v>
      </c>
      <c r="F28" s="17" t="s">
        <v>61</v>
      </c>
      <c r="G28" s="478" t="s">
        <v>54</v>
      </c>
      <c r="H28" s="53" t="s">
        <v>55</v>
      </c>
      <c r="I28" s="54" t="s">
        <v>1063</v>
      </c>
      <c r="J28" s="55" t="s">
        <v>1095</v>
      </c>
      <c r="K28" s="56">
        <v>43466</v>
      </c>
      <c r="L28" s="56">
        <v>43830</v>
      </c>
      <c r="M28" s="57">
        <f>(('[4]Arte y Cultura'!H35)*100%)/'[4]Arte y Cultura'!E35</f>
        <v>0</v>
      </c>
      <c r="N28" s="57">
        <f>(('[4]Arte y Cultura'!I35)*100%)/'[4]Arte y Cultura'!E35</f>
        <v>0</v>
      </c>
      <c r="O28" s="57" t="e">
        <f>N28/M28</f>
        <v>#DIV/0!</v>
      </c>
      <c r="P28" s="80" t="s">
        <v>1084</v>
      </c>
      <c r="Q28" s="80" t="s">
        <v>202</v>
      </c>
      <c r="R28" s="80"/>
      <c r="S28" s="80"/>
      <c r="T28" s="59">
        <f>(('[4]Arte y Cultura'!K35)*100%)/'[4]Arte y Cultura'!E35</f>
        <v>0.16666666666666669</v>
      </c>
      <c r="U28" s="59">
        <f>(('[4]Arte y Cultura'!L35)*100%)/'[4]Arte y Cultura'!E35</f>
        <v>0</v>
      </c>
      <c r="V28" s="494">
        <f>U28/T28</f>
        <v>0</v>
      </c>
      <c r="W28" s="113"/>
      <c r="X28" s="113"/>
      <c r="Y28" s="113"/>
      <c r="Z28" s="114"/>
      <c r="AA28" s="495">
        <f>(('[4]Arte y Cultura'!N35)*100%)/'[4]Arte y Cultura'!E35</f>
        <v>0.66666666666666674</v>
      </c>
      <c r="AB28" s="495">
        <f>(('[4]Arte y Cultura'!O35)*100%)/'[4]Arte y Cultura'!E35</f>
        <v>0</v>
      </c>
      <c r="AC28" s="496">
        <f>AB28/AA28</f>
        <v>0</v>
      </c>
      <c r="AD28" s="68"/>
      <c r="AE28" s="68"/>
      <c r="AF28" s="68"/>
      <c r="AG28" s="220"/>
      <c r="AH28" s="497">
        <f>(('[4]Arte y Cultura'!Q35)*100%)/'[4]Arte y Cultura'!E35</f>
        <v>0.16666666666666669</v>
      </c>
      <c r="AI28" s="497">
        <f xml:space="preserve"> (('[4]Arte y Cultura'!R35)*100%)/'[4]Arte y Cultura'!E35</f>
        <v>0</v>
      </c>
      <c r="AJ28" s="63">
        <f t="shared" si="2"/>
        <v>0</v>
      </c>
      <c r="AK28" s="63"/>
      <c r="AL28" s="63"/>
      <c r="AM28" s="63"/>
      <c r="AN28" s="82"/>
      <c r="AO28" s="71">
        <f t="shared" si="3"/>
        <v>1.0000000000000002</v>
      </c>
      <c r="AT28" s="498" t="s">
        <v>208</v>
      </c>
      <c r="AU28" s="121">
        <f>AU21-AU24</f>
        <v>15</v>
      </c>
    </row>
    <row r="29" spans="1:47" s="52" customFormat="1" ht="52.5" customHeight="1" x14ac:dyDescent="0.2">
      <c r="A29" s="153"/>
      <c r="B29" s="483"/>
      <c r="C29" s="149"/>
      <c r="D29" s="16" t="str">
        <f>'[4]Arte y Cultura'!A36</f>
        <v>Adecuación y mantenimiento del  El Muelle</v>
      </c>
      <c r="E29" s="487" t="s">
        <v>1096</v>
      </c>
      <c r="F29" s="17" t="s">
        <v>61</v>
      </c>
      <c r="G29" s="478" t="s">
        <v>54</v>
      </c>
      <c r="H29" s="53" t="s">
        <v>55</v>
      </c>
      <c r="I29" s="54" t="s">
        <v>1063</v>
      </c>
      <c r="J29" s="55" t="s">
        <v>1097</v>
      </c>
      <c r="K29" s="56">
        <v>43466</v>
      </c>
      <c r="L29" s="56">
        <v>43830</v>
      </c>
      <c r="M29" s="57">
        <f>(('[4]Arte y Cultura'!H36)*100%)/'[4]Arte y Cultura'!E36</f>
        <v>0</v>
      </c>
      <c r="N29" s="57">
        <f>(('[4]Arte y Cultura'!I36)*100%)/'[4]Arte y Cultura'!E36</f>
        <v>0</v>
      </c>
      <c r="O29" s="57" t="e">
        <f t="shared" ref="O29:O30" si="5">N29/M29</f>
        <v>#DIV/0!</v>
      </c>
      <c r="P29" s="80" t="s">
        <v>1084</v>
      </c>
      <c r="Q29" s="80" t="s">
        <v>202</v>
      </c>
      <c r="R29" s="80"/>
      <c r="S29" s="80"/>
      <c r="T29" s="59">
        <f>(('[4]Arte y Cultura'!K36)*100%)/'[4]Arte y Cultura'!E36</f>
        <v>0.16666666666666669</v>
      </c>
      <c r="U29" s="59">
        <f>(('[4]Arte y Cultura'!L36)*100%)/'[4]Arte y Cultura'!E36</f>
        <v>0</v>
      </c>
      <c r="V29" s="494">
        <f t="shared" ref="V29:V30" si="6">U29/T29</f>
        <v>0</v>
      </c>
      <c r="W29" s="113"/>
      <c r="X29" s="113"/>
      <c r="Y29" s="113"/>
      <c r="Z29" s="114"/>
      <c r="AA29" s="495">
        <f>(('[4]Arte y Cultura'!N36)*100%)/'[4]Arte y Cultura'!E36</f>
        <v>0.66666666666666674</v>
      </c>
      <c r="AB29" s="495">
        <f>(('[4]Arte y Cultura'!O36)*100%)/'[4]Arte y Cultura'!E36</f>
        <v>0</v>
      </c>
      <c r="AC29" s="496">
        <f t="shared" ref="AC29:AC30" si="7">AB29/AA29</f>
        <v>0</v>
      </c>
      <c r="AD29" s="68"/>
      <c r="AE29" s="68"/>
      <c r="AF29" s="68"/>
      <c r="AG29" s="220"/>
      <c r="AH29" s="497">
        <f>(('[4]Arte y Cultura'!Q36)*100%)/'[4]Arte y Cultura'!E36</f>
        <v>0.16666666666666669</v>
      </c>
      <c r="AI29" s="497">
        <f xml:space="preserve"> (('[4]Arte y Cultura'!R36)*100%)/'[4]Arte y Cultura'!E36</f>
        <v>0</v>
      </c>
      <c r="AJ29" s="63">
        <f t="shared" si="2"/>
        <v>0</v>
      </c>
      <c r="AK29" s="63"/>
      <c r="AL29" s="63"/>
      <c r="AM29" s="63"/>
      <c r="AN29" s="82"/>
      <c r="AO29" s="71">
        <f t="shared" si="3"/>
        <v>1.0000000000000002</v>
      </c>
    </row>
    <row r="30" spans="1:47" s="52" customFormat="1" ht="52.5" customHeight="1" x14ac:dyDescent="0.2">
      <c r="A30" s="153"/>
      <c r="B30" s="483"/>
      <c r="C30" s="149"/>
      <c r="D30" s="16" t="str">
        <f>'[4]Arte y Cultura'!A37</f>
        <v>Acompañar los estudios y diseños para la reestructuración del Auditorio</v>
      </c>
      <c r="E30" s="487" t="s">
        <v>1098</v>
      </c>
      <c r="F30" s="17" t="s">
        <v>61</v>
      </c>
      <c r="G30" s="478" t="s">
        <v>54</v>
      </c>
      <c r="H30" s="53" t="s">
        <v>55</v>
      </c>
      <c r="I30" s="54" t="s">
        <v>1063</v>
      </c>
      <c r="J30" s="55" t="s">
        <v>1099</v>
      </c>
      <c r="K30" s="56">
        <v>43466</v>
      </c>
      <c r="L30" s="56">
        <v>43830</v>
      </c>
      <c r="M30" s="57">
        <f>(('[4]Arte y Cultura'!H37)*100%)/'[4]Arte y Cultura'!E37</f>
        <v>0</v>
      </c>
      <c r="N30" s="57">
        <f>(('[4]Arte y Cultura'!I37)*100%)/'[4]Arte y Cultura'!E37</f>
        <v>0</v>
      </c>
      <c r="O30" s="57" t="e">
        <f t="shared" si="5"/>
        <v>#DIV/0!</v>
      </c>
      <c r="P30" s="80" t="s">
        <v>1084</v>
      </c>
      <c r="Q30" s="80" t="s">
        <v>202</v>
      </c>
      <c r="R30" s="80"/>
      <c r="S30" s="80"/>
      <c r="T30" s="59">
        <f>(('[4]Arte y Cultura'!K37)*100%)/'[4]Arte y Cultura'!E37</f>
        <v>0</v>
      </c>
      <c r="U30" s="59">
        <f>(('[4]Arte y Cultura'!L37)*100%)/'[4]Arte y Cultura'!E37</f>
        <v>0</v>
      </c>
      <c r="V30" s="494" t="e">
        <f t="shared" si="6"/>
        <v>#DIV/0!</v>
      </c>
      <c r="W30" s="113"/>
      <c r="X30" s="113"/>
      <c r="Y30" s="113"/>
      <c r="Z30" s="114"/>
      <c r="AA30" s="495">
        <f>(('[4]Arte y Cultura'!N37)*100%)/'[4]Arte y Cultura'!E37</f>
        <v>0.5</v>
      </c>
      <c r="AB30" s="495">
        <f>(('[4]Arte y Cultura'!O37)*100%)/'[4]Arte y Cultura'!E37</f>
        <v>0</v>
      </c>
      <c r="AC30" s="496">
        <f t="shared" si="7"/>
        <v>0</v>
      </c>
      <c r="AD30" s="68"/>
      <c r="AE30" s="68"/>
      <c r="AF30" s="68"/>
      <c r="AG30" s="220"/>
      <c r="AH30" s="497">
        <f>(('[4]Arte y Cultura'!Q37)*100%)/'[4]Arte y Cultura'!E37</f>
        <v>0.5</v>
      </c>
      <c r="AI30" s="497">
        <f xml:space="preserve"> (('[4]Arte y Cultura'!R37)*100%)/'[4]Arte y Cultura'!E37</f>
        <v>0</v>
      </c>
      <c r="AJ30" s="63">
        <f t="shared" si="2"/>
        <v>0</v>
      </c>
      <c r="AK30" s="63"/>
      <c r="AL30" s="63"/>
      <c r="AM30" s="63"/>
      <c r="AN30" s="82"/>
      <c r="AO30" s="71">
        <f t="shared" si="3"/>
        <v>1</v>
      </c>
    </row>
    <row r="31" spans="1:47" s="52" customFormat="1" ht="41.25" customHeight="1" x14ac:dyDescent="0.2">
      <c r="A31" s="153" t="s">
        <v>49</v>
      </c>
      <c r="B31" s="499" t="s">
        <v>50</v>
      </c>
      <c r="C31" s="148" t="s">
        <v>1100</v>
      </c>
      <c r="D31" s="13" t="str">
        <f>'[4]Arte y Cultura'!A51</f>
        <v>Programación y divulgación de eventos artísticos y culturales, en las áreas de artes escénicas y musicales, y artes  plásticas y visuales</v>
      </c>
      <c r="E31" s="500" t="s">
        <v>60</v>
      </c>
      <c r="F31" s="17" t="s">
        <v>61</v>
      </c>
      <c r="G31" s="478" t="s">
        <v>54</v>
      </c>
      <c r="H31" s="53" t="s">
        <v>55</v>
      </c>
      <c r="I31" s="54" t="s">
        <v>1063</v>
      </c>
      <c r="J31" s="55" t="s">
        <v>1101</v>
      </c>
      <c r="K31" s="56">
        <v>43466</v>
      </c>
      <c r="L31" s="56">
        <v>43830</v>
      </c>
      <c r="M31" s="57">
        <f>(('[4]Arte y Cultura'!H51)*100%)/'[4]Arte y Cultura'!E51</f>
        <v>0.25</v>
      </c>
      <c r="N31" s="57">
        <f>(('[4]Arte y Cultura'!I51)*100%)/'[4]Arte y Cultura'!E51</f>
        <v>0.25</v>
      </c>
      <c r="O31" s="57">
        <f>N31/M31</f>
        <v>1</v>
      </c>
      <c r="P31" s="80" t="s">
        <v>1102</v>
      </c>
      <c r="Q31" s="80" t="s">
        <v>1103</v>
      </c>
      <c r="R31" s="80" t="s">
        <v>1104</v>
      </c>
      <c r="S31" s="80" t="s">
        <v>182</v>
      </c>
      <c r="T31" s="59">
        <f>(('[4]Arte y Cultura'!K51)*100%)/'[4]Arte y Cultura'!E51</f>
        <v>0.25</v>
      </c>
      <c r="U31" s="59">
        <f>(('[4]Arte y Cultura'!L51)*100%)/'[4]Arte y Cultura'!E51</f>
        <v>0</v>
      </c>
      <c r="V31" s="494">
        <f>U31/T31</f>
        <v>0</v>
      </c>
      <c r="W31" s="113"/>
      <c r="X31" s="113"/>
      <c r="Y31" s="113"/>
      <c r="Z31" s="114"/>
      <c r="AA31" s="495">
        <f>(('[4]Arte y Cultura'!N51)*100%)/'[4]Arte y Cultura'!E51</f>
        <v>0.25</v>
      </c>
      <c r="AB31" s="495">
        <f>(('[4]Arte y Cultura'!O51)*100%)/'[4]Arte y Cultura'!E51</f>
        <v>0</v>
      </c>
      <c r="AC31" s="496">
        <f t="shared" si="1"/>
        <v>0</v>
      </c>
      <c r="AD31" s="68"/>
      <c r="AE31" s="68"/>
      <c r="AF31" s="68"/>
      <c r="AG31" s="220"/>
      <c r="AH31" s="497">
        <f>(('[4]Arte y Cultura'!Q51)*100%)/'[4]Arte y Cultura'!E51</f>
        <v>0.25</v>
      </c>
      <c r="AI31" s="497">
        <f>(('[4]Arte y Cultura'!R51)*100%)/'[4]Arte y Cultura'!E51</f>
        <v>0</v>
      </c>
      <c r="AJ31" s="501">
        <f>AI31/AH31</f>
        <v>0</v>
      </c>
      <c r="AK31" s="63"/>
      <c r="AL31" s="63"/>
      <c r="AM31" s="63"/>
      <c r="AN31" s="82"/>
      <c r="AO31" s="71">
        <f t="shared" si="3"/>
        <v>1</v>
      </c>
    </row>
    <row r="32" spans="1:47" s="52" customFormat="1" ht="40.5" customHeight="1" x14ac:dyDescent="0.2">
      <c r="A32" s="153"/>
      <c r="B32" s="499"/>
      <c r="C32" s="149"/>
      <c r="D32" s="13" t="str">
        <f>'[4]Arte y Cultura'!A52</f>
        <v>Realización de eventos artísticos y culturales, en las áreas de artes escénicas y musicales, y artes  plásticas y visuales</v>
      </c>
      <c r="E32" s="500" t="s">
        <v>62</v>
      </c>
      <c r="F32" s="17" t="s">
        <v>61</v>
      </c>
      <c r="G32" s="478" t="s">
        <v>54</v>
      </c>
      <c r="H32" s="53" t="s">
        <v>55</v>
      </c>
      <c r="I32" s="54" t="s">
        <v>1063</v>
      </c>
      <c r="J32" s="55" t="s">
        <v>1105</v>
      </c>
      <c r="K32" s="56">
        <v>43466</v>
      </c>
      <c r="L32" s="56">
        <v>43830</v>
      </c>
      <c r="M32" s="57">
        <f>(('[4]Arte y Cultura'!H52)*100%)/'[4]Arte y Cultura'!E52</f>
        <v>0.23333333333333331</v>
      </c>
      <c r="N32" s="57">
        <f>(('[4]Arte y Cultura'!I52)*100%)/'[4]Arte y Cultura'!E52</f>
        <v>0.23333333333333331</v>
      </c>
      <c r="O32" s="57">
        <f t="shared" ref="O32:O34" si="8">N32/M32</f>
        <v>1</v>
      </c>
      <c r="P32" s="80" t="s">
        <v>1106</v>
      </c>
      <c r="Q32" s="80" t="s">
        <v>1103</v>
      </c>
      <c r="R32" s="80" t="s">
        <v>1107</v>
      </c>
      <c r="S32" s="80" t="s">
        <v>181</v>
      </c>
      <c r="T32" s="59">
        <f>(('[4]Arte y Cultura'!K52)*100%)/'[4]Arte y Cultura'!E52</f>
        <v>0.49999999999999989</v>
      </c>
      <c r="U32" s="59">
        <f>(('[4]Arte y Cultura'!L52)*100%)/'[4]Arte y Cultura'!E52</f>
        <v>0</v>
      </c>
      <c r="V32" s="494">
        <f t="shared" ref="V32:V34" si="9">U32/T32</f>
        <v>0</v>
      </c>
      <c r="W32" s="113"/>
      <c r="X32" s="113"/>
      <c r="Y32" s="113"/>
      <c r="Z32" s="114"/>
      <c r="AA32" s="495">
        <f>(('[4]Arte y Cultura'!N52)*100%)/'[4]Arte y Cultura'!E52</f>
        <v>0.16666666666666666</v>
      </c>
      <c r="AB32" s="495">
        <f>(('[4]Arte y Cultura'!O52)*100%)/'[4]Arte y Cultura'!E52</f>
        <v>0</v>
      </c>
      <c r="AC32" s="496">
        <f t="shared" si="1"/>
        <v>0</v>
      </c>
      <c r="AD32" s="68"/>
      <c r="AE32" s="68"/>
      <c r="AF32" s="68"/>
      <c r="AG32" s="220"/>
      <c r="AH32" s="497">
        <f>(('[4]Arte y Cultura'!Q52)*100%)/'[4]Arte y Cultura'!E52</f>
        <v>9.9999999999999978E-2</v>
      </c>
      <c r="AI32" s="497">
        <f>(('[4]Arte y Cultura'!R52)*100%)/'[4]Arte y Cultura'!E52</f>
        <v>0</v>
      </c>
      <c r="AJ32" s="501">
        <f t="shared" ref="AJ32:AJ34" si="10">AI32/AH32</f>
        <v>0</v>
      </c>
      <c r="AK32" s="63"/>
      <c r="AL32" s="63"/>
      <c r="AM32" s="63"/>
      <c r="AN32" s="82"/>
      <c r="AO32" s="71">
        <f t="shared" si="3"/>
        <v>0.99999999999999978</v>
      </c>
    </row>
    <row r="33" spans="1:41" s="52" customFormat="1" ht="31.5" customHeight="1" x14ac:dyDescent="0.2">
      <c r="A33" s="153"/>
      <c r="B33" s="499"/>
      <c r="C33" s="149"/>
      <c r="D33" s="13" t="str">
        <f>'[4]Arte y Cultura'!A53</f>
        <v>Programación y divulgación de clubes y talleres</v>
      </c>
      <c r="E33" s="502" t="s">
        <v>1108</v>
      </c>
      <c r="F33" s="17" t="s">
        <v>61</v>
      </c>
      <c r="G33" s="478" t="s">
        <v>54</v>
      </c>
      <c r="H33" s="53" t="s">
        <v>55</v>
      </c>
      <c r="I33" s="54" t="s">
        <v>1063</v>
      </c>
      <c r="J33" s="503" t="s">
        <v>1109</v>
      </c>
      <c r="K33" s="56">
        <v>43466</v>
      </c>
      <c r="L33" s="56">
        <v>43830</v>
      </c>
      <c r="M33" s="57">
        <f>(('[4]Arte y Cultura'!H53)*100%)/'[4]Arte y Cultura'!E53</f>
        <v>0.15</v>
      </c>
      <c r="N33" s="57">
        <f>(('[4]Arte y Cultura'!I53)*100%)/'[4]Arte y Cultura'!E53</f>
        <v>0.15</v>
      </c>
      <c r="O33" s="57">
        <f t="shared" si="8"/>
        <v>1</v>
      </c>
      <c r="P33" s="80" t="s">
        <v>1110</v>
      </c>
      <c r="Q33" s="80" t="s">
        <v>1111</v>
      </c>
      <c r="R33" s="80" t="s">
        <v>1112</v>
      </c>
      <c r="S33" s="80" t="s">
        <v>181</v>
      </c>
      <c r="T33" s="59">
        <f>(('[4]Arte y Cultura'!K53)*100%)/'[4]Arte y Cultura'!E53</f>
        <v>0.5</v>
      </c>
      <c r="U33" s="59">
        <f>(('[4]Arte y Cultura'!L53)*100%)/'[4]Arte y Cultura'!E53</f>
        <v>0</v>
      </c>
      <c r="V33" s="494">
        <f t="shared" si="9"/>
        <v>0</v>
      </c>
      <c r="W33" s="113"/>
      <c r="X33" s="113"/>
      <c r="Y33" s="113"/>
      <c r="Z33" s="114"/>
      <c r="AA33" s="495">
        <f>(('[4]Arte y Cultura'!N53)*100%)/'[4]Arte y Cultura'!E53</f>
        <v>0.19999999999999998</v>
      </c>
      <c r="AB33" s="495">
        <f>(('[4]Arte y Cultura'!O53)*100%)/'[4]Arte y Cultura'!E53</f>
        <v>0</v>
      </c>
      <c r="AC33" s="496">
        <f t="shared" si="1"/>
        <v>0</v>
      </c>
      <c r="AD33" s="68"/>
      <c r="AE33" s="68"/>
      <c r="AF33" s="68"/>
      <c r="AG33" s="220"/>
      <c r="AH33" s="497">
        <f>(('[4]Arte y Cultura'!Q53)*100%)/'[4]Arte y Cultura'!E53</f>
        <v>0.15</v>
      </c>
      <c r="AI33" s="497">
        <f>(('[4]Arte y Cultura'!R53)*100%)/'[4]Arte y Cultura'!E53</f>
        <v>0</v>
      </c>
      <c r="AJ33" s="501">
        <f t="shared" si="10"/>
        <v>0</v>
      </c>
      <c r="AK33" s="63"/>
      <c r="AL33" s="63"/>
      <c r="AM33" s="63"/>
      <c r="AN33" s="82"/>
      <c r="AO33" s="71">
        <f t="shared" si="3"/>
        <v>1</v>
      </c>
    </row>
    <row r="34" spans="1:41" ht="27.75" customHeight="1" x14ac:dyDescent="0.2">
      <c r="A34" s="153"/>
      <c r="B34" s="499"/>
      <c r="C34" s="150"/>
      <c r="D34" s="13" t="str">
        <f>'[4]Arte y Cultura'!A54</f>
        <v>Realización de clubes y talleres</v>
      </c>
      <c r="E34" s="130" t="s">
        <v>1113</v>
      </c>
      <c r="F34" s="17" t="s">
        <v>61</v>
      </c>
      <c r="G34" s="504" t="s">
        <v>54</v>
      </c>
      <c r="H34" s="53" t="s">
        <v>55</v>
      </c>
      <c r="I34" s="54" t="s">
        <v>1063</v>
      </c>
      <c r="J34" s="55" t="s">
        <v>1114</v>
      </c>
      <c r="K34" s="56">
        <v>43466</v>
      </c>
      <c r="L34" s="56">
        <v>43830</v>
      </c>
      <c r="M34" s="57">
        <f>(('[4]Arte y Cultura'!H54)*100%)/'[4]Arte y Cultura'!E54</f>
        <v>0</v>
      </c>
      <c r="N34" s="57">
        <f>(('[4]Arte y Cultura'!I54)*100%)/'[4]Arte y Cultura'!E54</f>
        <v>0</v>
      </c>
      <c r="O34" s="57" t="e">
        <f t="shared" si="8"/>
        <v>#DIV/0!</v>
      </c>
      <c r="P34" s="80" t="s">
        <v>1084</v>
      </c>
      <c r="Q34" s="80" t="s">
        <v>202</v>
      </c>
      <c r="R34" s="80"/>
      <c r="S34" s="80"/>
      <c r="T34" s="59">
        <f>(('[4]Arte y Cultura'!K54)*100%)/'[4]Arte y Cultura'!E54</f>
        <v>0.23333333333333336</v>
      </c>
      <c r="U34" s="59">
        <f>(('[4]Arte y Cultura'!L54)*100%)/'[4]Arte y Cultura'!E54</f>
        <v>0</v>
      </c>
      <c r="V34" s="494">
        <f t="shared" si="9"/>
        <v>0</v>
      </c>
      <c r="W34" s="113"/>
      <c r="X34" s="113"/>
      <c r="Y34" s="113"/>
      <c r="Z34" s="114"/>
      <c r="AA34" s="495">
        <f>(('[4]Arte y Cultura'!N54)*100%)/'[4]Arte y Cultura'!E54</f>
        <v>0.5</v>
      </c>
      <c r="AB34" s="495">
        <f>(('[4]Arte y Cultura'!O54)*100%)/'[4]Arte y Cultura'!E54</f>
        <v>0</v>
      </c>
      <c r="AC34" s="496">
        <f t="shared" si="1"/>
        <v>0</v>
      </c>
      <c r="AD34" s="68"/>
      <c r="AE34" s="68"/>
      <c r="AF34" s="68"/>
      <c r="AG34" s="220"/>
      <c r="AH34" s="497">
        <f>(('[4]Arte y Cultura'!Q54)*100%)/'[4]Arte y Cultura'!E54</f>
        <v>0.26666666666666666</v>
      </c>
      <c r="AI34" s="497">
        <f>(('[4]Arte y Cultura'!R54)*100%)/'[4]Arte y Cultura'!E54</f>
        <v>0</v>
      </c>
      <c r="AJ34" s="501">
        <f t="shared" si="10"/>
        <v>0</v>
      </c>
      <c r="AK34" s="63"/>
      <c r="AL34" s="63"/>
      <c r="AM34" s="63"/>
      <c r="AN34" s="82"/>
      <c r="AO34" s="71">
        <f t="shared" si="3"/>
        <v>1</v>
      </c>
    </row>
    <row r="35" spans="1:41" x14ac:dyDescent="0.2">
      <c r="M35" s="94"/>
      <c r="N35" s="94"/>
      <c r="T35" s="94"/>
      <c r="U35" s="94"/>
      <c r="V35" s="94"/>
      <c r="W35" s="94"/>
      <c r="X35" s="94"/>
      <c r="Y35" s="94"/>
      <c r="Z35" s="94"/>
      <c r="AA35" s="94"/>
      <c r="AB35" s="94"/>
      <c r="AC35" s="94"/>
      <c r="AD35" s="94"/>
      <c r="AE35" s="94"/>
      <c r="AF35" s="94"/>
      <c r="AG35" s="94"/>
      <c r="AH35" s="94"/>
      <c r="AI35" s="94"/>
      <c r="AJ35" s="94"/>
      <c r="AK35" s="94"/>
      <c r="AL35" s="94"/>
      <c r="AM35" s="94"/>
      <c r="AN35" s="94"/>
    </row>
    <row r="36" spans="1:41" x14ac:dyDescent="0.2">
      <c r="M36" s="94"/>
      <c r="N36" s="94"/>
      <c r="T36" s="94"/>
      <c r="U36" s="94"/>
      <c r="V36" s="94"/>
      <c r="W36" s="94"/>
      <c r="X36" s="94"/>
      <c r="Y36" s="94"/>
      <c r="Z36" s="94"/>
      <c r="AA36" s="94"/>
      <c r="AB36" s="94"/>
      <c r="AC36" s="94"/>
      <c r="AD36" s="94"/>
      <c r="AE36" s="94"/>
      <c r="AF36" s="94"/>
      <c r="AG36" s="94"/>
      <c r="AH36" s="94"/>
      <c r="AI36" s="94"/>
      <c r="AJ36" s="94"/>
      <c r="AK36" s="94"/>
      <c r="AL36" s="94"/>
      <c r="AM36" s="94"/>
      <c r="AN36" s="94"/>
    </row>
    <row r="37" spans="1:41" ht="20.25" x14ac:dyDescent="0.2">
      <c r="A37" s="1"/>
      <c r="B37" s="2"/>
      <c r="C37" s="3" t="s">
        <v>90</v>
      </c>
      <c r="D37" s="4"/>
      <c r="E37" s="5"/>
      <c r="F37" s="5"/>
      <c r="G37" s="6"/>
      <c r="H37" s="2"/>
      <c r="I37" s="7"/>
      <c r="J37" s="6"/>
      <c r="K37" s="5"/>
      <c r="L37" s="5"/>
      <c r="M37" s="94"/>
      <c r="N37" s="94"/>
      <c r="T37" s="94"/>
      <c r="U37" s="94"/>
      <c r="V37" s="94"/>
      <c r="W37" s="94"/>
      <c r="X37" s="94"/>
      <c r="Y37" s="94"/>
      <c r="Z37" s="94"/>
      <c r="AA37" s="94"/>
      <c r="AB37" s="94"/>
      <c r="AC37" s="94"/>
      <c r="AD37" s="94"/>
      <c r="AE37" s="94"/>
      <c r="AF37" s="94"/>
      <c r="AG37" s="94"/>
      <c r="AH37" s="94"/>
      <c r="AI37" s="94"/>
      <c r="AJ37" s="94"/>
      <c r="AK37" s="94"/>
      <c r="AL37" s="94"/>
      <c r="AM37" s="94"/>
      <c r="AN37" s="94"/>
    </row>
    <row r="38" spans="1:41" ht="25.5" x14ac:dyDescent="0.2">
      <c r="A38" s="10" t="s">
        <v>31</v>
      </c>
      <c r="B38" s="10" t="s">
        <v>254</v>
      </c>
      <c r="C38" s="10" t="s">
        <v>92</v>
      </c>
      <c r="D38" s="10" t="s">
        <v>211</v>
      </c>
      <c r="E38" s="10" t="s">
        <v>35</v>
      </c>
      <c r="F38" s="10" t="s">
        <v>36</v>
      </c>
      <c r="G38" s="10" t="s">
        <v>37</v>
      </c>
      <c r="H38" s="10" t="s">
        <v>38</v>
      </c>
      <c r="I38" s="10" t="s">
        <v>39</v>
      </c>
      <c r="J38" s="11" t="s">
        <v>40</v>
      </c>
      <c r="K38" s="11"/>
      <c r="L38" s="11"/>
      <c r="M38" s="94"/>
      <c r="N38" s="94"/>
      <c r="T38" s="94"/>
      <c r="U38" s="94"/>
      <c r="V38" s="94"/>
      <c r="W38" s="94"/>
      <c r="X38" s="94"/>
      <c r="Y38" s="94"/>
      <c r="Z38" s="94"/>
      <c r="AA38" s="94"/>
      <c r="AB38" s="94"/>
      <c r="AC38" s="94"/>
      <c r="AD38" s="94"/>
      <c r="AE38" s="94"/>
      <c r="AF38" s="94"/>
      <c r="AG38" s="94"/>
      <c r="AH38" s="94"/>
      <c r="AI38" s="94"/>
      <c r="AJ38" s="94"/>
      <c r="AK38" s="94"/>
      <c r="AL38" s="94"/>
      <c r="AM38" s="94"/>
      <c r="AN38" s="94"/>
    </row>
    <row r="39" spans="1:41" ht="48" x14ac:dyDescent="0.2">
      <c r="A39" s="18" t="s">
        <v>93</v>
      </c>
      <c r="B39" s="72" t="s">
        <v>94</v>
      </c>
      <c r="C39" s="73" t="s">
        <v>95</v>
      </c>
      <c r="D39" s="73" t="s">
        <v>96</v>
      </c>
      <c r="E39" s="74" t="s">
        <v>97</v>
      </c>
      <c r="F39" s="75" t="s">
        <v>98</v>
      </c>
      <c r="G39" s="19" t="s">
        <v>150</v>
      </c>
      <c r="H39" s="76" t="s">
        <v>100</v>
      </c>
      <c r="I39" s="77" t="s">
        <v>1115</v>
      </c>
      <c r="J39" s="78" t="s">
        <v>101</v>
      </c>
      <c r="K39" s="95" t="s">
        <v>146</v>
      </c>
      <c r="L39" s="95" t="s">
        <v>147</v>
      </c>
      <c r="M39" s="65">
        <v>0</v>
      </c>
      <c r="N39" s="65">
        <v>0</v>
      </c>
      <c r="O39" s="57" t="e">
        <f>N39/M39</f>
        <v>#DIV/0!</v>
      </c>
      <c r="P39" s="80" t="s">
        <v>151</v>
      </c>
      <c r="Q39" s="80" t="s">
        <v>152</v>
      </c>
      <c r="R39" s="80" t="s">
        <v>1116</v>
      </c>
      <c r="S39" s="80"/>
      <c r="T39" s="113"/>
      <c r="U39" s="113"/>
      <c r="V39" s="66" t="e">
        <f>T39/U39</f>
        <v>#DIV/0!</v>
      </c>
      <c r="W39" s="114"/>
      <c r="X39" s="114"/>
      <c r="Y39" s="114"/>
      <c r="Z39" s="114"/>
      <c r="AA39" s="81"/>
      <c r="AB39" s="81"/>
      <c r="AC39" s="81"/>
      <c r="AD39" s="81"/>
      <c r="AE39" s="81"/>
      <c r="AF39" s="81"/>
      <c r="AG39" s="220"/>
      <c r="AH39" s="82"/>
      <c r="AI39" s="82"/>
      <c r="AJ39" s="82"/>
      <c r="AK39" s="82"/>
      <c r="AL39" s="82"/>
      <c r="AM39" s="82"/>
      <c r="AN39" s="82"/>
    </row>
    <row r="40" spans="1:41" ht="60" x14ac:dyDescent="0.2">
      <c r="A40" s="18" t="s">
        <v>93</v>
      </c>
      <c r="B40" s="72" t="s">
        <v>94</v>
      </c>
      <c r="C40" s="73" t="s">
        <v>102</v>
      </c>
      <c r="D40" s="73" t="s">
        <v>103</v>
      </c>
      <c r="E40" s="74" t="s">
        <v>104</v>
      </c>
      <c r="F40" s="75" t="s">
        <v>105</v>
      </c>
      <c r="G40" s="19" t="s">
        <v>150</v>
      </c>
      <c r="H40" s="76" t="s">
        <v>100</v>
      </c>
      <c r="I40" s="77" t="s">
        <v>1115</v>
      </c>
      <c r="J40" s="78" t="s">
        <v>145</v>
      </c>
      <c r="K40" s="95" t="s">
        <v>146</v>
      </c>
      <c r="L40" s="95" t="s">
        <v>147</v>
      </c>
      <c r="M40" s="65">
        <v>0</v>
      </c>
      <c r="N40" s="65">
        <v>0</v>
      </c>
      <c r="O40" s="57" t="e">
        <f t="shared" ref="O40:O46" si="11">N40/M40</f>
        <v>#DIV/0!</v>
      </c>
      <c r="P40" s="80" t="s">
        <v>929</v>
      </c>
      <c r="Q40" s="80" t="s">
        <v>153</v>
      </c>
      <c r="R40" s="80" t="s">
        <v>1117</v>
      </c>
      <c r="S40" s="80"/>
      <c r="T40" s="113"/>
      <c r="U40" s="113"/>
      <c r="V40" s="66" t="e">
        <f t="shared" ref="V40:V46" si="12">T40/U40</f>
        <v>#DIV/0!</v>
      </c>
      <c r="W40" s="114"/>
      <c r="X40" s="114"/>
      <c r="Y40" s="114"/>
      <c r="Z40" s="114"/>
      <c r="AA40" s="81"/>
      <c r="AB40" s="81"/>
      <c r="AC40" s="81"/>
      <c r="AD40" s="81"/>
      <c r="AE40" s="81"/>
      <c r="AF40" s="81"/>
      <c r="AG40" s="220"/>
      <c r="AH40" s="82"/>
      <c r="AI40" s="82"/>
      <c r="AJ40" s="82"/>
      <c r="AK40" s="82"/>
      <c r="AL40" s="82"/>
      <c r="AM40" s="82"/>
      <c r="AN40" s="82"/>
    </row>
    <row r="41" spans="1:41" ht="228" x14ac:dyDescent="0.2">
      <c r="A41" s="18" t="s">
        <v>93</v>
      </c>
      <c r="B41" s="72" t="s">
        <v>94</v>
      </c>
      <c r="C41" s="73" t="s">
        <v>106</v>
      </c>
      <c r="D41" s="73" t="s">
        <v>107</v>
      </c>
      <c r="E41" s="74" t="s">
        <v>108</v>
      </c>
      <c r="F41" s="75" t="s">
        <v>109</v>
      </c>
      <c r="G41" s="19" t="s">
        <v>99</v>
      </c>
      <c r="H41" s="76" t="s">
        <v>100</v>
      </c>
      <c r="I41" s="77" t="s">
        <v>1115</v>
      </c>
      <c r="J41" s="78" t="s">
        <v>110</v>
      </c>
      <c r="K41" s="79">
        <v>43466</v>
      </c>
      <c r="L41" s="79">
        <v>43812</v>
      </c>
      <c r="M41" s="65">
        <v>0</v>
      </c>
      <c r="N41" s="65">
        <v>0</v>
      </c>
      <c r="O41" s="57" t="e">
        <f t="shared" si="11"/>
        <v>#DIV/0!</v>
      </c>
      <c r="P41" s="80" t="s">
        <v>1118</v>
      </c>
      <c r="Q41" s="80" t="s">
        <v>1119</v>
      </c>
      <c r="R41" s="80"/>
      <c r="S41" s="80"/>
      <c r="T41" s="113"/>
      <c r="U41" s="113"/>
      <c r="V41" s="66" t="e">
        <f t="shared" si="12"/>
        <v>#DIV/0!</v>
      </c>
      <c r="W41" s="114"/>
      <c r="X41" s="114"/>
      <c r="Y41" s="114"/>
      <c r="Z41" s="114"/>
      <c r="AA41" s="81"/>
      <c r="AB41" s="81"/>
      <c r="AC41" s="81"/>
      <c r="AD41" s="81"/>
      <c r="AE41" s="81"/>
      <c r="AF41" s="81"/>
      <c r="AG41" s="220"/>
      <c r="AH41" s="82"/>
      <c r="AI41" s="82"/>
      <c r="AJ41" s="82"/>
      <c r="AK41" s="82"/>
      <c r="AL41" s="82"/>
      <c r="AM41" s="82"/>
      <c r="AN41" s="82"/>
    </row>
    <row r="42" spans="1:41" ht="96" x14ac:dyDescent="0.2">
      <c r="A42" s="18" t="s">
        <v>93</v>
      </c>
      <c r="B42" s="72" t="s">
        <v>94</v>
      </c>
      <c r="C42" s="73" t="s">
        <v>111</v>
      </c>
      <c r="D42" s="73" t="s">
        <v>112</v>
      </c>
      <c r="E42" s="74" t="s">
        <v>113</v>
      </c>
      <c r="F42" s="74" t="s">
        <v>114</v>
      </c>
      <c r="G42" s="19" t="s">
        <v>99</v>
      </c>
      <c r="H42" s="76" t="s">
        <v>100</v>
      </c>
      <c r="I42" s="77" t="s">
        <v>1115</v>
      </c>
      <c r="J42" s="78" t="s">
        <v>115</v>
      </c>
      <c r="K42" s="79">
        <v>43466</v>
      </c>
      <c r="L42" s="79">
        <v>43812</v>
      </c>
      <c r="M42" s="65">
        <v>2</v>
      </c>
      <c r="N42" s="65">
        <v>2</v>
      </c>
      <c r="O42" s="57">
        <f t="shared" si="11"/>
        <v>1</v>
      </c>
      <c r="P42" s="80" t="s">
        <v>1120</v>
      </c>
      <c r="Q42" s="80" t="s">
        <v>1121</v>
      </c>
      <c r="R42" s="80"/>
      <c r="S42" s="80"/>
      <c r="T42" s="113"/>
      <c r="U42" s="113"/>
      <c r="V42" s="66" t="e">
        <f t="shared" si="12"/>
        <v>#DIV/0!</v>
      </c>
      <c r="W42" s="114"/>
      <c r="X42" s="114"/>
      <c r="Y42" s="114"/>
      <c r="Z42" s="114"/>
      <c r="AA42" s="81"/>
      <c r="AB42" s="81"/>
      <c r="AC42" s="81"/>
      <c r="AD42" s="81"/>
      <c r="AE42" s="81"/>
      <c r="AF42" s="81"/>
      <c r="AG42" s="220"/>
      <c r="AH42" s="82"/>
      <c r="AI42" s="82"/>
      <c r="AJ42" s="82"/>
      <c r="AK42" s="82"/>
      <c r="AL42" s="82"/>
      <c r="AM42" s="82"/>
      <c r="AN42" s="82"/>
    </row>
    <row r="43" spans="1:41" ht="72" x14ac:dyDescent="0.2">
      <c r="A43" s="18" t="s">
        <v>93</v>
      </c>
      <c r="B43" s="72" t="s">
        <v>116</v>
      </c>
      <c r="C43" s="73" t="s">
        <v>117</v>
      </c>
      <c r="D43" s="73" t="s">
        <v>118</v>
      </c>
      <c r="E43" s="74" t="s">
        <v>119</v>
      </c>
      <c r="F43" s="74" t="s">
        <v>120</v>
      </c>
      <c r="G43" s="19" t="s">
        <v>1122</v>
      </c>
      <c r="H43" s="76" t="s">
        <v>100</v>
      </c>
      <c r="I43" s="77" t="s">
        <v>1115</v>
      </c>
      <c r="J43" s="78" t="s">
        <v>121</v>
      </c>
      <c r="K43" s="79">
        <v>43466</v>
      </c>
      <c r="L43" s="79">
        <v>43812</v>
      </c>
      <c r="M43" s="65">
        <v>13</v>
      </c>
      <c r="N43" s="65">
        <v>5</v>
      </c>
      <c r="O43" s="57">
        <f t="shared" si="11"/>
        <v>0.38461538461538464</v>
      </c>
      <c r="P43" s="80" t="s">
        <v>1123</v>
      </c>
      <c r="Q43" s="80" t="s">
        <v>1124</v>
      </c>
      <c r="R43" s="80"/>
      <c r="S43" s="80"/>
      <c r="T43" s="113"/>
      <c r="U43" s="113"/>
      <c r="V43" s="66" t="e">
        <f t="shared" si="12"/>
        <v>#DIV/0!</v>
      </c>
      <c r="W43" s="114"/>
      <c r="X43" s="114"/>
      <c r="Y43" s="114"/>
      <c r="Z43" s="114"/>
      <c r="AA43" s="81"/>
      <c r="AB43" s="81"/>
      <c r="AC43" s="81"/>
      <c r="AD43" s="81"/>
      <c r="AE43" s="81"/>
      <c r="AF43" s="81"/>
      <c r="AG43" s="220"/>
      <c r="AH43" s="82"/>
      <c r="AI43" s="82"/>
      <c r="AJ43" s="82"/>
      <c r="AK43" s="82"/>
      <c r="AL43" s="82"/>
      <c r="AM43" s="82"/>
      <c r="AN43" s="82"/>
    </row>
    <row r="44" spans="1:41" ht="42.75" x14ac:dyDescent="0.2">
      <c r="A44" s="18" t="s">
        <v>93</v>
      </c>
      <c r="B44" s="83" t="s">
        <v>122</v>
      </c>
      <c r="C44" s="73" t="s">
        <v>123</v>
      </c>
      <c r="D44" s="73" t="s">
        <v>124</v>
      </c>
      <c r="E44" s="74" t="s">
        <v>125</v>
      </c>
      <c r="F44" s="20" t="s">
        <v>126</v>
      </c>
      <c r="G44" s="19" t="s">
        <v>150</v>
      </c>
      <c r="H44" s="78" t="s">
        <v>127</v>
      </c>
      <c r="I44" s="77" t="s">
        <v>1115</v>
      </c>
      <c r="J44" s="78" t="s">
        <v>128</v>
      </c>
      <c r="K44" s="95" t="s">
        <v>148</v>
      </c>
      <c r="L44" s="95" t="s">
        <v>149</v>
      </c>
      <c r="M44" s="65">
        <v>0</v>
      </c>
      <c r="N44" s="65">
        <v>0</v>
      </c>
      <c r="O44" s="57" t="e">
        <f t="shared" si="11"/>
        <v>#DIV/0!</v>
      </c>
      <c r="P44" s="80" t="s">
        <v>929</v>
      </c>
      <c r="Q44" s="80" t="s">
        <v>1125</v>
      </c>
      <c r="R44" s="80"/>
      <c r="S44" s="80"/>
      <c r="T44" s="113"/>
      <c r="U44" s="113"/>
      <c r="V44" s="66" t="e">
        <f t="shared" si="12"/>
        <v>#DIV/0!</v>
      </c>
      <c r="W44" s="114"/>
      <c r="X44" s="114"/>
      <c r="Y44" s="114"/>
      <c r="Z44" s="114"/>
      <c r="AA44" s="81"/>
      <c r="AB44" s="81"/>
      <c r="AC44" s="81"/>
      <c r="AD44" s="81"/>
      <c r="AE44" s="81"/>
      <c r="AF44" s="81"/>
      <c r="AG44" s="220"/>
      <c r="AH44" s="82"/>
      <c r="AI44" s="82"/>
      <c r="AJ44" s="82"/>
      <c r="AK44" s="82"/>
      <c r="AL44" s="82"/>
      <c r="AM44" s="82"/>
      <c r="AN44" s="82"/>
    </row>
    <row r="45" spans="1:41" ht="120" x14ac:dyDescent="0.2">
      <c r="A45" s="18" t="s">
        <v>93</v>
      </c>
      <c r="B45" s="83" t="s">
        <v>129</v>
      </c>
      <c r="C45" s="75" t="s">
        <v>130</v>
      </c>
      <c r="D45" s="75" t="s">
        <v>131</v>
      </c>
      <c r="E45" s="21" t="s">
        <v>132</v>
      </c>
      <c r="F45" s="84" t="s">
        <v>133</v>
      </c>
      <c r="G45" s="85" t="s">
        <v>134</v>
      </c>
      <c r="H45" s="86" t="s">
        <v>100</v>
      </c>
      <c r="I45" s="77" t="s">
        <v>1115</v>
      </c>
      <c r="J45" s="87" t="s">
        <v>135</v>
      </c>
      <c r="K45" s="79">
        <v>43466</v>
      </c>
      <c r="L45" s="79">
        <v>43812</v>
      </c>
      <c r="M45" s="65">
        <v>4</v>
      </c>
      <c r="N45" s="65">
        <v>3</v>
      </c>
      <c r="O45" s="57">
        <f t="shared" si="11"/>
        <v>0.75</v>
      </c>
      <c r="P45" s="80" t="s">
        <v>1126</v>
      </c>
      <c r="Q45" s="80" t="s">
        <v>1127</v>
      </c>
      <c r="R45" s="80" t="s">
        <v>1128</v>
      </c>
      <c r="S45" s="80" t="s">
        <v>182</v>
      </c>
      <c r="T45" s="113"/>
      <c r="U45" s="113"/>
      <c r="V45" s="66" t="e">
        <f t="shared" si="12"/>
        <v>#DIV/0!</v>
      </c>
      <c r="W45" s="114"/>
      <c r="X45" s="114"/>
      <c r="Y45" s="114"/>
      <c r="Z45" s="114"/>
      <c r="AA45" s="81"/>
      <c r="AB45" s="81"/>
      <c r="AC45" s="81"/>
      <c r="AD45" s="81"/>
      <c r="AE45" s="81"/>
      <c r="AF45" s="81"/>
      <c r="AG45" s="220"/>
      <c r="AH45" s="82"/>
      <c r="AI45" s="82"/>
      <c r="AJ45" s="82"/>
      <c r="AK45" s="82"/>
      <c r="AL45" s="82"/>
      <c r="AM45" s="82"/>
      <c r="AN45" s="82"/>
    </row>
    <row r="46" spans="1:41" ht="48" x14ac:dyDescent="0.2">
      <c r="A46" s="18" t="s">
        <v>136</v>
      </c>
      <c r="B46" s="83" t="s">
        <v>129</v>
      </c>
      <c r="C46" s="88" t="s">
        <v>137</v>
      </c>
      <c r="D46" s="89" t="s">
        <v>138</v>
      </c>
      <c r="E46" s="90" t="s">
        <v>139</v>
      </c>
      <c r="F46" s="89" t="s">
        <v>140</v>
      </c>
      <c r="G46" s="91" t="s">
        <v>141</v>
      </c>
      <c r="H46" s="92" t="s">
        <v>55</v>
      </c>
      <c r="I46" s="77" t="s">
        <v>1115</v>
      </c>
      <c r="J46" s="88" t="s">
        <v>142</v>
      </c>
      <c r="K46" s="79">
        <v>43770</v>
      </c>
      <c r="L46" s="79">
        <v>43812</v>
      </c>
      <c r="M46" s="65">
        <v>0</v>
      </c>
      <c r="N46" s="65">
        <v>0</v>
      </c>
      <c r="O46" s="57" t="e">
        <f t="shared" si="11"/>
        <v>#DIV/0!</v>
      </c>
      <c r="P46" s="80" t="s">
        <v>929</v>
      </c>
      <c r="Q46" s="80" t="s">
        <v>1129</v>
      </c>
      <c r="R46" s="80"/>
      <c r="S46" s="80"/>
      <c r="T46" s="113"/>
      <c r="U46" s="113"/>
      <c r="V46" s="66" t="e">
        <f t="shared" si="12"/>
        <v>#DIV/0!</v>
      </c>
      <c r="W46" s="114"/>
      <c r="X46" s="114"/>
      <c r="Y46" s="114"/>
      <c r="Z46" s="114"/>
      <c r="AA46" s="81"/>
      <c r="AB46" s="81"/>
      <c r="AC46" s="81"/>
      <c r="AD46" s="81"/>
      <c r="AE46" s="81"/>
      <c r="AF46" s="81"/>
      <c r="AG46" s="220"/>
      <c r="AH46" s="82"/>
      <c r="AI46" s="82"/>
      <c r="AJ46" s="82"/>
      <c r="AK46" s="82"/>
      <c r="AL46" s="82"/>
      <c r="AM46" s="82"/>
      <c r="AN46" s="82"/>
    </row>
    <row r="47" spans="1:41" x14ac:dyDescent="0.2">
      <c r="M47" s="94"/>
      <c r="N47" s="94"/>
      <c r="T47" s="94"/>
      <c r="U47" s="94"/>
      <c r="V47" s="94"/>
      <c r="W47" s="94"/>
      <c r="X47" s="94"/>
      <c r="Y47" s="94"/>
      <c r="Z47" s="94"/>
      <c r="AA47" s="94"/>
      <c r="AB47" s="94"/>
      <c r="AC47" s="94"/>
      <c r="AD47" s="94"/>
      <c r="AE47" s="94"/>
      <c r="AF47" s="94"/>
      <c r="AG47" s="94"/>
      <c r="AH47" s="94"/>
      <c r="AI47" s="94"/>
      <c r="AJ47" s="94"/>
      <c r="AK47" s="94"/>
      <c r="AL47" s="94"/>
      <c r="AM47" s="94"/>
      <c r="AN47" s="94"/>
    </row>
    <row r="48" spans="1:41" x14ac:dyDescent="0.2">
      <c r="M48" s="415"/>
      <c r="N48" s="94"/>
      <c r="T48" s="94"/>
      <c r="U48" s="94"/>
      <c r="V48" s="94"/>
      <c r="W48" s="94"/>
      <c r="X48" s="94"/>
      <c r="Y48" s="94"/>
      <c r="Z48" s="94"/>
      <c r="AA48" s="94"/>
      <c r="AB48" s="94"/>
      <c r="AC48" s="94"/>
      <c r="AD48" s="94"/>
      <c r="AE48" s="94"/>
      <c r="AF48" s="94"/>
      <c r="AG48" s="94"/>
      <c r="AH48" s="94"/>
      <c r="AI48" s="94"/>
      <c r="AJ48" s="94"/>
      <c r="AK48" s="94"/>
      <c r="AL48" s="94"/>
      <c r="AM48" s="94"/>
      <c r="AN48" s="94"/>
    </row>
    <row r="49" spans="5:40" x14ac:dyDescent="0.2">
      <c r="M49" s="94"/>
      <c r="N49" s="94"/>
      <c r="T49" s="94"/>
      <c r="U49" s="94"/>
      <c r="V49" s="94"/>
      <c r="W49" s="94"/>
      <c r="X49" s="94"/>
      <c r="Y49" s="94"/>
      <c r="Z49" s="94"/>
      <c r="AA49" s="94"/>
      <c r="AB49" s="94"/>
      <c r="AC49" s="94"/>
      <c r="AD49" s="94"/>
      <c r="AE49" s="94"/>
      <c r="AF49" s="94"/>
      <c r="AG49" s="94"/>
      <c r="AH49" s="94"/>
      <c r="AI49" s="94"/>
      <c r="AJ49" s="94"/>
      <c r="AK49" s="94"/>
      <c r="AL49" s="94"/>
      <c r="AM49" s="94"/>
      <c r="AN49" s="94"/>
    </row>
    <row r="50" spans="5:40" x14ac:dyDescent="0.2">
      <c r="M50" s="94"/>
      <c r="N50" s="94"/>
      <c r="T50" s="94"/>
      <c r="U50" s="94"/>
      <c r="V50" s="94"/>
      <c r="W50" s="94"/>
      <c r="X50" s="94"/>
      <c r="Y50" s="94"/>
      <c r="Z50" s="94"/>
      <c r="AA50" s="94"/>
      <c r="AB50" s="94"/>
      <c r="AC50" s="94"/>
      <c r="AD50" s="94"/>
      <c r="AE50" s="94"/>
      <c r="AF50" s="94"/>
      <c r="AG50" s="94"/>
      <c r="AH50" s="94"/>
      <c r="AI50" s="94"/>
      <c r="AJ50" s="94"/>
      <c r="AK50" s="94"/>
      <c r="AL50" s="94"/>
      <c r="AM50" s="94"/>
      <c r="AN50" s="94"/>
    </row>
    <row r="51" spans="5:40" x14ac:dyDescent="0.2">
      <c r="M51" s="94"/>
      <c r="N51" s="94"/>
      <c r="T51" s="94"/>
      <c r="U51" s="94"/>
      <c r="V51" s="94"/>
      <c r="W51" s="94"/>
      <c r="X51" s="94"/>
      <c r="Y51" s="94"/>
      <c r="Z51" s="94"/>
      <c r="AA51" s="94"/>
      <c r="AB51" s="94"/>
      <c r="AC51" s="94"/>
      <c r="AD51" s="94"/>
      <c r="AE51" s="94"/>
      <c r="AF51" s="94"/>
      <c r="AG51" s="94"/>
      <c r="AH51" s="94"/>
      <c r="AI51" s="94"/>
      <c r="AJ51" s="94"/>
      <c r="AK51" s="94"/>
      <c r="AL51" s="94"/>
      <c r="AM51" s="94"/>
      <c r="AN51" s="94"/>
    </row>
    <row r="52" spans="5:40" x14ac:dyDescent="0.2">
      <c r="M52" s="94"/>
      <c r="N52" s="94"/>
      <c r="T52" s="94"/>
      <c r="U52" s="94"/>
      <c r="V52" s="94"/>
      <c r="W52" s="94"/>
      <c r="X52" s="94"/>
      <c r="Y52" s="94"/>
      <c r="Z52" s="94"/>
      <c r="AA52" s="94"/>
      <c r="AB52" s="94"/>
      <c r="AC52" s="94"/>
      <c r="AD52" s="94"/>
      <c r="AE52" s="94"/>
      <c r="AF52" s="94"/>
      <c r="AG52" s="94"/>
      <c r="AH52" s="94"/>
      <c r="AI52" s="94"/>
      <c r="AJ52" s="94"/>
      <c r="AK52" s="94"/>
      <c r="AL52" s="94"/>
      <c r="AM52" s="94"/>
      <c r="AN52" s="94"/>
    </row>
    <row r="53" spans="5:40" x14ac:dyDescent="0.2">
      <c r="M53" s="94"/>
      <c r="N53" s="94"/>
      <c r="T53" s="94"/>
      <c r="U53" s="94"/>
      <c r="V53" s="94"/>
      <c r="W53" s="94"/>
      <c r="X53" s="94"/>
      <c r="Y53" s="94"/>
      <c r="Z53" s="94"/>
      <c r="AA53" s="94"/>
      <c r="AB53" s="94"/>
      <c r="AC53" s="94"/>
      <c r="AD53" s="94"/>
      <c r="AE53" s="94"/>
      <c r="AF53" s="94"/>
      <c r="AG53" s="94"/>
      <c r="AH53" s="94"/>
      <c r="AI53" s="94"/>
      <c r="AJ53" s="94"/>
      <c r="AK53" s="94"/>
      <c r="AL53" s="94"/>
      <c r="AM53" s="94"/>
      <c r="AN53" s="94"/>
    </row>
    <row r="54" spans="5:40" x14ac:dyDescent="0.2">
      <c r="E54" s="29"/>
      <c r="F54" s="29"/>
      <c r="G54" s="29"/>
      <c r="H54" s="29"/>
      <c r="I54" s="29"/>
      <c r="J54" s="29"/>
      <c r="K54" s="29"/>
      <c r="L54" s="29"/>
      <c r="M54" s="94"/>
      <c r="N54" s="94"/>
      <c r="T54" s="94"/>
      <c r="U54" s="94"/>
      <c r="V54" s="94"/>
      <c r="W54" s="94"/>
      <c r="X54" s="94"/>
      <c r="Y54" s="94"/>
      <c r="Z54" s="94"/>
      <c r="AA54" s="94"/>
      <c r="AB54" s="94"/>
      <c r="AC54" s="94"/>
      <c r="AD54" s="94"/>
      <c r="AE54" s="94"/>
      <c r="AF54" s="94"/>
      <c r="AG54" s="94"/>
      <c r="AH54" s="94"/>
      <c r="AI54" s="94"/>
      <c r="AJ54" s="94"/>
      <c r="AK54" s="94"/>
      <c r="AL54" s="94"/>
      <c r="AM54" s="94"/>
      <c r="AN54" s="94"/>
    </row>
    <row r="55" spans="5:40" x14ac:dyDescent="0.2">
      <c r="E55" s="29"/>
      <c r="F55" s="29"/>
      <c r="G55" s="29"/>
      <c r="H55" s="29"/>
      <c r="I55" s="29"/>
      <c r="J55" s="29"/>
      <c r="K55" s="29"/>
      <c r="L55" s="29"/>
      <c r="M55" s="94"/>
      <c r="N55" s="94"/>
      <c r="T55" s="94"/>
      <c r="U55" s="94"/>
      <c r="V55" s="94"/>
      <c r="W55" s="94"/>
      <c r="X55" s="94"/>
      <c r="Y55" s="94"/>
      <c r="Z55" s="94"/>
      <c r="AA55" s="94"/>
      <c r="AB55" s="94"/>
      <c r="AC55" s="94"/>
      <c r="AD55" s="94"/>
      <c r="AE55" s="94"/>
      <c r="AF55" s="94"/>
      <c r="AG55" s="94"/>
      <c r="AH55" s="94"/>
      <c r="AI55" s="94"/>
      <c r="AJ55" s="94"/>
      <c r="AK55" s="94"/>
      <c r="AL55" s="94"/>
      <c r="AM55" s="94"/>
      <c r="AN55" s="94"/>
    </row>
    <row r="56" spans="5:40" x14ac:dyDescent="0.2">
      <c r="E56" s="29"/>
      <c r="F56" s="29"/>
      <c r="G56" s="29"/>
      <c r="H56" s="29"/>
      <c r="I56" s="29"/>
      <c r="J56" s="29"/>
      <c r="K56" s="29"/>
      <c r="L56" s="29"/>
      <c r="M56" s="94"/>
      <c r="N56" s="94"/>
      <c r="T56" s="94"/>
      <c r="U56" s="94"/>
      <c r="V56" s="94"/>
      <c r="W56" s="94"/>
      <c r="X56" s="94"/>
      <c r="Y56" s="94"/>
      <c r="Z56" s="94"/>
      <c r="AA56" s="94"/>
      <c r="AB56" s="94"/>
      <c r="AC56" s="94"/>
      <c r="AD56" s="94"/>
      <c r="AE56" s="94"/>
      <c r="AF56" s="94"/>
      <c r="AG56" s="94"/>
      <c r="AH56" s="94"/>
      <c r="AI56" s="94"/>
      <c r="AJ56" s="94"/>
      <c r="AK56" s="94"/>
      <c r="AL56" s="94"/>
      <c r="AM56" s="94"/>
      <c r="AN56" s="94"/>
    </row>
    <row r="57" spans="5:40" x14ac:dyDescent="0.2">
      <c r="E57" s="29"/>
      <c r="F57" s="29"/>
      <c r="G57" s="29"/>
      <c r="H57" s="29"/>
      <c r="I57" s="29"/>
      <c r="J57" s="29"/>
      <c r="K57" s="29"/>
      <c r="L57" s="29"/>
      <c r="M57" s="94"/>
      <c r="N57" s="94"/>
      <c r="T57" s="94"/>
      <c r="U57" s="94"/>
      <c r="V57" s="94"/>
      <c r="W57" s="94"/>
      <c r="X57" s="94"/>
      <c r="Y57" s="94"/>
      <c r="Z57" s="94"/>
      <c r="AA57" s="94"/>
      <c r="AB57" s="94"/>
      <c r="AC57" s="94"/>
      <c r="AD57" s="94"/>
      <c r="AE57" s="94"/>
      <c r="AF57" s="94"/>
      <c r="AG57" s="94"/>
      <c r="AH57" s="94"/>
      <c r="AI57" s="94"/>
      <c r="AJ57" s="94"/>
      <c r="AK57" s="94"/>
      <c r="AL57" s="94"/>
      <c r="AM57" s="94"/>
      <c r="AN57" s="94"/>
    </row>
    <row r="58" spans="5:40" x14ac:dyDescent="0.2">
      <c r="E58" s="29"/>
      <c r="F58" s="29"/>
      <c r="G58" s="29"/>
      <c r="H58" s="29"/>
      <c r="I58" s="29"/>
      <c r="J58" s="29"/>
      <c r="K58" s="29"/>
      <c r="L58" s="29"/>
      <c r="M58" s="94"/>
      <c r="N58" s="94"/>
      <c r="T58" s="94"/>
      <c r="U58" s="94"/>
      <c r="V58" s="94"/>
      <c r="W58" s="94"/>
      <c r="X58" s="94"/>
      <c r="Y58" s="94"/>
      <c r="Z58" s="94"/>
      <c r="AA58" s="94"/>
      <c r="AB58" s="94"/>
      <c r="AC58" s="94"/>
      <c r="AD58" s="94"/>
      <c r="AE58" s="94"/>
      <c r="AF58" s="94"/>
      <c r="AG58" s="94"/>
      <c r="AH58" s="94"/>
      <c r="AI58" s="94"/>
      <c r="AJ58" s="94"/>
      <c r="AK58" s="94"/>
      <c r="AL58" s="94"/>
      <c r="AM58" s="94"/>
      <c r="AN58" s="94"/>
    </row>
    <row r="59" spans="5:40" x14ac:dyDescent="0.2">
      <c r="E59" s="29"/>
      <c r="F59" s="29"/>
      <c r="G59" s="29"/>
      <c r="H59" s="29"/>
      <c r="I59" s="29"/>
      <c r="J59" s="29"/>
      <c r="K59" s="29"/>
      <c r="L59" s="29"/>
      <c r="M59" s="94"/>
      <c r="N59" s="94"/>
      <c r="T59" s="94"/>
      <c r="U59" s="94"/>
      <c r="V59" s="94"/>
      <c r="W59" s="94"/>
      <c r="X59" s="94"/>
      <c r="Y59" s="94"/>
      <c r="Z59" s="94"/>
      <c r="AA59" s="94"/>
      <c r="AB59" s="94"/>
      <c r="AC59" s="94"/>
      <c r="AD59" s="94"/>
      <c r="AE59" s="94"/>
      <c r="AF59" s="94"/>
      <c r="AG59" s="94"/>
      <c r="AH59" s="94"/>
      <c r="AI59" s="94"/>
      <c r="AJ59" s="94"/>
      <c r="AK59" s="94"/>
      <c r="AL59" s="94"/>
      <c r="AM59" s="94"/>
      <c r="AN59" s="94"/>
    </row>
    <row r="60" spans="5:40" x14ac:dyDescent="0.2">
      <c r="E60" s="29"/>
      <c r="F60" s="29"/>
      <c r="G60" s="29"/>
      <c r="H60" s="29"/>
      <c r="I60" s="29"/>
      <c r="J60" s="29"/>
      <c r="K60" s="29"/>
      <c r="L60" s="29"/>
      <c r="M60" s="94"/>
      <c r="N60" s="94"/>
    </row>
    <row r="61" spans="5:40" x14ac:dyDescent="0.2">
      <c r="E61" s="29"/>
      <c r="F61" s="29"/>
      <c r="G61" s="29"/>
      <c r="H61" s="29"/>
      <c r="I61" s="29"/>
      <c r="J61" s="29"/>
      <c r="K61" s="29"/>
      <c r="L61" s="29"/>
      <c r="M61" s="94"/>
      <c r="N61" s="94"/>
    </row>
    <row r="62" spans="5:40" x14ac:dyDescent="0.2">
      <c r="E62" s="29"/>
      <c r="F62" s="29"/>
      <c r="G62" s="29"/>
      <c r="H62" s="29"/>
      <c r="I62" s="29"/>
      <c r="J62" s="29"/>
      <c r="K62" s="29"/>
      <c r="L62" s="29"/>
      <c r="M62" s="94"/>
      <c r="N62" s="94"/>
    </row>
    <row r="63" spans="5:40" x14ac:dyDescent="0.2">
      <c r="E63" s="29"/>
      <c r="F63" s="29"/>
      <c r="G63" s="29"/>
      <c r="H63" s="29"/>
      <c r="I63" s="29"/>
      <c r="J63" s="29"/>
      <c r="K63" s="29"/>
      <c r="L63" s="29"/>
      <c r="M63" s="94"/>
      <c r="N63" s="94"/>
    </row>
    <row r="64" spans="5:40" x14ac:dyDescent="0.2">
      <c r="E64" s="29"/>
      <c r="F64" s="29"/>
      <c r="G64" s="29"/>
      <c r="H64" s="29"/>
      <c r="I64" s="29"/>
      <c r="J64" s="29"/>
      <c r="K64" s="29"/>
      <c r="L64" s="29"/>
      <c r="M64" s="94"/>
      <c r="N64" s="94"/>
    </row>
    <row r="65" spans="5:14" x14ac:dyDescent="0.2">
      <c r="E65" s="29"/>
      <c r="F65" s="29"/>
      <c r="G65" s="29"/>
      <c r="H65" s="29"/>
      <c r="I65" s="29"/>
      <c r="J65" s="29"/>
      <c r="K65" s="29"/>
      <c r="L65" s="29"/>
      <c r="M65" s="94"/>
      <c r="N65" s="94"/>
    </row>
    <row r="66" spans="5:14" x14ac:dyDescent="0.2">
      <c r="E66" s="29"/>
      <c r="F66" s="29"/>
      <c r="G66" s="29"/>
      <c r="H66" s="29"/>
      <c r="I66" s="29"/>
      <c r="J66" s="29"/>
      <c r="K66" s="29"/>
      <c r="L66" s="29"/>
      <c r="M66" s="94"/>
      <c r="N66" s="94"/>
    </row>
    <row r="67" spans="5:14" x14ac:dyDescent="0.2">
      <c r="E67" s="29"/>
      <c r="F67" s="29"/>
      <c r="G67" s="29"/>
      <c r="H67" s="29"/>
      <c r="I67" s="29"/>
      <c r="J67" s="29"/>
      <c r="K67" s="29"/>
      <c r="L67" s="29"/>
      <c r="M67" s="94"/>
      <c r="N67" s="94"/>
    </row>
    <row r="68" spans="5:14" x14ac:dyDescent="0.2">
      <c r="E68" s="29"/>
      <c r="F68" s="29"/>
      <c r="G68" s="29"/>
      <c r="H68" s="29"/>
      <c r="I68" s="29"/>
      <c r="J68" s="29"/>
      <c r="K68" s="29"/>
      <c r="L68" s="29"/>
      <c r="M68" s="94"/>
      <c r="N68" s="94"/>
    </row>
    <row r="69" spans="5:14" x14ac:dyDescent="0.2">
      <c r="E69" s="29"/>
      <c r="F69" s="29"/>
      <c r="G69" s="29"/>
      <c r="H69" s="29"/>
      <c r="I69" s="29"/>
      <c r="J69" s="29"/>
      <c r="K69" s="29"/>
      <c r="L69" s="29"/>
      <c r="M69" s="94"/>
      <c r="N69" s="94"/>
    </row>
    <row r="70" spans="5:14" x14ac:dyDescent="0.2">
      <c r="E70" s="29"/>
      <c r="F70" s="29"/>
      <c r="G70" s="29"/>
      <c r="H70" s="29"/>
      <c r="I70" s="29"/>
      <c r="J70" s="29"/>
      <c r="K70" s="29"/>
      <c r="L70" s="29"/>
      <c r="M70" s="94"/>
      <c r="N70" s="94"/>
    </row>
    <row r="71" spans="5:14" x14ac:dyDescent="0.2">
      <c r="E71" s="29"/>
      <c r="F71" s="29"/>
      <c r="G71" s="29"/>
      <c r="H71" s="29"/>
      <c r="I71" s="29"/>
      <c r="J71" s="29"/>
      <c r="K71" s="29"/>
      <c r="L71" s="29"/>
      <c r="M71" s="94"/>
      <c r="N71" s="94"/>
    </row>
    <row r="72" spans="5:14" x14ac:dyDescent="0.2">
      <c r="E72" s="29"/>
      <c r="F72" s="29"/>
      <c r="G72" s="29"/>
      <c r="H72" s="29"/>
      <c r="I72" s="29"/>
      <c r="J72" s="29"/>
      <c r="K72" s="29"/>
      <c r="L72" s="29"/>
      <c r="M72" s="94"/>
      <c r="N72" s="94"/>
    </row>
    <row r="73" spans="5:14" x14ac:dyDescent="0.2">
      <c r="E73" s="29"/>
      <c r="F73" s="29"/>
      <c r="G73" s="29"/>
      <c r="H73" s="29"/>
      <c r="I73" s="29"/>
      <c r="J73" s="29"/>
      <c r="K73" s="29"/>
      <c r="L73" s="29"/>
      <c r="M73" s="94"/>
      <c r="N73" s="94"/>
    </row>
    <row r="74" spans="5:14" x14ac:dyDescent="0.2">
      <c r="E74" s="29"/>
      <c r="F74" s="29"/>
      <c r="G74" s="29"/>
      <c r="H74" s="29"/>
      <c r="I74" s="29"/>
      <c r="J74" s="29"/>
      <c r="K74" s="29"/>
      <c r="L74" s="29"/>
      <c r="M74" s="94"/>
      <c r="N74" s="94"/>
    </row>
    <row r="75" spans="5:14" x14ac:dyDescent="0.2">
      <c r="M75" s="94"/>
      <c r="N75" s="94"/>
    </row>
    <row r="76" spans="5:14" x14ac:dyDescent="0.2">
      <c r="M76" s="94"/>
      <c r="N76" s="94"/>
    </row>
    <row r="77" spans="5:14" x14ac:dyDescent="0.2">
      <c r="M77" s="94"/>
      <c r="N77" s="94"/>
    </row>
    <row r="78" spans="5:14" x14ac:dyDescent="0.2">
      <c r="M78" s="94"/>
      <c r="N78" s="94"/>
    </row>
    <row r="79" spans="5:14" x14ac:dyDescent="0.2">
      <c r="M79" s="94"/>
      <c r="N79" s="94"/>
    </row>
    <row r="80" spans="5:14" x14ac:dyDescent="0.2">
      <c r="M80" s="94"/>
      <c r="N80" s="94"/>
    </row>
    <row r="81" spans="13:14" x14ac:dyDescent="0.2">
      <c r="M81" s="94"/>
      <c r="N81" s="94"/>
    </row>
    <row r="82" spans="13:14" x14ac:dyDescent="0.2">
      <c r="M82" s="94"/>
      <c r="N82" s="94"/>
    </row>
    <row r="83" spans="13:14" x14ac:dyDescent="0.2">
      <c r="M83" s="94"/>
      <c r="N83" s="94"/>
    </row>
    <row r="84" spans="13:14" x14ac:dyDescent="0.2">
      <c r="M84" s="94"/>
      <c r="N84" s="94"/>
    </row>
    <row r="85" spans="13:14" x14ac:dyDescent="0.2">
      <c r="M85" s="94"/>
      <c r="N85" s="94"/>
    </row>
    <row r="86" spans="13:14" x14ac:dyDescent="0.2">
      <c r="M86" s="94"/>
      <c r="N86" s="94"/>
    </row>
    <row r="87" spans="13:14" x14ac:dyDescent="0.2">
      <c r="M87" s="94"/>
      <c r="N87" s="94"/>
    </row>
    <row r="88" spans="13:14" x14ac:dyDescent="0.2">
      <c r="M88" s="94"/>
      <c r="N88" s="94"/>
    </row>
    <row r="89" spans="13:14" x14ac:dyDescent="0.2">
      <c r="M89" s="94"/>
      <c r="N89" s="94"/>
    </row>
    <row r="90" spans="13:14" x14ac:dyDescent="0.2">
      <c r="M90" s="94"/>
      <c r="N90" s="94"/>
    </row>
    <row r="91" spans="13:14" x14ac:dyDescent="0.2">
      <c r="M91" s="94"/>
      <c r="N91" s="94"/>
    </row>
    <row r="92" spans="13:14" x14ac:dyDescent="0.2">
      <c r="M92" s="94"/>
      <c r="N92" s="94"/>
    </row>
    <row r="93" spans="13:14" x14ac:dyDescent="0.2">
      <c r="M93" s="94"/>
      <c r="N93" s="94"/>
    </row>
    <row r="94" spans="13:14" x14ac:dyDescent="0.2">
      <c r="M94" s="94"/>
      <c r="N94" s="94"/>
    </row>
    <row r="95" spans="13:14" x14ac:dyDescent="0.2">
      <c r="M95" s="94"/>
      <c r="N95" s="94"/>
    </row>
    <row r="96" spans="13:14" x14ac:dyDescent="0.2">
      <c r="M96" s="94"/>
      <c r="N96" s="94"/>
    </row>
    <row r="97" spans="13:14" x14ac:dyDescent="0.2">
      <c r="M97" s="94"/>
      <c r="N97" s="94"/>
    </row>
    <row r="98" spans="13:14" x14ac:dyDescent="0.2">
      <c r="M98" s="94"/>
      <c r="N98" s="94"/>
    </row>
    <row r="99" spans="13:14" x14ac:dyDescent="0.2">
      <c r="M99" s="94"/>
      <c r="N99" s="94"/>
    </row>
    <row r="100" spans="13:14" x14ac:dyDescent="0.2">
      <c r="M100" s="94"/>
      <c r="N100" s="94"/>
    </row>
  </sheetData>
  <mergeCells count="42">
    <mergeCell ref="A31:A34"/>
    <mergeCell ref="B31:B34"/>
    <mergeCell ref="C31:C34"/>
    <mergeCell ref="A20:A27"/>
    <mergeCell ref="B20:B27"/>
    <mergeCell ref="C20:C27"/>
    <mergeCell ref="AT20:AU20"/>
    <mergeCell ref="AT23:AU23"/>
    <mergeCell ref="A28:A30"/>
    <mergeCell ref="B28:B30"/>
    <mergeCell ref="C28:C30"/>
    <mergeCell ref="AH17:AM17"/>
    <mergeCell ref="M18:Q18"/>
    <mergeCell ref="R18:S18"/>
    <mergeCell ref="T18:X18"/>
    <mergeCell ref="Y18:Z18"/>
    <mergeCell ref="AA18:AE18"/>
    <mergeCell ref="AF18:AG18"/>
    <mergeCell ref="AH18:AL18"/>
    <mergeCell ref="J16:J17"/>
    <mergeCell ref="K16:K17"/>
    <mergeCell ref="L16:L17"/>
    <mergeCell ref="M17:S17"/>
    <mergeCell ref="T17:Y17"/>
    <mergeCell ref="AA17:AF17"/>
    <mergeCell ref="K14:L14"/>
    <mergeCell ref="A16:A17"/>
    <mergeCell ref="B16:B17"/>
    <mergeCell ref="C16:C17"/>
    <mergeCell ref="D16:D17"/>
    <mergeCell ref="E16:E17"/>
    <mergeCell ref="F16:F17"/>
    <mergeCell ref="G16:G17"/>
    <mergeCell ref="H16:H17"/>
    <mergeCell ref="I16:I17"/>
    <mergeCell ref="B1:I2"/>
    <mergeCell ref="A3:C3"/>
    <mergeCell ref="F3:H3"/>
    <mergeCell ref="B4:B10"/>
    <mergeCell ref="F4:H7"/>
    <mergeCell ref="A6:A8"/>
    <mergeCell ref="A9:A12"/>
  </mergeCells>
  <dataValidations disablePrompts="1" count="1">
    <dataValidation type="list" allowBlank="1" showInputMessage="1" showErrorMessage="1" sqref="S20:S34 AN20:AN34 Z20:Z34 AG20:AG34 S39:S46 Z39:Z46 AG39:AG46 AN39:AN46">
      <formula1>$M$14:$M$16</formula1>
    </dataValidation>
  </dataValidations>
  <hyperlinks>
    <hyperlink ref="Q21" r:id="rId1"/>
  </hyperlinks>
  <pageMargins left="0.7" right="0.7" top="0.75" bottom="0.75" header="0.3" footer="0.3"/>
  <drawing r:id="rId2"/>
  <legacyDrawing r:id="rId3"/>
  <oleObjects>
    <mc:AlternateContent xmlns:mc="http://schemas.openxmlformats.org/markup-compatibility/2006">
      <mc:Choice Requires="x14">
        <oleObject shapeId="8193" r:id="rId4">
          <objectPr defaultSize="0" autoPict="0" r:id="rId5">
            <anchor moveWithCells="1" sizeWithCells="1">
              <from>
                <xdr:col>10</xdr:col>
                <xdr:colOff>0</xdr:colOff>
                <xdr:row>0</xdr:row>
                <xdr:rowOff>152400</xdr:rowOff>
              </from>
              <to>
                <xdr:col>10</xdr:col>
                <xdr:colOff>0</xdr:colOff>
                <xdr:row>1</xdr:row>
                <xdr:rowOff>0</xdr:rowOff>
              </to>
            </anchor>
          </objectPr>
        </oleObject>
      </mc:Choice>
      <mc:Fallback>
        <oleObject shapeId="8193" r:id="rId4"/>
      </mc:Fallback>
    </mc:AlternateContent>
    <mc:AlternateContent xmlns:mc="http://schemas.openxmlformats.org/markup-compatibility/2006">
      <mc:Choice Requires="x14">
        <oleObject shapeId="8194" r:id="rId6">
          <objectPr defaultSize="0" autoPict="0" r:id="rId5">
            <anchor moveWithCells="1" sizeWithCells="1">
              <from>
                <xdr:col>9</xdr:col>
                <xdr:colOff>323850</xdr:colOff>
                <xdr:row>0</xdr:row>
                <xdr:rowOff>0</xdr:rowOff>
              </from>
              <to>
                <xdr:col>9</xdr:col>
                <xdr:colOff>2352675</xdr:colOff>
                <xdr:row>1</xdr:row>
                <xdr:rowOff>581025</xdr:rowOff>
              </to>
            </anchor>
          </objectPr>
        </oleObject>
      </mc:Choice>
      <mc:Fallback>
        <oleObject shapeId="8194" r:id="rId6"/>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22" operator="containsText" id="{6B4DEBC0-7AA0-40E6-B259-7551A527BAA0}">
            <xm:f>NOT(ISERROR(SEARCH($M$16,S20)))</xm:f>
            <xm:f>$M$16</xm:f>
            <x14:dxf>
              <fill>
                <patternFill>
                  <bgColor rgb="FFFF0000"/>
                </patternFill>
              </fill>
            </x14:dxf>
          </x14:cfRule>
          <x14:cfRule type="containsText" priority="23" operator="containsText" id="{3237E1BB-009A-499D-801A-2745F70C5DE4}">
            <xm:f>NOT(ISERROR(SEARCH($M$15,S20)))</xm:f>
            <xm:f>$M$15</xm:f>
            <x14:dxf>
              <fill>
                <patternFill>
                  <bgColor rgb="FFFFFF00"/>
                </patternFill>
              </fill>
            </x14:dxf>
          </x14:cfRule>
          <x14:cfRule type="containsText" priority="24" operator="containsText" id="{EEF063DE-DFF8-43E2-875A-3BB33205DD6F}">
            <xm:f>NOT(ISERROR(SEARCH($M$14,S20)))</xm:f>
            <xm:f>$M$14</xm:f>
            <x14:dxf>
              <fill>
                <patternFill>
                  <bgColor rgb="FF92D050"/>
                </patternFill>
              </fill>
            </x14:dxf>
          </x14:cfRule>
          <xm:sqref>S20:S34 S39:S46</xm:sqref>
        </x14:conditionalFormatting>
        <x14:conditionalFormatting xmlns:xm="http://schemas.microsoft.com/office/excel/2006/main">
          <x14:cfRule type="containsText" priority="19" operator="containsText" id="{A36EE09B-8330-4414-A3E9-64D4947A5C5C}">
            <xm:f>NOT(ISERROR(SEARCH($M$16,Z20)))</xm:f>
            <xm:f>$M$16</xm:f>
            <x14:dxf>
              <fill>
                <patternFill>
                  <bgColor rgb="FFFF0000"/>
                </patternFill>
              </fill>
            </x14:dxf>
          </x14:cfRule>
          <x14:cfRule type="containsText" priority="20" operator="containsText" id="{5FA147C7-0644-4872-99FD-A35CB11F6391}">
            <xm:f>NOT(ISERROR(SEARCH($M$15,Z20)))</xm:f>
            <xm:f>$M$15</xm:f>
            <x14:dxf>
              <fill>
                <patternFill>
                  <bgColor rgb="FFFFFF00"/>
                </patternFill>
              </fill>
            </x14:dxf>
          </x14:cfRule>
          <x14:cfRule type="containsText" priority="21" operator="containsText" id="{6F006A76-919B-4934-BE42-88288A85E17F}">
            <xm:f>NOT(ISERROR(SEARCH($M$14,Z20)))</xm:f>
            <xm:f>$M$14</xm:f>
            <x14:dxf>
              <fill>
                <patternFill>
                  <bgColor rgb="FF92D050"/>
                </patternFill>
              </fill>
            </x14:dxf>
          </x14:cfRule>
          <xm:sqref>Z20:Z34</xm:sqref>
        </x14:conditionalFormatting>
        <x14:conditionalFormatting xmlns:xm="http://schemas.microsoft.com/office/excel/2006/main">
          <x14:cfRule type="containsText" priority="16" operator="containsText" id="{3942C7B8-554F-438E-B1FF-3C6458A6B417}">
            <xm:f>NOT(ISERROR(SEARCH($M$16,AG20)))</xm:f>
            <xm:f>$M$16</xm:f>
            <x14:dxf>
              <fill>
                <patternFill>
                  <bgColor rgb="FFFF0000"/>
                </patternFill>
              </fill>
            </x14:dxf>
          </x14:cfRule>
          <x14:cfRule type="containsText" priority="17" operator="containsText" id="{1EFD3E7D-1FCF-46E5-A766-F143EFE8B582}">
            <xm:f>NOT(ISERROR(SEARCH($M$15,AG20)))</xm:f>
            <xm:f>$M$15</xm:f>
            <x14:dxf>
              <fill>
                <patternFill>
                  <bgColor rgb="FFFFFF00"/>
                </patternFill>
              </fill>
            </x14:dxf>
          </x14:cfRule>
          <x14:cfRule type="containsText" priority="18" operator="containsText" id="{DDE1CFE3-B1A7-481F-8D0A-D2D748CAAB00}">
            <xm:f>NOT(ISERROR(SEARCH($M$14,AG20)))</xm:f>
            <xm:f>$M$14</xm:f>
            <x14:dxf>
              <fill>
                <patternFill>
                  <bgColor rgb="FF92D050"/>
                </patternFill>
              </fill>
            </x14:dxf>
          </x14:cfRule>
          <xm:sqref>AG20:AG34</xm:sqref>
        </x14:conditionalFormatting>
        <x14:conditionalFormatting xmlns:xm="http://schemas.microsoft.com/office/excel/2006/main">
          <x14:cfRule type="containsText" priority="13" operator="containsText" id="{3A0EFB8D-5643-4B31-A1AD-466D1B3532AC}">
            <xm:f>NOT(ISERROR(SEARCH($M$16,AN20)))</xm:f>
            <xm:f>$M$16</xm:f>
            <x14:dxf>
              <fill>
                <patternFill>
                  <bgColor rgb="FFFF0000"/>
                </patternFill>
              </fill>
            </x14:dxf>
          </x14:cfRule>
          <x14:cfRule type="containsText" priority="14" operator="containsText" id="{A41C682C-2F54-47CB-AC23-E3478D803381}">
            <xm:f>NOT(ISERROR(SEARCH($M$15,AN20)))</xm:f>
            <xm:f>$M$15</xm:f>
            <x14:dxf>
              <fill>
                <patternFill>
                  <bgColor rgb="FFFFFF00"/>
                </patternFill>
              </fill>
            </x14:dxf>
          </x14:cfRule>
          <x14:cfRule type="containsText" priority="15" operator="containsText" id="{74CC0CAB-C3AA-4264-9101-0FB672F77CB1}">
            <xm:f>NOT(ISERROR(SEARCH($M$14,AN20)))</xm:f>
            <xm:f>$M$14</xm:f>
            <x14:dxf>
              <fill>
                <patternFill>
                  <bgColor rgb="FF92D050"/>
                </patternFill>
              </fill>
            </x14:dxf>
          </x14:cfRule>
          <xm:sqref>AN20:AN34</xm:sqref>
        </x14:conditionalFormatting>
        <x14:conditionalFormatting xmlns:xm="http://schemas.microsoft.com/office/excel/2006/main">
          <x14:cfRule type="containsText" priority="10" operator="containsText" id="{61409DA1-8314-428C-9F2D-5D648C274D35}">
            <xm:f>NOT(ISERROR(SEARCH($M$16,Z40)))</xm:f>
            <xm:f>$M$16</xm:f>
            <x14:dxf>
              <fill>
                <patternFill>
                  <bgColor rgb="FFFF0000"/>
                </patternFill>
              </fill>
            </x14:dxf>
          </x14:cfRule>
          <x14:cfRule type="containsText" priority="11" operator="containsText" id="{98C4B308-8CEB-463A-84AA-1A4830182740}">
            <xm:f>NOT(ISERROR(SEARCH($M$15,Z40)))</xm:f>
            <xm:f>$M$15</xm:f>
            <x14:dxf>
              <fill>
                <patternFill>
                  <bgColor rgb="FFFFFF00"/>
                </patternFill>
              </fill>
            </x14:dxf>
          </x14:cfRule>
          <x14:cfRule type="containsText" priority="12" operator="containsText" id="{E985C6BC-7193-4B13-9464-9B3C7499C9C5}">
            <xm:f>NOT(ISERROR(SEARCH($M$14,Z40)))</xm:f>
            <xm:f>$M$14</xm:f>
            <x14:dxf>
              <fill>
                <patternFill>
                  <bgColor rgb="FF92D050"/>
                </patternFill>
              </fill>
            </x14:dxf>
          </x14:cfRule>
          <xm:sqref>Z40:Z46</xm:sqref>
        </x14:conditionalFormatting>
        <x14:conditionalFormatting xmlns:xm="http://schemas.microsoft.com/office/excel/2006/main">
          <x14:cfRule type="containsText" priority="7" operator="containsText" id="{0585DFB1-46B6-44F8-8468-FF3731FEFAA9}">
            <xm:f>NOT(ISERROR(SEARCH($M$16,Z39)))</xm:f>
            <xm:f>$M$16</xm:f>
            <x14:dxf>
              <fill>
                <patternFill>
                  <bgColor rgb="FFFF0000"/>
                </patternFill>
              </fill>
            </x14:dxf>
          </x14:cfRule>
          <x14:cfRule type="containsText" priority="8" operator="containsText" id="{24F0CE45-FAC4-4468-AB61-46533BAB19A6}">
            <xm:f>NOT(ISERROR(SEARCH($M$15,Z39)))</xm:f>
            <xm:f>$M$15</xm:f>
            <x14:dxf>
              <fill>
                <patternFill>
                  <bgColor rgb="FFFFFF00"/>
                </patternFill>
              </fill>
            </x14:dxf>
          </x14:cfRule>
          <x14:cfRule type="containsText" priority="9" operator="containsText" id="{40DA7D72-D435-4525-92A9-9D15724497E5}">
            <xm:f>NOT(ISERROR(SEARCH($M$14,Z39)))</xm:f>
            <xm:f>$M$14</xm:f>
            <x14:dxf>
              <fill>
                <patternFill>
                  <bgColor rgb="FF92D050"/>
                </patternFill>
              </fill>
            </x14:dxf>
          </x14:cfRule>
          <xm:sqref>Z39</xm:sqref>
        </x14:conditionalFormatting>
        <x14:conditionalFormatting xmlns:xm="http://schemas.microsoft.com/office/excel/2006/main">
          <x14:cfRule type="containsText" priority="4" operator="containsText" id="{C7C59463-1D87-4520-8D2F-4D76CBE531B2}">
            <xm:f>NOT(ISERROR(SEARCH($M$16,AG39)))</xm:f>
            <xm:f>$M$16</xm:f>
            <x14:dxf>
              <fill>
                <patternFill>
                  <bgColor rgb="FFFF0000"/>
                </patternFill>
              </fill>
            </x14:dxf>
          </x14:cfRule>
          <x14:cfRule type="containsText" priority="5" operator="containsText" id="{4B516C98-9D9B-490F-A401-919862141EB4}">
            <xm:f>NOT(ISERROR(SEARCH($M$15,AG39)))</xm:f>
            <xm:f>$M$15</xm:f>
            <x14:dxf>
              <fill>
                <patternFill>
                  <bgColor rgb="FFFFFF00"/>
                </patternFill>
              </fill>
            </x14:dxf>
          </x14:cfRule>
          <x14:cfRule type="containsText" priority="6" operator="containsText" id="{28366143-F745-4FFE-9CBF-79E8B1FD9E74}">
            <xm:f>NOT(ISERROR(SEARCH($M$14,AG39)))</xm:f>
            <xm:f>$M$14</xm:f>
            <x14:dxf>
              <fill>
                <patternFill>
                  <bgColor rgb="FF92D050"/>
                </patternFill>
              </fill>
            </x14:dxf>
          </x14:cfRule>
          <xm:sqref>AG39:AG46</xm:sqref>
        </x14:conditionalFormatting>
        <x14:conditionalFormatting xmlns:xm="http://schemas.microsoft.com/office/excel/2006/main">
          <x14:cfRule type="containsText" priority="1" operator="containsText" id="{92DD9471-97D8-44D4-9A8A-3E49E1663C97}">
            <xm:f>NOT(ISERROR(SEARCH($M$16,AN39)))</xm:f>
            <xm:f>$M$16</xm:f>
            <x14:dxf>
              <fill>
                <patternFill>
                  <bgColor rgb="FFFF0000"/>
                </patternFill>
              </fill>
            </x14:dxf>
          </x14:cfRule>
          <x14:cfRule type="containsText" priority="2" operator="containsText" id="{9A32F570-6BD9-423E-959A-A3FE5DA0F991}">
            <xm:f>NOT(ISERROR(SEARCH($M$15,AN39)))</xm:f>
            <xm:f>$M$15</xm:f>
            <x14:dxf>
              <fill>
                <patternFill>
                  <bgColor rgb="FFFFFF00"/>
                </patternFill>
              </fill>
            </x14:dxf>
          </x14:cfRule>
          <x14:cfRule type="containsText" priority="3" operator="containsText" id="{1C0D5AD6-991D-43DF-AD8A-7547271BDC9B}">
            <xm:f>NOT(ISERROR(SEARCH($M$14,AN39)))</xm:f>
            <xm:f>$M$14</xm:f>
            <x14:dxf>
              <fill>
                <patternFill>
                  <bgColor rgb="FF92D050"/>
                </patternFill>
              </fill>
            </x14:dxf>
          </x14:cfRule>
          <xm:sqref>AN39:AN46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G11" sqref="G11"/>
    </sheetView>
  </sheetViews>
  <sheetFormatPr baseColWidth="10" defaultRowHeight="12.75" x14ac:dyDescent="0.2"/>
  <sheetData>
    <row r="3" spans="2:2" x14ac:dyDescent="0.2">
      <c r="B3" t="s">
        <v>181</v>
      </c>
    </row>
    <row r="4" spans="2:2" x14ac:dyDescent="0.2">
      <c r="B4" t="s">
        <v>182</v>
      </c>
    </row>
    <row r="5" spans="2:2" x14ac:dyDescent="0.2">
      <c r="B5"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N65"/>
  <sheetViews>
    <sheetView showGridLines="0" topLeftCell="H6" zoomScale="40" zoomScaleNormal="40" workbookViewId="0">
      <selection activeCell="AX19" sqref="AX19"/>
    </sheetView>
  </sheetViews>
  <sheetFormatPr baseColWidth="10" defaultRowHeight="12" x14ac:dyDescent="0.2"/>
  <cols>
    <col min="1" max="1" width="54.85546875" style="27" hidden="1" customWidth="1"/>
    <col min="2" max="2" width="32.85546875" style="27" hidden="1" customWidth="1"/>
    <col min="3" max="3" width="56.85546875" style="29" bestFit="1" customWidth="1"/>
    <col min="4" max="4" width="53.85546875" style="29" customWidth="1"/>
    <col min="5" max="5" width="33.7109375" style="37" customWidth="1"/>
    <col min="6" max="6" width="38.85546875" style="37" customWidth="1"/>
    <col min="7" max="7" width="53" style="37" customWidth="1"/>
    <col min="8" max="8" width="46.28515625" style="37" customWidth="1"/>
    <col min="9" max="9" width="39.7109375" style="37" customWidth="1"/>
    <col min="10" max="10" width="60.85546875" style="37" customWidth="1"/>
    <col min="11" max="11" width="27.28515625" style="37" customWidth="1"/>
    <col min="12" max="12" width="26.140625" style="37" customWidth="1"/>
    <col min="13" max="13" width="12" style="27" hidden="1" customWidth="1"/>
    <col min="14" max="14" width="0" style="27" hidden="1" customWidth="1"/>
    <col min="15" max="15" width="9.5703125" style="27" hidden="1" customWidth="1"/>
    <col min="16" max="16" width="28.5703125" style="27" hidden="1" customWidth="1"/>
    <col min="17" max="17" width="25.140625" style="27" hidden="1" customWidth="1"/>
    <col min="18" max="18" width="34.140625" style="27" hidden="1" customWidth="1"/>
    <col min="19" max="19" width="25.85546875" style="27" hidden="1" customWidth="1"/>
    <col min="20" max="24" width="0" style="27" hidden="1" customWidth="1"/>
    <col min="25" max="26" width="34" style="27" hidden="1" customWidth="1"/>
    <col min="27" max="31" width="0" style="27" hidden="1" customWidth="1"/>
    <col min="32" max="33" width="29.42578125" style="27" hidden="1" customWidth="1"/>
    <col min="34" max="38" width="0" style="27" hidden="1" customWidth="1"/>
    <col min="39" max="39" width="29.7109375" style="27" hidden="1" customWidth="1"/>
    <col min="40" max="40" width="17.42578125" style="27" hidden="1" customWidth="1"/>
    <col min="41" max="41" width="0" style="27" hidden="1" customWidth="1"/>
    <col min="42" max="16384" width="11.42578125" style="27"/>
  </cols>
  <sheetData>
    <row r="1" spans="1:40" ht="47.25" customHeight="1" x14ac:dyDescent="0.2">
      <c r="A1" s="24"/>
      <c r="B1" s="168" t="s">
        <v>0</v>
      </c>
      <c r="C1" s="168"/>
      <c r="D1" s="168"/>
      <c r="E1" s="168"/>
      <c r="F1" s="168"/>
      <c r="G1" s="168"/>
      <c r="H1" s="168"/>
      <c r="I1" s="168"/>
      <c r="J1" s="25"/>
      <c r="K1" s="26"/>
      <c r="L1" s="26"/>
    </row>
    <row r="2" spans="1:40" ht="47.25" customHeight="1" x14ac:dyDescent="0.2">
      <c r="A2" s="24"/>
      <c r="B2" s="168"/>
      <c r="C2" s="168"/>
      <c r="D2" s="168"/>
      <c r="E2" s="168"/>
      <c r="F2" s="168"/>
      <c r="G2" s="168"/>
      <c r="H2" s="168"/>
      <c r="I2" s="168"/>
      <c r="J2" s="28"/>
      <c r="K2" s="28"/>
      <c r="L2" s="28"/>
    </row>
    <row r="3" spans="1:40" ht="47.25" customHeight="1" x14ac:dyDescent="0.2">
      <c r="A3" s="169" t="s">
        <v>1</v>
      </c>
      <c r="B3" s="169"/>
      <c r="C3" s="169"/>
      <c r="E3" s="196"/>
      <c r="F3" s="196"/>
      <c r="G3" s="196"/>
      <c r="H3" s="29"/>
      <c r="I3" s="29"/>
      <c r="J3" s="29"/>
      <c r="K3" s="29"/>
      <c r="L3" s="29"/>
    </row>
    <row r="4" spans="1:40" ht="60" x14ac:dyDescent="0.2">
      <c r="A4" s="30" t="s">
        <v>3</v>
      </c>
      <c r="B4" s="171" t="s">
        <v>4</v>
      </c>
      <c r="C4" s="31" t="s">
        <v>5</v>
      </c>
      <c r="D4" s="130" t="s">
        <v>6</v>
      </c>
      <c r="E4" s="197"/>
      <c r="F4" s="198"/>
      <c r="G4" s="198"/>
      <c r="H4" s="29"/>
      <c r="I4" s="29"/>
      <c r="J4" s="29"/>
      <c r="K4" s="29"/>
      <c r="L4" s="29"/>
    </row>
    <row r="5" spans="1:40" ht="66.75" customHeight="1" x14ac:dyDescent="0.2">
      <c r="A5" s="30" t="s">
        <v>8</v>
      </c>
      <c r="B5" s="172"/>
      <c r="C5" s="32" t="s">
        <v>9</v>
      </c>
      <c r="D5" s="130" t="s">
        <v>10</v>
      </c>
      <c r="E5" s="199"/>
      <c r="F5" s="198"/>
      <c r="G5" s="198"/>
      <c r="H5" s="33"/>
      <c r="I5" s="33"/>
      <c r="J5" s="33"/>
      <c r="K5" s="33"/>
      <c r="L5" s="33"/>
    </row>
    <row r="6" spans="1:40" ht="63" customHeight="1" x14ac:dyDescent="0.2">
      <c r="A6" s="175" t="s">
        <v>11</v>
      </c>
      <c r="B6" s="172"/>
      <c r="C6" s="32" t="s">
        <v>12</v>
      </c>
      <c r="D6" s="130" t="s">
        <v>13</v>
      </c>
      <c r="E6" s="199"/>
      <c r="F6" s="198"/>
      <c r="G6" s="198"/>
      <c r="H6" s="33"/>
      <c r="I6" s="33"/>
      <c r="J6" s="33"/>
      <c r="K6" s="33"/>
      <c r="L6" s="33"/>
    </row>
    <row r="7" spans="1:40" ht="45" customHeight="1" x14ac:dyDescent="0.2">
      <c r="A7" s="176"/>
      <c r="B7" s="172"/>
      <c r="C7" s="32" t="s">
        <v>14</v>
      </c>
      <c r="D7" s="130" t="s">
        <v>15</v>
      </c>
      <c r="E7" s="199"/>
      <c r="F7" s="198"/>
      <c r="G7" s="198"/>
      <c r="H7" s="33"/>
      <c r="I7" s="33"/>
      <c r="J7" s="33"/>
      <c r="K7" s="33"/>
      <c r="L7" s="33"/>
    </row>
    <row r="8" spans="1:40" ht="24" x14ac:dyDescent="0.2">
      <c r="A8" s="176"/>
      <c r="B8" s="172"/>
      <c r="C8" s="32" t="s">
        <v>16</v>
      </c>
      <c r="D8" s="130" t="s">
        <v>17</v>
      </c>
      <c r="F8" s="27"/>
      <c r="G8" s="33"/>
      <c r="H8" s="33"/>
      <c r="I8" s="33"/>
      <c r="J8" s="33"/>
      <c r="K8" s="33"/>
      <c r="L8" s="33"/>
    </row>
    <row r="9" spans="1:40" ht="41.25" customHeight="1" x14ac:dyDescent="0.2">
      <c r="A9" s="177" t="s">
        <v>18</v>
      </c>
      <c r="B9" s="172"/>
      <c r="C9" s="32" t="s">
        <v>19</v>
      </c>
      <c r="D9" s="33"/>
      <c r="F9" s="27"/>
      <c r="G9" s="33"/>
      <c r="H9" s="33"/>
      <c r="I9" s="33"/>
      <c r="J9" s="33"/>
      <c r="K9" s="33"/>
      <c r="L9" s="33"/>
    </row>
    <row r="10" spans="1:40" ht="46.5" customHeight="1" x14ac:dyDescent="0.2">
      <c r="A10" s="178"/>
      <c r="B10" s="173"/>
      <c r="C10" s="32" t="s">
        <v>20</v>
      </c>
      <c r="D10" s="34"/>
      <c r="F10" s="27"/>
      <c r="G10" s="33"/>
      <c r="H10" s="33"/>
      <c r="I10" s="33"/>
      <c r="J10" s="33"/>
      <c r="K10" s="33"/>
      <c r="L10" s="33"/>
    </row>
    <row r="11" spans="1:40" ht="60" customHeight="1" x14ac:dyDescent="0.2">
      <c r="A11" s="178"/>
      <c r="B11" s="35" t="s">
        <v>21</v>
      </c>
      <c r="C11" s="36" t="s">
        <v>22</v>
      </c>
      <c r="D11" s="37"/>
      <c r="F11" s="27"/>
      <c r="G11" s="33"/>
      <c r="H11" s="33"/>
      <c r="I11" s="33"/>
      <c r="J11" s="33"/>
      <c r="K11" s="33"/>
      <c r="L11" s="33"/>
    </row>
    <row r="12" spans="1:40" ht="65.25" customHeight="1" x14ac:dyDescent="0.2">
      <c r="A12" s="178"/>
      <c r="B12" s="38"/>
      <c r="C12" s="39"/>
      <c r="D12" s="37"/>
      <c r="F12" s="27"/>
      <c r="G12" s="33"/>
      <c r="H12" s="33"/>
      <c r="I12" s="33"/>
      <c r="J12" s="33"/>
      <c r="K12" s="33"/>
      <c r="L12" s="33"/>
    </row>
    <row r="13" spans="1:40" ht="15" x14ac:dyDescent="0.2">
      <c r="A13" s="40"/>
      <c r="B13" s="41"/>
      <c r="C13" s="41"/>
      <c r="D13" s="42"/>
      <c r="E13" s="43"/>
      <c r="F13" s="27"/>
      <c r="G13" s="44"/>
      <c r="H13" s="44"/>
      <c r="I13" s="44"/>
      <c r="J13" s="27"/>
      <c r="K13" s="27"/>
      <c r="L13" s="27"/>
    </row>
    <row r="14" spans="1:40" ht="27" customHeight="1" x14ac:dyDescent="0.2">
      <c r="A14" s="45" t="s">
        <v>23</v>
      </c>
      <c r="B14" s="40"/>
      <c r="C14" s="46"/>
      <c r="D14" s="47"/>
      <c r="E14" s="33"/>
      <c r="F14" s="33"/>
      <c r="G14" s="33"/>
      <c r="H14" s="33"/>
      <c r="I14" s="33"/>
      <c r="J14" s="33"/>
      <c r="K14" s="155" t="s">
        <v>24</v>
      </c>
      <c r="L14" s="155"/>
    </row>
    <row r="15" spans="1:40" ht="27" customHeight="1" x14ac:dyDescent="0.2">
      <c r="A15" s="45"/>
      <c r="B15" s="40"/>
      <c r="C15" s="46"/>
      <c r="D15" s="47"/>
      <c r="E15" s="33"/>
      <c r="F15" s="33"/>
      <c r="G15" s="33"/>
      <c r="H15" s="33"/>
      <c r="I15" s="33"/>
      <c r="J15" s="33"/>
      <c r="K15" s="131"/>
      <c r="L15" s="131"/>
    </row>
    <row r="16" spans="1:40" s="207" customFormat="1" ht="27.75" customHeight="1" x14ac:dyDescent="0.2">
      <c r="A16" s="200" t="s">
        <v>31</v>
      </c>
      <c r="B16" s="201" t="s">
        <v>209</v>
      </c>
      <c r="C16" s="200" t="s">
        <v>210</v>
      </c>
      <c r="D16" s="202" t="s">
        <v>211</v>
      </c>
      <c r="E16" s="203" t="s">
        <v>212</v>
      </c>
      <c r="F16" s="203" t="s">
        <v>213</v>
      </c>
      <c r="G16" s="203" t="s">
        <v>214</v>
      </c>
      <c r="H16" s="203" t="s">
        <v>215</v>
      </c>
      <c r="I16" s="203" t="s">
        <v>39</v>
      </c>
      <c r="J16" s="204" t="s">
        <v>216</v>
      </c>
      <c r="K16" s="205" t="s">
        <v>217</v>
      </c>
      <c r="L16" s="205" t="s">
        <v>218</v>
      </c>
      <c r="M16" s="156" t="s">
        <v>25</v>
      </c>
      <c r="N16" s="157"/>
      <c r="O16" s="157"/>
      <c r="P16" s="157"/>
      <c r="Q16" s="157"/>
      <c r="R16" s="158"/>
      <c r="S16" s="132"/>
      <c r="T16" s="159" t="s">
        <v>26</v>
      </c>
      <c r="U16" s="160"/>
      <c r="V16" s="160"/>
      <c r="W16" s="160"/>
      <c r="X16" s="160"/>
      <c r="Y16" s="161"/>
      <c r="Z16" s="133"/>
      <c r="AA16" s="162" t="s">
        <v>27</v>
      </c>
      <c r="AB16" s="163"/>
      <c r="AC16" s="163"/>
      <c r="AD16" s="163"/>
      <c r="AE16" s="163"/>
      <c r="AF16" s="164"/>
      <c r="AG16" s="134"/>
      <c r="AH16" s="206" t="s">
        <v>28</v>
      </c>
      <c r="AI16" s="183"/>
      <c r="AJ16" s="183"/>
      <c r="AK16" s="183"/>
      <c r="AL16" s="183"/>
      <c r="AM16" s="183"/>
      <c r="AN16" s="183"/>
    </row>
    <row r="17" spans="1:40" s="214" customFormat="1" ht="53.25" customHeight="1" x14ac:dyDescent="0.2">
      <c r="A17" s="208"/>
      <c r="B17" s="209"/>
      <c r="C17" s="208"/>
      <c r="D17" s="210"/>
      <c r="E17" s="211"/>
      <c r="F17" s="211"/>
      <c r="G17" s="211"/>
      <c r="H17" s="211"/>
      <c r="I17" s="211"/>
      <c r="J17" s="212"/>
      <c r="K17" s="205"/>
      <c r="L17" s="213"/>
      <c r="M17" s="184" t="s">
        <v>219</v>
      </c>
      <c r="N17" s="185"/>
      <c r="O17" s="185"/>
      <c r="P17" s="185"/>
      <c r="Q17" s="186"/>
      <c r="R17" s="179" t="s">
        <v>30</v>
      </c>
      <c r="S17" s="158"/>
      <c r="T17" s="187" t="s">
        <v>219</v>
      </c>
      <c r="U17" s="188"/>
      <c r="V17" s="188"/>
      <c r="W17" s="188"/>
      <c r="X17" s="189"/>
      <c r="Y17" s="180" t="s">
        <v>30</v>
      </c>
      <c r="Z17" s="161"/>
      <c r="AA17" s="190" t="s">
        <v>219</v>
      </c>
      <c r="AB17" s="191"/>
      <c r="AC17" s="191"/>
      <c r="AD17" s="191"/>
      <c r="AE17" s="192"/>
      <c r="AF17" s="181" t="s">
        <v>30</v>
      </c>
      <c r="AG17" s="164"/>
      <c r="AH17" s="193" t="s">
        <v>219</v>
      </c>
      <c r="AI17" s="194"/>
      <c r="AJ17" s="194"/>
      <c r="AK17" s="194"/>
      <c r="AL17" s="195"/>
      <c r="AM17" s="182" t="s">
        <v>30</v>
      </c>
      <c r="AN17" s="183"/>
    </row>
    <row r="18" spans="1:40" ht="60.75" customHeight="1" x14ac:dyDescent="0.2">
      <c r="A18" s="1"/>
      <c r="B18" s="2"/>
      <c r="C18" s="3" t="s">
        <v>220</v>
      </c>
      <c r="D18" s="4"/>
      <c r="E18" s="5"/>
      <c r="F18" s="5"/>
      <c r="G18" s="6"/>
      <c r="H18" s="2"/>
      <c r="I18" s="7"/>
      <c r="J18" s="6"/>
      <c r="K18" s="5"/>
      <c r="L18" s="5"/>
      <c r="M18" s="126" t="s">
        <v>43</v>
      </c>
      <c r="N18" s="126" t="s">
        <v>44</v>
      </c>
      <c r="O18" s="126" t="s">
        <v>45</v>
      </c>
      <c r="P18" s="126" t="s">
        <v>46</v>
      </c>
      <c r="Q18" s="126" t="s">
        <v>47</v>
      </c>
      <c r="R18" s="122" t="s">
        <v>48</v>
      </c>
      <c r="S18" s="126" t="s">
        <v>221</v>
      </c>
      <c r="T18" s="127" t="s">
        <v>43</v>
      </c>
      <c r="U18" s="127" t="s">
        <v>44</v>
      </c>
      <c r="V18" s="127" t="s">
        <v>45</v>
      </c>
      <c r="W18" s="127" t="s">
        <v>46</v>
      </c>
      <c r="X18" s="127" t="s">
        <v>47</v>
      </c>
      <c r="Y18" s="123" t="s">
        <v>48</v>
      </c>
      <c r="Z18" s="127" t="s">
        <v>221</v>
      </c>
      <c r="AA18" s="128" t="s">
        <v>43</v>
      </c>
      <c r="AB18" s="128" t="s">
        <v>44</v>
      </c>
      <c r="AC18" s="128" t="s">
        <v>45</v>
      </c>
      <c r="AD18" s="128" t="s">
        <v>46</v>
      </c>
      <c r="AE18" s="128" t="s">
        <v>47</v>
      </c>
      <c r="AF18" s="124" t="s">
        <v>48</v>
      </c>
      <c r="AG18" s="215" t="s">
        <v>221</v>
      </c>
      <c r="AH18" s="129" t="s">
        <v>43</v>
      </c>
      <c r="AI18" s="129" t="s">
        <v>44</v>
      </c>
      <c r="AJ18" s="129" t="s">
        <v>45</v>
      </c>
      <c r="AK18" s="129" t="s">
        <v>46</v>
      </c>
      <c r="AL18" s="129" t="s">
        <v>47</v>
      </c>
      <c r="AM18" s="51" t="s">
        <v>48</v>
      </c>
      <c r="AN18" s="129" t="s">
        <v>221</v>
      </c>
    </row>
    <row r="19" spans="1:40" ht="41.25" customHeight="1" x14ac:dyDescent="0.2">
      <c r="A19" s="19" t="s">
        <v>222</v>
      </c>
      <c r="B19" s="19" t="s">
        <v>223</v>
      </c>
      <c r="C19" s="216" t="s">
        <v>224</v>
      </c>
      <c r="D19" s="27" t="s">
        <v>225</v>
      </c>
      <c r="E19" s="78" t="s">
        <v>226</v>
      </c>
      <c r="F19" s="217" t="s">
        <v>227</v>
      </c>
      <c r="G19" s="19" t="s">
        <v>141</v>
      </c>
      <c r="H19" s="78" t="s">
        <v>127</v>
      </c>
      <c r="I19" s="78" t="s">
        <v>228</v>
      </c>
      <c r="J19" s="78" t="s">
        <v>229</v>
      </c>
      <c r="K19" s="218">
        <v>43497</v>
      </c>
      <c r="L19" s="218">
        <v>43646</v>
      </c>
      <c r="M19" s="65">
        <v>1</v>
      </c>
      <c r="N19" s="65">
        <v>1</v>
      </c>
      <c r="O19" s="57">
        <f>N19/M19</f>
        <v>1</v>
      </c>
      <c r="P19" s="80" t="s">
        <v>230</v>
      </c>
      <c r="Q19" s="80" t="s">
        <v>231</v>
      </c>
      <c r="R19" s="80" t="s">
        <v>232</v>
      </c>
      <c r="S19" s="80"/>
      <c r="T19" s="114"/>
      <c r="U19" s="114"/>
      <c r="V19" s="219"/>
      <c r="W19" s="114"/>
      <c r="X19" s="114"/>
      <c r="Y19" s="114"/>
      <c r="Z19" s="114"/>
      <c r="AA19" s="81"/>
      <c r="AB19" s="81"/>
      <c r="AC19" s="81"/>
      <c r="AD19" s="81"/>
      <c r="AE19" s="81"/>
      <c r="AF19" s="81"/>
      <c r="AG19" s="220"/>
      <c r="AH19" s="82"/>
      <c r="AI19" s="82"/>
      <c r="AJ19" s="82"/>
      <c r="AK19" s="82"/>
      <c r="AL19" s="82"/>
      <c r="AM19" s="82"/>
      <c r="AN19" s="82"/>
    </row>
    <row r="20" spans="1:40" ht="41.25" customHeight="1" x14ac:dyDescent="0.2">
      <c r="A20" s="19" t="s">
        <v>233</v>
      </c>
      <c r="B20" s="19" t="s">
        <v>223</v>
      </c>
      <c r="C20" s="216" t="s">
        <v>234</v>
      </c>
      <c r="D20" s="221" t="s">
        <v>235</v>
      </c>
      <c r="E20" s="78" t="s">
        <v>236</v>
      </c>
      <c r="F20" s="217" t="s">
        <v>237</v>
      </c>
      <c r="G20" s="19" t="s">
        <v>141</v>
      </c>
      <c r="H20" s="78" t="s">
        <v>127</v>
      </c>
      <c r="I20" s="78" t="s">
        <v>228</v>
      </c>
      <c r="J20" s="78" t="s">
        <v>238</v>
      </c>
      <c r="K20" s="218">
        <v>43497</v>
      </c>
      <c r="L20" s="218">
        <v>43569</v>
      </c>
      <c r="M20" s="65">
        <v>1</v>
      </c>
      <c r="N20" s="65">
        <v>1</v>
      </c>
      <c r="O20" s="57">
        <f t="shared" ref="O20:O22" si="0">N20/M20</f>
        <v>1</v>
      </c>
      <c r="P20" s="80" t="s">
        <v>239</v>
      </c>
      <c r="Q20" s="80" t="s">
        <v>240</v>
      </c>
      <c r="R20" s="80" t="s">
        <v>232</v>
      </c>
      <c r="S20" s="80"/>
      <c r="T20" s="114"/>
      <c r="U20" s="114"/>
      <c r="V20" s="219"/>
      <c r="W20" s="114"/>
      <c r="X20" s="114"/>
      <c r="Y20" s="114"/>
      <c r="Z20" s="114"/>
      <c r="AA20" s="81"/>
      <c r="AB20" s="81"/>
      <c r="AC20" s="81"/>
      <c r="AD20" s="81"/>
      <c r="AE20" s="81"/>
      <c r="AF20" s="81"/>
      <c r="AG20" s="220"/>
      <c r="AH20" s="82"/>
      <c r="AI20" s="82"/>
      <c r="AJ20" s="82"/>
      <c r="AK20" s="82"/>
      <c r="AL20" s="82"/>
      <c r="AM20" s="82"/>
      <c r="AN20" s="82"/>
    </row>
    <row r="21" spans="1:40" ht="47.25" customHeight="1" x14ac:dyDescent="0.2">
      <c r="A21" s="19" t="s">
        <v>233</v>
      </c>
      <c r="B21" s="19" t="s">
        <v>223</v>
      </c>
      <c r="C21" s="222" t="s">
        <v>241</v>
      </c>
      <c r="D21" s="75" t="s">
        <v>242</v>
      </c>
      <c r="E21" s="54" t="s">
        <v>243</v>
      </c>
      <c r="F21" s="223" t="s">
        <v>244</v>
      </c>
      <c r="G21" s="19" t="s">
        <v>99</v>
      </c>
      <c r="H21" s="78" t="s">
        <v>127</v>
      </c>
      <c r="I21" s="78" t="s">
        <v>245</v>
      </c>
      <c r="J21" s="78" t="s">
        <v>246</v>
      </c>
      <c r="K21" s="218">
        <v>43570</v>
      </c>
      <c r="L21" s="218">
        <v>43812</v>
      </c>
      <c r="M21" s="65">
        <v>0</v>
      </c>
      <c r="N21" s="65">
        <v>0</v>
      </c>
      <c r="O21" s="57" t="e">
        <f t="shared" si="0"/>
        <v>#DIV/0!</v>
      </c>
      <c r="P21" s="80" t="s">
        <v>247</v>
      </c>
      <c r="Q21" s="80"/>
      <c r="R21" s="80" t="s">
        <v>248</v>
      </c>
      <c r="S21" s="80"/>
      <c r="T21" s="114"/>
      <c r="U21" s="114"/>
      <c r="V21" s="219"/>
      <c r="W21" s="114"/>
      <c r="X21" s="114"/>
      <c r="Y21" s="114"/>
      <c r="Z21" s="114"/>
      <c r="AA21" s="81"/>
      <c r="AB21" s="81"/>
      <c r="AC21" s="81"/>
      <c r="AD21" s="81"/>
      <c r="AE21" s="81"/>
      <c r="AF21" s="81"/>
      <c r="AG21" s="220"/>
      <c r="AH21" s="82"/>
      <c r="AI21" s="82"/>
      <c r="AJ21" s="82"/>
      <c r="AK21" s="82"/>
      <c r="AL21" s="82"/>
      <c r="AM21" s="82"/>
      <c r="AN21" s="82"/>
    </row>
    <row r="22" spans="1:40" ht="41.25" customHeight="1" x14ac:dyDescent="0.2">
      <c r="A22" s="19" t="s">
        <v>233</v>
      </c>
      <c r="B22" s="19" t="s">
        <v>223</v>
      </c>
      <c r="C22" s="19" t="s">
        <v>249</v>
      </c>
      <c r="D22" s="19" t="s">
        <v>250</v>
      </c>
      <c r="E22" s="78" t="s">
        <v>251</v>
      </c>
      <c r="F22" s="217" t="s">
        <v>252</v>
      </c>
      <c r="G22" s="19" t="s">
        <v>141</v>
      </c>
      <c r="H22" s="78" t="s">
        <v>127</v>
      </c>
      <c r="I22" s="78" t="s">
        <v>228</v>
      </c>
      <c r="J22" s="78" t="s">
        <v>253</v>
      </c>
      <c r="K22" s="224">
        <v>43770</v>
      </c>
      <c r="L22" s="224">
        <v>43814</v>
      </c>
      <c r="M22" s="65">
        <v>0</v>
      </c>
      <c r="N22" s="65">
        <v>0</v>
      </c>
      <c r="O22" s="57" t="e">
        <f t="shared" si="0"/>
        <v>#DIV/0!</v>
      </c>
      <c r="P22" s="80" t="s">
        <v>247</v>
      </c>
      <c r="Q22" s="80"/>
      <c r="R22" s="80" t="s">
        <v>248</v>
      </c>
      <c r="S22" s="80"/>
      <c r="T22" s="114"/>
      <c r="U22" s="114"/>
      <c r="V22" s="219"/>
      <c r="W22" s="114"/>
      <c r="X22" s="114"/>
      <c r="Y22" s="114"/>
      <c r="Z22" s="114"/>
      <c r="AA22" s="81"/>
      <c r="AB22" s="81"/>
      <c r="AC22" s="81"/>
      <c r="AD22" s="81"/>
      <c r="AE22" s="81"/>
      <c r="AF22" s="81"/>
      <c r="AG22" s="220"/>
      <c r="AH22" s="82"/>
      <c r="AI22" s="82"/>
      <c r="AJ22" s="82"/>
      <c r="AK22" s="82"/>
      <c r="AL22" s="82"/>
      <c r="AM22" s="82"/>
      <c r="AN22" s="82"/>
    </row>
    <row r="23" spans="1:40" x14ac:dyDescent="0.2">
      <c r="M23" s="94"/>
      <c r="N23" s="94"/>
      <c r="T23" s="93"/>
      <c r="U23" s="93"/>
      <c r="W23" s="93"/>
      <c r="X23" s="93"/>
      <c r="Y23" s="93"/>
      <c r="Z23" s="93"/>
    </row>
    <row r="24" spans="1:40" ht="20.25" x14ac:dyDescent="0.2">
      <c r="A24" s="1"/>
      <c r="B24" s="2"/>
      <c r="C24" s="3" t="s">
        <v>90</v>
      </c>
      <c r="D24" s="4"/>
      <c r="E24" s="5"/>
      <c r="F24" s="5"/>
      <c r="G24" s="6"/>
      <c r="H24" s="2"/>
      <c r="I24" s="7"/>
      <c r="J24" s="6"/>
      <c r="K24" s="5"/>
      <c r="L24" s="5"/>
      <c r="M24" s="225"/>
      <c r="N24" s="225"/>
      <c r="O24" s="226"/>
      <c r="P24" s="226"/>
      <c r="Q24" s="226"/>
      <c r="R24" s="226"/>
      <c r="S24" s="226"/>
      <c r="T24" s="227"/>
      <c r="U24" s="227"/>
      <c r="V24" s="226"/>
      <c r="W24" s="227"/>
      <c r="X24" s="227"/>
      <c r="Y24" s="227"/>
      <c r="Z24" s="227"/>
      <c r="AA24" s="226"/>
      <c r="AB24" s="226"/>
      <c r="AC24" s="226"/>
      <c r="AD24" s="226"/>
      <c r="AE24" s="226"/>
      <c r="AF24" s="226"/>
      <c r="AG24" s="226"/>
      <c r="AH24" s="226"/>
      <c r="AI24" s="226"/>
      <c r="AJ24" s="226"/>
      <c r="AK24" s="226"/>
      <c r="AL24" s="226"/>
      <c r="AM24" s="226"/>
      <c r="AN24" s="226"/>
    </row>
    <row r="25" spans="1:40" ht="25.5" x14ac:dyDescent="0.2">
      <c r="A25" s="10" t="s">
        <v>31</v>
      </c>
      <c r="B25" s="10" t="s">
        <v>254</v>
      </c>
      <c r="C25" s="10" t="s">
        <v>255</v>
      </c>
      <c r="D25" s="10" t="s">
        <v>211</v>
      </c>
      <c r="E25" s="10" t="s">
        <v>35</v>
      </c>
      <c r="F25" s="10" t="s">
        <v>36</v>
      </c>
      <c r="G25" s="10" t="s">
        <v>37</v>
      </c>
      <c r="H25" s="10" t="s">
        <v>38</v>
      </c>
      <c r="I25" s="10" t="s">
        <v>39</v>
      </c>
      <c r="J25" s="11" t="s">
        <v>40</v>
      </c>
      <c r="K25" s="11"/>
      <c r="L25" s="11"/>
      <c r="M25" s="225"/>
      <c r="N25" s="225"/>
      <c r="O25" s="226"/>
      <c r="P25" s="226"/>
      <c r="Q25" s="226"/>
      <c r="R25" s="226"/>
      <c r="S25" s="226"/>
      <c r="T25" s="227"/>
      <c r="U25" s="227"/>
      <c r="V25" s="226"/>
      <c r="W25" s="227"/>
      <c r="X25" s="227"/>
      <c r="Y25" s="227"/>
      <c r="Z25" s="227"/>
      <c r="AA25" s="226"/>
      <c r="AB25" s="226"/>
      <c r="AC25" s="226"/>
      <c r="AD25" s="226"/>
      <c r="AE25" s="226"/>
      <c r="AF25" s="226"/>
      <c r="AG25" s="226"/>
      <c r="AH25" s="226"/>
      <c r="AI25" s="226"/>
      <c r="AJ25" s="226"/>
      <c r="AK25" s="226"/>
      <c r="AL25" s="226"/>
      <c r="AM25" s="226"/>
      <c r="AN25" s="226"/>
    </row>
    <row r="26" spans="1:40" ht="48" x14ac:dyDescent="0.2">
      <c r="A26" s="18" t="s">
        <v>93</v>
      </c>
      <c r="B26" s="72" t="s">
        <v>94</v>
      </c>
      <c r="C26" s="73" t="s">
        <v>95</v>
      </c>
      <c r="D26" s="73" t="s">
        <v>96</v>
      </c>
      <c r="E26" s="74" t="s">
        <v>97</v>
      </c>
      <c r="F26" s="75" t="s">
        <v>98</v>
      </c>
      <c r="G26" s="19" t="s">
        <v>150</v>
      </c>
      <c r="H26" s="76" t="s">
        <v>100</v>
      </c>
      <c r="I26" s="77" t="s">
        <v>223</v>
      </c>
      <c r="J26" s="78" t="s">
        <v>101</v>
      </c>
      <c r="K26" s="95" t="s">
        <v>146</v>
      </c>
      <c r="L26" s="95" t="s">
        <v>147</v>
      </c>
      <c r="M26" s="65">
        <v>0</v>
      </c>
      <c r="N26" s="65">
        <v>0</v>
      </c>
      <c r="O26" s="57" t="e">
        <f>N26/M26</f>
        <v>#DIV/0!</v>
      </c>
      <c r="P26" s="80" t="s">
        <v>256</v>
      </c>
      <c r="Q26" s="80"/>
      <c r="R26" s="80" t="s">
        <v>248</v>
      </c>
      <c r="S26" s="80"/>
      <c r="T26" s="114"/>
      <c r="U26" s="114"/>
      <c r="V26" s="219"/>
      <c r="W26" s="114"/>
      <c r="X26" s="114"/>
      <c r="Y26" s="114"/>
      <c r="Z26" s="114"/>
      <c r="AA26" s="81"/>
      <c r="AB26" s="81"/>
      <c r="AC26" s="81"/>
      <c r="AD26" s="81"/>
      <c r="AE26" s="81"/>
      <c r="AF26" s="81"/>
      <c r="AG26" s="220"/>
      <c r="AH26" s="82"/>
      <c r="AI26" s="82"/>
      <c r="AJ26" s="82"/>
      <c r="AK26" s="82"/>
      <c r="AL26" s="82"/>
      <c r="AM26" s="82"/>
      <c r="AN26" s="82"/>
    </row>
    <row r="27" spans="1:40" ht="48" x14ac:dyDescent="0.2">
      <c r="A27" s="18" t="s">
        <v>93</v>
      </c>
      <c r="B27" s="72" t="s">
        <v>94</v>
      </c>
      <c r="C27" s="73" t="s">
        <v>102</v>
      </c>
      <c r="D27" s="73" t="s">
        <v>103</v>
      </c>
      <c r="E27" s="74" t="s">
        <v>104</v>
      </c>
      <c r="F27" s="75" t="s">
        <v>105</v>
      </c>
      <c r="G27" s="19" t="s">
        <v>150</v>
      </c>
      <c r="H27" s="76" t="s">
        <v>100</v>
      </c>
      <c r="I27" s="77" t="s">
        <v>223</v>
      </c>
      <c r="J27" s="78" t="s">
        <v>145</v>
      </c>
      <c r="K27" s="95" t="s">
        <v>146</v>
      </c>
      <c r="L27" s="95" t="s">
        <v>147</v>
      </c>
      <c r="M27" s="65">
        <v>0</v>
      </c>
      <c r="N27" s="65">
        <v>0</v>
      </c>
      <c r="O27" s="57" t="e">
        <f t="shared" ref="O27:O33" si="1">N27/M27</f>
        <v>#DIV/0!</v>
      </c>
      <c r="P27" s="80" t="s">
        <v>256</v>
      </c>
      <c r="Q27" s="80"/>
      <c r="R27" s="80" t="s">
        <v>248</v>
      </c>
      <c r="S27" s="80"/>
      <c r="T27" s="114"/>
      <c r="U27" s="114"/>
      <c r="V27" s="219"/>
      <c r="W27" s="114"/>
      <c r="X27" s="114"/>
      <c r="Y27" s="114"/>
      <c r="Z27" s="114"/>
      <c r="AA27" s="81"/>
      <c r="AB27" s="81"/>
      <c r="AC27" s="81"/>
      <c r="AD27" s="81"/>
      <c r="AE27" s="81"/>
      <c r="AF27" s="81"/>
      <c r="AG27" s="220"/>
      <c r="AH27" s="82"/>
      <c r="AI27" s="82"/>
      <c r="AJ27" s="82"/>
      <c r="AK27" s="82"/>
      <c r="AL27" s="82"/>
      <c r="AM27" s="82"/>
      <c r="AN27" s="82"/>
    </row>
    <row r="28" spans="1:40" ht="84" x14ac:dyDescent="0.2">
      <c r="A28" s="18" t="s">
        <v>93</v>
      </c>
      <c r="B28" s="72" t="s">
        <v>94</v>
      </c>
      <c r="C28" s="73" t="s">
        <v>106</v>
      </c>
      <c r="D28" s="73" t="s">
        <v>107</v>
      </c>
      <c r="E28" s="74" t="s">
        <v>108</v>
      </c>
      <c r="F28" s="75" t="s">
        <v>109</v>
      </c>
      <c r="G28" s="19" t="s">
        <v>99</v>
      </c>
      <c r="H28" s="76" t="s">
        <v>100</v>
      </c>
      <c r="I28" s="77" t="s">
        <v>223</v>
      </c>
      <c r="J28" s="78" t="s">
        <v>110</v>
      </c>
      <c r="K28" s="79">
        <v>43466</v>
      </c>
      <c r="L28" s="79">
        <v>43812</v>
      </c>
      <c r="M28" s="65">
        <v>1</v>
      </c>
      <c r="N28" s="65">
        <v>1</v>
      </c>
      <c r="O28" s="57">
        <f t="shared" si="1"/>
        <v>1</v>
      </c>
      <c r="P28" s="80" t="s">
        <v>257</v>
      </c>
      <c r="Q28" s="80" t="s">
        <v>258</v>
      </c>
      <c r="R28" s="80" t="s">
        <v>259</v>
      </c>
      <c r="S28" s="80" t="s">
        <v>181</v>
      </c>
      <c r="T28" s="114"/>
      <c r="U28" s="114"/>
      <c r="V28" s="219"/>
      <c r="W28" s="114"/>
      <c r="X28" s="114"/>
      <c r="Y28" s="114"/>
      <c r="Z28" s="114"/>
      <c r="AA28" s="81"/>
      <c r="AB28" s="81"/>
      <c r="AC28" s="81"/>
      <c r="AD28" s="81"/>
      <c r="AE28" s="81"/>
      <c r="AF28" s="81"/>
      <c r="AG28" s="220"/>
      <c r="AH28" s="82"/>
      <c r="AI28" s="82"/>
      <c r="AJ28" s="82"/>
      <c r="AK28" s="82"/>
      <c r="AL28" s="82"/>
      <c r="AM28" s="82"/>
      <c r="AN28" s="82"/>
    </row>
    <row r="29" spans="1:40" ht="180" x14ac:dyDescent="0.2">
      <c r="A29" s="18" t="s">
        <v>93</v>
      </c>
      <c r="B29" s="72" t="s">
        <v>94</v>
      </c>
      <c r="C29" s="73" t="s">
        <v>111</v>
      </c>
      <c r="D29" s="73" t="s">
        <v>112</v>
      </c>
      <c r="E29" s="74" t="s">
        <v>113</v>
      </c>
      <c r="F29" s="74" t="s">
        <v>114</v>
      </c>
      <c r="G29" s="19" t="s">
        <v>99</v>
      </c>
      <c r="H29" s="76" t="s">
        <v>100</v>
      </c>
      <c r="I29" s="77" t="s">
        <v>223</v>
      </c>
      <c r="J29" s="78" t="s">
        <v>115</v>
      </c>
      <c r="K29" s="79">
        <v>43466</v>
      </c>
      <c r="L29" s="79">
        <v>43812</v>
      </c>
      <c r="M29" s="65">
        <v>1</v>
      </c>
      <c r="N29" s="65">
        <v>1</v>
      </c>
      <c r="O29" s="57">
        <f t="shared" si="1"/>
        <v>1</v>
      </c>
      <c r="P29" s="80" t="s">
        <v>260</v>
      </c>
      <c r="Q29" s="80" t="s">
        <v>240</v>
      </c>
      <c r="R29" s="80" t="s">
        <v>261</v>
      </c>
      <c r="S29" s="80" t="s">
        <v>181</v>
      </c>
      <c r="T29" s="114"/>
      <c r="U29" s="114"/>
      <c r="V29" s="219"/>
      <c r="W29" s="114"/>
      <c r="X29" s="114"/>
      <c r="Y29" s="114"/>
      <c r="Z29" s="114"/>
      <c r="AA29" s="81"/>
      <c r="AB29" s="81"/>
      <c r="AC29" s="81"/>
      <c r="AD29" s="81"/>
      <c r="AE29" s="81"/>
      <c r="AF29" s="81"/>
      <c r="AG29" s="220"/>
      <c r="AH29" s="82"/>
      <c r="AI29" s="82"/>
      <c r="AJ29" s="82"/>
      <c r="AK29" s="82"/>
      <c r="AL29" s="82"/>
      <c r="AM29" s="82"/>
      <c r="AN29" s="82"/>
    </row>
    <row r="30" spans="1:40" ht="120" x14ac:dyDescent="0.2">
      <c r="A30" s="18" t="s">
        <v>93</v>
      </c>
      <c r="B30" s="72" t="s">
        <v>116</v>
      </c>
      <c r="C30" s="73" t="s">
        <v>117</v>
      </c>
      <c r="D30" s="73" t="s">
        <v>118</v>
      </c>
      <c r="E30" s="74" t="s">
        <v>119</v>
      </c>
      <c r="F30" s="74" t="s">
        <v>120</v>
      </c>
      <c r="G30" s="19" t="s">
        <v>99</v>
      </c>
      <c r="H30" s="76" t="s">
        <v>100</v>
      </c>
      <c r="I30" s="77" t="s">
        <v>223</v>
      </c>
      <c r="J30" s="78" t="s">
        <v>121</v>
      </c>
      <c r="K30" s="79">
        <v>43466</v>
      </c>
      <c r="L30" s="79">
        <v>43812</v>
      </c>
      <c r="M30" s="65">
        <v>1</v>
      </c>
      <c r="N30" s="65">
        <v>1</v>
      </c>
      <c r="O30" s="57">
        <f t="shared" si="1"/>
        <v>1</v>
      </c>
      <c r="P30" s="80" t="s">
        <v>262</v>
      </c>
      <c r="Q30" s="80" t="s">
        <v>258</v>
      </c>
      <c r="R30" s="80" t="s">
        <v>263</v>
      </c>
      <c r="S30" s="80" t="s">
        <v>181</v>
      </c>
      <c r="T30" s="114"/>
      <c r="U30" s="114"/>
      <c r="V30" s="219"/>
      <c r="W30" s="114"/>
      <c r="X30" s="114"/>
      <c r="Y30" s="114"/>
      <c r="Z30" s="114"/>
      <c r="AA30" s="81"/>
      <c r="AB30" s="81"/>
      <c r="AC30" s="81"/>
      <c r="AD30" s="81"/>
      <c r="AE30" s="81"/>
      <c r="AF30" s="81"/>
      <c r="AG30" s="220"/>
      <c r="AH30" s="82"/>
      <c r="AI30" s="82"/>
      <c r="AJ30" s="82"/>
      <c r="AK30" s="82"/>
      <c r="AL30" s="82"/>
      <c r="AM30" s="82"/>
      <c r="AN30" s="82"/>
    </row>
    <row r="31" spans="1:40" ht="42.75" x14ac:dyDescent="0.2">
      <c r="A31" s="18" t="s">
        <v>93</v>
      </c>
      <c r="B31" s="83" t="s">
        <v>122</v>
      </c>
      <c r="C31" s="73" t="s">
        <v>123</v>
      </c>
      <c r="D31" s="73" t="s">
        <v>124</v>
      </c>
      <c r="E31" s="74" t="s">
        <v>125</v>
      </c>
      <c r="F31" s="20" t="s">
        <v>126</v>
      </c>
      <c r="G31" s="19" t="s">
        <v>150</v>
      </c>
      <c r="H31" s="78" t="s">
        <v>127</v>
      </c>
      <c r="I31" s="77" t="s">
        <v>223</v>
      </c>
      <c r="J31" s="78" t="s">
        <v>128</v>
      </c>
      <c r="K31" s="95" t="s">
        <v>148</v>
      </c>
      <c r="L31" s="95" t="s">
        <v>149</v>
      </c>
      <c r="M31" s="65">
        <v>0</v>
      </c>
      <c r="N31" s="65">
        <v>0</v>
      </c>
      <c r="O31" s="57" t="e">
        <f t="shared" si="1"/>
        <v>#DIV/0!</v>
      </c>
      <c r="P31" s="80" t="s">
        <v>256</v>
      </c>
      <c r="Q31" s="80"/>
      <c r="R31" s="80" t="s">
        <v>264</v>
      </c>
      <c r="S31" s="80"/>
      <c r="T31" s="114"/>
      <c r="U31" s="114"/>
      <c r="V31" s="219"/>
      <c r="W31" s="114"/>
      <c r="X31" s="114"/>
      <c r="Y31" s="114"/>
      <c r="Z31" s="114"/>
      <c r="AA31" s="81"/>
      <c r="AB31" s="81"/>
      <c r="AC31" s="81"/>
      <c r="AD31" s="81"/>
      <c r="AE31" s="81"/>
      <c r="AF31" s="81"/>
      <c r="AG31" s="220"/>
      <c r="AH31" s="82"/>
      <c r="AI31" s="82"/>
      <c r="AJ31" s="82"/>
      <c r="AK31" s="82"/>
      <c r="AL31" s="82"/>
      <c r="AM31" s="82"/>
      <c r="AN31" s="82"/>
    </row>
    <row r="32" spans="1:40" ht="72" x14ac:dyDescent="0.2">
      <c r="A32" s="18" t="s">
        <v>93</v>
      </c>
      <c r="B32" s="83" t="s">
        <v>129</v>
      </c>
      <c r="C32" s="75" t="s">
        <v>130</v>
      </c>
      <c r="D32" s="75" t="s">
        <v>131</v>
      </c>
      <c r="E32" s="21" t="s">
        <v>132</v>
      </c>
      <c r="F32" s="84" t="s">
        <v>133</v>
      </c>
      <c r="G32" s="85" t="s">
        <v>134</v>
      </c>
      <c r="H32" s="86" t="s">
        <v>100</v>
      </c>
      <c r="I32" s="77" t="s">
        <v>223</v>
      </c>
      <c r="J32" s="87" t="s">
        <v>135</v>
      </c>
      <c r="K32" s="79">
        <v>43466</v>
      </c>
      <c r="L32" s="79">
        <v>43812</v>
      </c>
      <c r="M32" s="65">
        <v>0</v>
      </c>
      <c r="N32" s="65">
        <v>0</v>
      </c>
      <c r="O32" s="57" t="e">
        <f t="shared" si="1"/>
        <v>#DIV/0!</v>
      </c>
      <c r="P32" s="80" t="s">
        <v>265</v>
      </c>
      <c r="Q32" s="80"/>
      <c r="R32" s="80" t="s">
        <v>266</v>
      </c>
      <c r="S32" s="80"/>
      <c r="T32" s="114"/>
      <c r="U32" s="114"/>
      <c r="V32" s="219"/>
      <c r="W32" s="114"/>
      <c r="X32" s="114"/>
      <c r="Y32" s="114"/>
      <c r="Z32" s="114"/>
      <c r="AA32" s="81"/>
      <c r="AB32" s="81"/>
      <c r="AC32" s="81"/>
      <c r="AD32" s="81"/>
      <c r="AE32" s="81"/>
      <c r="AF32" s="81"/>
      <c r="AG32" s="220"/>
      <c r="AH32" s="82"/>
      <c r="AI32" s="82"/>
      <c r="AJ32" s="82"/>
      <c r="AK32" s="82"/>
      <c r="AL32" s="82"/>
      <c r="AM32" s="82"/>
      <c r="AN32" s="82"/>
    </row>
    <row r="33" spans="1:40" ht="48" x14ac:dyDescent="0.2">
      <c r="A33" s="18" t="s">
        <v>136</v>
      </c>
      <c r="B33" s="83" t="s">
        <v>129</v>
      </c>
      <c r="C33" s="88" t="s">
        <v>137</v>
      </c>
      <c r="D33" s="89" t="s">
        <v>138</v>
      </c>
      <c r="E33" s="90" t="s">
        <v>139</v>
      </c>
      <c r="F33" s="89" t="s">
        <v>140</v>
      </c>
      <c r="G33" s="91" t="s">
        <v>141</v>
      </c>
      <c r="H33" s="92" t="s">
        <v>55</v>
      </c>
      <c r="I33" s="77" t="s">
        <v>223</v>
      </c>
      <c r="J33" s="88" t="s">
        <v>142</v>
      </c>
      <c r="K33" s="79">
        <v>43770</v>
      </c>
      <c r="L33" s="79">
        <v>43812</v>
      </c>
      <c r="M33" s="65">
        <v>0</v>
      </c>
      <c r="N33" s="65">
        <v>0</v>
      </c>
      <c r="O33" s="57" t="e">
        <f t="shared" si="1"/>
        <v>#DIV/0!</v>
      </c>
      <c r="P33" s="80" t="s">
        <v>247</v>
      </c>
      <c r="Q33" s="80"/>
      <c r="R33" s="80" t="s">
        <v>267</v>
      </c>
      <c r="S33" s="80"/>
      <c r="T33" s="114"/>
      <c r="U33" s="114"/>
      <c r="V33" s="219"/>
      <c r="W33" s="114"/>
      <c r="X33" s="114"/>
      <c r="Y33" s="114"/>
      <c r="Z33" s="114"/>
      <c r="AA33" s="81"/>
      <c r="AB33" s="81"/>
      <c r="AC33" s="81"/>
      <c r="AD33" s="81"/>
      <c r="AE33" s="81"/>
      <c r="AF33" s="81"/>
      <c r="AG33" s="220"/>
      <c r="AH33" s="82"/>
      <c r="AI33" s="82"/>
      <c r="AJ33" s="82"/>
      <c r="AK33" s="82"/>
      <c r="AL33" s="82"/>
      <c r="AM33" s="82"/>
      <c r="AN33" s="82"/>
    </row>
    <row r="45" spans="1:40" x14ac:dyDescent="0.2">
      <c r="E45" s="29"/>
      <c r="F45" s="29"/>
      <c r="G45" s="29"/>
      <c r="H45" s="29"/>
      <c r="I45" s="29"/>
      <c r="J45" s="29"/>
      <c r="K45" s="29"/>
      <c r="L45" s="29"/>
    </row>
    <row r="46" spans="1:40" x14ac:dyDescent="0.2">
      <c r="E46" s="29"/>
      <c r="F46" s="29"/>
      <c r="G46" s="29"/>
      <c r="H46" s="29"/>
      <c r="I46" s="29"/>
      <c r="J46" s="29"/>
      <c r="K46" s="29"/>
      <c r="L46" s="29"/>
    </row>
    <row r="47" spans="1:40" x14ac:dyDescent="0.2">
      <c r="E47" s="29"/>
      <c r="F47" s="29"/>
      <c r="G47" s="29"/>
      <c r="H47" s="29"/>
      <c r="I47" s="29"/>
      <c r="J47" s="29"/>
      <c r="K47" s="29"/>
      <c r="L47" s="29"/>
    </row>
    <row r="48" spans="1:40" x14ac:dyDescent="0.2">
      <c r="E48" s="29"/>
      <c r="F48" s="29"/>
      <c r="G48" s="29"/>
      <c r="H48" s="29"/>
      <c r="I48" s="29"/>
      <c r="J48" s="29"/>
      <c r="K48" s="29"/>
      <c r="L48" s="29"/>
    </row>
    <row r="49" spans="5:12" x14ac:dyDescent="0.2">
      <c r="E49" s="29"/>
      <c r="F49" s="29"/>
      <c r="G49" s="29"/>
      <c r="H49" s="29"/>
      <c r="I49" s="29"/>
      <c r="J49" s="29"/>
      <c r="K49" s="29"/>
      <c r="L49" s="29"/>
    </row>
    <row r="50" spans="5:12" x14ac:dyDescent="0.2">
      <c r="E50" s="29"/>
      <c r="F50" s="29"/>
      <c r="G50" s="29"/>
      <c r="H50" s="29"/>
      <c r="I50" s="29"/>
      <c r="J50" s="29"/>
      <c r="K50" s="29"/>
      <c r="L50" s="29"/>
    </row>
    <row r="51" spans="5:12" x14ac:dyDescent="0.2">
      <c r="E51" s="29"/>
      <c r="F51" s="29"/>
      <c r="G51" s="29"/>
      <c r="H51" s="29"/>
      <c r="I51" s="29"/>
      <c r="J51" s="29"/>
      <c r="K51" s="29"/>
      <c r="L51" s="29"/>
    </row>
    <row r="52" spans="5:12" x14ac:dyDescent="0.2">
      <c r="E52" s="29"/>
      <c r="F52" s="29"/>
      <c r="G52" s="29"/>
      <c r="H52" s="29"/>
      <c r="I52" s="29"/>
      <c r="J52" s="29"/>
      <c r="K52" s="29"/>
      <c r="L52" s="29"/>
    </row>
    <row r="53" spans="5:12" x14ac:dyDescent="0.2">
      <c r="E53" s="29"/>
      <c r="F53" s="29"/>
      <c r="G53" s="29"/>
      <c r="H53" s="29"/>
      <c r="I53" s="29"/>
      <c r="J53" s="29"/>
      <c r="K53" s="29"/>
      <c r="L53" s="29"/>
    </row>
    <row r="54" spans="5:12" x14ac:dyDescent="0.2">
      <c r="E54" s="29"/>
      <c r="F54" s="29"/>
      <c r="G54" s="29"/>
      <c r="H54" s="29"/>
      <c r="I54" s="29"/>
      <c r="J54" s="29"/>
      <c r="K54" s="29"/>
      <c r="L54" s="29"/>
    </row>
    <row r="55" spans="5:12" x14ac:dyDescent="0.2">
      <c r="E55" s="29"/>
      <c r="F55" s="29"/>
      <c r="G55" s="29"/>
      <c r="H55" s="29"/>
      <c r="I55" s="29"/>
      <c r="J55" s="29"/>
      <c r="K55" s="29"/>
      <c r="L55" s="29"/>
    </row>
    <row r="56" spans="5:12" x14ac:dyDescent="0.2">
      <c r="E56" s="29"/>
      <c r="F56" s="29"/>
      <c r="G56" s="29"/>
      <c r="H56" s="29"/>
      <c r="I56" s="29"/>
      <c r="J56" s="29"/>
      <c r="K56" s="29"/>
      <c r="L56" s="29"/>
    </row>
    <row r="57" spans="5:12" x14ac:dyDescent="0.2">
      <c r="E57" s="29"/>
      <c r="F57" s="29"/>
      <c r="G57" s="29"/>
      <c r="H57" s="29"/>
      <c r="I57" s="29"/>
      <c r="J57" s="29"/>
      <c r="K57" s="29"/>
      <c r="L57" s="29"/>
    </row>
    <row r="58" spans="5:12" x14ac:dyDescent="0.2">
      <c r="E58" s="29"/>
      <c r="F58" s="29"/>
      <c r="G58" s="29"/>
      <c r="H58" s="29"/>
      <c r="I58" s="29"/>
      <c r="J58" s="29"/>
      <c r="K58" s="29"/>
      <c r="L58" s="29"/>
    </row>
    <row r="59" spans="5:12" x14ac:dyDescent="0.2">
      <c r="E59" s="29"/>
      <c r="F59" s="29"/>
      <c r="G59" s="29"/>
      <c r="H59" s="29"/>
      <c r="I59" s="29"/>
      <c r="J59" s="29"/>
      <c r="K59" s="29"/>
      <c r="L59" s="29"/>
    </row>
    <row r="60" spans="5:12" x14ac:dyDescent="0.2">
      <c r="E60" s="29"/>
      <c r="F60" s="29"/>
      <c r="G60" s="29"/>
      <c r="H60" s="29"/>
      <c r="I60" s="29"/>
      <c r="J60" s="29"/>
      <c r="K60" s="29"/>
      <c r="L60" s="29"/>
    </row>
    <row r="61" spans="5:12" x14ac:dyDescent="0.2">
      <c r="E61" s="29"/>
      <c r="F61" s="29"/>
      <c r="G61" s="29"/>
      <c r="H61" s="29"/>
      <c r="I61" s="29"/>
      <c r="J61" s="29"/>
      <c r="K61" s="29"/>
      <c r="L61" s="29"/>
    </row>
    <row r="62" spans="5:12" x14ac:dyDescent="0.2">
      <c r="E62" s="29"/>
      <c r="F62" s="29"/>
      <c r="G62" s="29"/>
      <c r="H62" s="29"/>
      <c r="I62" s="29"/>
      <c r="J62" s="29"/>
      <c r="K62" s="29"/>
      <c r="L62" s="29"/>
    </row>
    <row r="63" spans="5:12" x14ac:dyDescent="0.2">
      <c r="E63" s="29"/>
      <c r="F63" s="29"/>
      <c r="G63" s="29"/>
      <c r="H63" s="29"/>
      <c r="I63" s="29"/>
      <c r="J63" s="29"/>
      <c r="K63" s="29"/>
      <c r="L63" s="29"/>
    </row>
    <row r="64" spans="5:12" x14ac:dyDescent="0.2">
      <c r="E64" s="29"/>
      <c r="F64" s="29"/>
      <c r="G64" s="29"/>
      <c r="H64" s="29"/>
      <c r="I64" s="29"/>
      <c r="J64" s="29"/>
      <c r="K64" s="29"/>
      <c r="L64" s="29"/>
    </row>
    <row r="65" spans="5:12" x14ac:dyDescent="0.2">
      <c r="E65" s="29"/>
      <c r="F65" s="29"/>
      <c r="G65" s="29"/>
      <c r="H65" s="29"/>
      <c r="I65" s="29"/>
      <c r="J65" s="29"/>
      <c r="K65" s="29"/>
      <c r="L65" s="29"/>
    </row>
  </sheetData>
  <sheetProtection algorithmName="SHA-512" hashValue="8Y1Oz3KjQaldmBiH2L3Ps9GI+KHJQqI2I1gSQrT8rPlpB8rAe+h/TtYFFZzNYfxltzZgbcameDnCrihg5eGDjA==" saltValue="1WGLsRBvOZLLsFRR126uZg==" spinCount="100000" sheet="1" objects="1" scenarios="1" formatCells="0" formatColumns="0" formatRows="0"/>
  <mergeCells count="32">
    <mergeCell ref="AH16:AN16"/>
    <mergeCell ref="M17:Q17"/>
    <mergeCell ref="R17:S17"/>
    <mergeCell ref="T17:X17"/>
    <mergeCell ref="Y17:Z17"/>
    <mergeCell ref="AA17:AE17"/>
    <mergeCell ref="AF17:AG17"/>
    <mergeCell ref="AH17:AL17"/>
    <mergeCell ref="AM17:AN17"/>
    <mergeCell ref="J16:J17"/>
    <mergeCell ref="K16:K17"/>
    <mergeCell ref="L16:L17"/>
    <mergeCell ref="M16:R16"/>
    <mergeCell ref="T16:Y16"/>
    <mergeCell ref="AA16:AF16"/>
    <mergeCell ref="K14:L14"/>
    <mergeCell ref="A16:A17"/>
    <mergeCell ref="B16:B17"/>
    <mergeCell ref="C16:C17"/>
    <mergeCell ref="D16:D17"/>
    <mergeCell ref="E16:E17"/>
    <mergeCell ref="F16:F17"/>
    <mergeCell ref="G16:G17"/>
    <mergeCell ref="H16:H17"/>
    <mergeCell ref="I16:I17"/>
    <mergeCell ref="B1:I2"/>
    <mergeCell ref="A3:C3"/>
    <mergeCell ref="E3:G3"/>
    <mergeCell ref="B4:B10"/>
    <mergeCell ref="E4:G7"/>
    <mergeCell ref="A6:A8"/>
    <mergeCell ref="A9:A12"/>
  </mergeCells>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4097" r:id="rId4">
          <objectPr defaultSize="0" autoPict="0" r:id="rId5">
            <anchor moveWithCells="1" sizeWithCells="1">
              <from>
                <xdr:col>10</xdr:col>
                <xdr:colOff>0</xdr:colOff>
                <xdr:row>0</xdr:row>
                <xdr:rowOff>152400</xdr:rowOff>
              </from>
              <to>
                <xdr:col>10</xdr:col>
                <xdr:colOff>0</xdr:colOff>
                <xdr:row>1</xdr:row>
                <xdr:rowOff>0</xdr:rowOff>
              </to>
            </anchor>
          </objectPr>
        </oleObject>
      </mc:Choice>
      <mc:Fallback>
        <oleObject progId="MSPhotoEd.3" shapeId="4097" r:id="rId4"/>
      </mc:Fallback>
    </mc:AlternateContent>
    <mc:AlternateContent xmlns:mc="http://schemas.openxmlformats.org/markup-compatibility/2006">
      <mc:Choice Requires="x14">
        <oleObject progId="MSPhotoEd.3" shapeId="4098" r:id="rId6">
          <objectPr defaultSize="0" autoPict="0" r:id="rId5">
            <anchor moveWithCells="1" sizeWithCells="1">
              <from>
                <xdr:col>8</xdr:col>
                <xdr:colOff>323850</xdr:colOff>
                <xdr:row>0</xdr:row>
                <xdr:rowOff>0</xdr:rowOff>
              </from>
              <to>
                <xdr:col>8</xdr:col>
                <xdr:colOff>2352675</xdr:colOff>
                <xdr:row>1</xdr:row>
                <xdr:rowOff>581025</xdr:rowOff>
              </to>
            </anchor>
          </objectPr>
        </oleObject>
      </mc:Choice>
      <mc:Fallback>
        <oleObject progId="MSPhotoEd.3" shapeId="4098" r:id="rId6"/>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10" operator="containsText" id="{3006D52A-6203-49C0-BC9C-CEB4737D98C1}">
            <xm:f>NOT(ISERROR(SEARCH('\\server\PLAN OPERATIVO INTEGRAL\OFICINA ASESORA DE PLANEACIÓN\Plan de Accion por Dependencia\Plan de acción por Dep 2019\[PA - Comunicaciones 2019.xlsx]Hoja1'!#REF!,S19)))</xm:f>
            <xm:f>'\\server\PLAN OPERATIVO INTEGRAL\OFICINA ASESORA DE PLANEACIÓN\Plan de Accion por Dependencia\Plan de acción por Dep 2019\[PA - Comunicaciones 2019.xlsx]Hoja1'!#REF!</xm:f>
            <x14:dxf>
              <fill>
                <patternFill>
                  <bgColor rgb="FFFF0000"/>
                </patternFill>
              </fill>
            </x14:dxf>
          </x14:cfRule>
          <x14:cfRule type="containsText" priority="11" operator="containsText" id="{EF688096-FB3C-4D1B-9F46-35A04EFDE023}">
            <xm:f>NOT(ISERROR(SEARCH('\\server\PLAN OPERATIVO INTEGRAL\OFICINA ASESORA DE PLANEACIÓN\Plan de Accion por Dependencia\Plan de acción por Dep 2019\[PA - Comunicaciones 2019.xlsx]Hoja1'!#REF!,S19)))</xm:f>
            <xm:f>'\\server\PLAN OPERATIVO INTEGRAL\OFICINA ASESORA DE PLANEACIÓN\Plan de Accion por Dependencia\Plan de acción por Dep 2019\[PA - Comunicaciones 2019.xlsx]Hoja1'!#REF!</xm:f>
            <x14:dxf>
              <fill>
                <patternFill>
                  <bgColor rgb="FFFFFF00"/>
                </patternFill>
              </fill>
            </x14:dxf>
          </x14:cfRule>
          <x14:cfRule type="containsText" priority="12" operator="containsText" id="{8ECC4D3E-6574-4D51-B852-94424C6C9DA1}">
            <xm:f>NOT(ISERROR(SEARCH('\\server\PLAN OPERATIVO INTEGRAL\OFICINA ASESORA DE PLANEACIÓN\Plan de Accion por Dependencia\Plan de acción por Dep 2019\[PA - Comunicaciones 2019.xlsx]Hoja1'!#REF!,S19)))</xm:f>
            <xm:f>'\\server\PLAN OPERATIVO INTEGRAL\OFICINA ASESORA DE PLANEACIÓN\Plan de Accion por Dependencia\Plan de acción por Dep 2019\[PA - Comunicaciones 2019.xlsx]Hoja1'!#REF!</xm:f>
            <x14:dxf>
              <fill>
                <patternFill>
                  <bgColor rgb="FF92D050"/>
                </patternFill>
              </fill>
            </x14:dxf>
          </x14:cfRule>
          <xm:sqref>S19:S22 S26:S33</xm:sqref>
        </x14:conditionalFormatting>
        <x14:conditionalFormatting xmlns:xm="http://schemas.microsoft.com/office/excel/2006/main">
          <x14:cfRule type="containsText" priority="7" operator="containsText" id="{49AD3447-4B0B-4463-AE6B-76018CBF8505}">
            <xm:f>NOT(ISERROR(SEARCH('\\server\PLAN OPERATIVO INTEGRAL\OFICINA ASESORA DE PLANEACIÓN\Plan de Accion por Dependencia\Plan de acción por Dep 2019\[PA - Comunicaciones 2019.xlsx]Hoja1'!#REF!,Z19)))</xm:f>
            <xm:f>'\\server\PLAN OPERATIVO INTEGRAL\OFICINA ASESORA DE PLANEACIÓN\Plan de Accion por Dependencia\Plan de acción por Dep 2019\[PA - Comunicaciones 2019.xlsx]Hoja1'!#REF!</xm:f>
            <x14:dxf>
              <fill>
                <patternFill>
                  <bgColor rgb="FFFF0000"/>
                </patternFill>
              </fill>
            </x14:dxf>
          </x14:cfRule>
          <x14:cfRule type="containsText" priority="8" operator="containsText" id="{F4B6E761-83E9-48A8-98D4-46AC50052B67}">
            <xm:f>NOT(ISERROR(SEARCH('\\server\PLAN OPERATIVO INTEGRAL\OFICINA ASESORA DE PLANEACIÓN\Plan de Accion por Dependencia\Plan de acción por Dep 2019\[PA - Comunicaciones 2019.xlsx]Hoja1'!#REF!,Z19)))</xm:f>
            <xm:f>'\\server\PLAN OPERATIVO INTEGRAL\OFICINA ASESORA DE PLANEACIÓN\Plan de Accion por Dependencia\Plan de acción por Dep 2019\[PA - Comunicaciones 2019.xlsx]Hoja1'!#REF!</xm:f>
            <x14:dxf>
              <fill>
                <patternFill>
                  <bgColor rgb="FFFFFF00"/>
                </patternFill>
              </fill>
            </x14:dxf>
          </x14:cfRule>
          <x14:cfRule type="containsText" priority="9" operator="containsText" id="{6F00007C-319E-4DBE-8E7B-D8FA19FDF35C}">
            <xm:f>NOT(ISERROR(SEARCH('\\server\PLAN OPERATIVO INTEGRAL\OFICINA ASESORA DE PLANEACIÓN\Plan de Accion por Dependencia\Plan de acción por Dep 2019\[PA - Comunicaciones 2019.xlsx]Hoja1'!#REF!,Z19)))</xm:f>
            <xm:f>'\\server\PLAN OPERATIVO INTEGRAL\OFICINA ASESORA DE PLANEACIÓN\Plan de Accion por Dependencia\Plan de acción por Dep 2019\[PA - Comunicaciones 2019.xlsx]Hoja1'!#REF!</xm:f>
            <x14:dxf>
              <fill>
                <patternFill>
                  <bgColor rgb="FF92D050"/>
                </patternFill>
              </fill>
            </x14:dxf>
          </x14:cfRule>
          <xm:sqref>Z19:Z22 Z26:Z33</xm:sqref>
        </x14:conditionalFormatting>
        <x14:conditionalFormatting xmlns:xm="http://schemas.microsoft.com/office/excel/2006/main">
          <x14:cfRule type="containsText" priority="4" operator="containsText" id="{36341C70-FF8A-489B-9E81-97EF6E81B964}">
            <xm:f>NOT(ISERROR(SEARCH('\\server\PLAN OPERATIVO INTEGRAL\OFICINA ASESORA DE PLANEACIÓN\Plan de Accion por Dependencia\Plan de acción por Dep 2019\[PA - Comunicaciones 2019.xlsx]Hoja1'!#REF!,AG19)))</xm:f>
            <xm:f>'\\server\PLAN OPERATIVO INTEGRAL\OFICINA ASESORA DE PLANEACIÓN\Plan de Accion por Dependencia\Plan de acción por Dep 2019\[PA - Comunicaciones 2019.xlsx]Hoja1'!#REF!</xm:f>
            <x14:dxf>
              <fill>
                <patternFill>
                  <bgColor rgb="FFFF0000"/>
                </patternFill>
              </fill>
            </x14:dxf>
          </x14:cfRule>
          <x14:cfRule type="containsText" priority="5" operator="containsText" id="{FC70AB7C-F576-4128-AFF9-C39D991C968E}">
            <xm:f>NOT(ISERROR(SEARCH('\\server\PLAN OPERATIVO INTEGRAL\OFICINA ASESORA DE PLANEACIÓN\Plan de Accion por Dependencia\Plan de acción por Dep 2019\[PA - Comunicaciones 2019.xlsx]Hoja1'!#REF!,AG19)))</xm:f>
            <xm:f>'\\server\PLAN OPERATIVO INTEGRAL\OFICINA ASESORA DE PLANEACIÓN\Plan de Accion por Dependencia\Plan de acción por Dep 2019\[PA - Comunicaciones 2019.xlsx]Hoja1'!#REF!</xm:f>
            <x14:dxf>
              <fill>
                <patternFill>
                  <bgColor rgb="FFFFFF00"/>
                </patternFill>
              </fill>
            </x14:dxf>
          </x14:cfRule>
          <x14:cfRule type="containsText" priority="6" operator="containsText" id="{6C6263DA-20D2-4B90-842B-B3F8D5AFD922}">
            <xm:f>NOT(ISERROR(SEARCH('\\server\PLAN OPERATIVO INTEGRAL\OFICINA ASESORA DE PLANEACIÓN\Plan de Accion por Dependencia\Plan de acción por Dep 2019\[PA - Comunicaciones 2019.xlsx]Hoja1'!#REF!,AG19)))</xm:f>
            <xm:f>'\\server\PLAN OPERATIVO INTEGRAL\OFICINA ASESORA DE PLANEACIÓN\Plan de Accion por Dependencia\Plan de acción por Dep 2019\[PA - Comunicaciones 2019.xlsx]Hoja1'!#REF!</xm:f>
            <x14:dxf>
              <fill>
                <patternFill>
                  <bgColor rgb="FF92D050"/>
                </patternFill>
              </fill>
            </x14:dxf>
          </x14:cfRule>
          <xm:sqref>AG19:AG22 AG26:AG33</xm:sqref>
        </x14:conditionalFormatting>
        <x14:conditionalFormatting xmlns:xm="http://schemas.microsoft.com/office/excel/2006/main">
          <x14:cfRule type="containsText" priority="1" operator="containsText" id="{4035D410-1125-4676-8C88-2B386201EFB2}">
            <xm:f>NOT(ISERROR(SEARCH('\\server\PLAN OPERATIVO INTEGRAL\OFICINA ASESORA DE PLANEACIÓN\Plan de Accion por Dependencia\Plan de acción por Dep 2019\[PA - Comunicaciones 2019.xlsx]Hoja1'!#REF!,AN19)))</xm:f>
            <xm:f>'\\server\PLAN OPERATIVO INTEGRAL\OFICINA ASESORA DE PLANEACIÓN\Plan de Accion por Dependencia\Plan de acción por Dep 2019\[PA - Comunicaciones 2019.xlsx]Hoja1'!#REF!</xm:f>
            <x14:dxf>
              <fill>
                <patternFill>
                  <bgColor rgb="FFFF0000"/>
                </patternFill>
              </fill>
            </x14:dxf>
          </x14:cfRule>
          <x14:cfRule type="containsText" priority="2" operator="containsText" id="{E2F2CE5E-1270-49D6-B5E1-84AA41BA49EB}">
            <xm:f>NOT(ISERROR(SEARCH('\\server\PLAN OPERATIVO INTEGRAL\OFICINA ASESORA DE PLANEACIÓN\Plan de Accion por Dependencia\Plan de acción por Dep 2019\[PA - Comunicaciones 2019.xlsx]Hoja1'!#REF!,AN19)))</xm:f>
            <xm:f>'\\server\PLAN OPERATIVO INTEGRAL\OFICINA ASESORA DE PLANEACIÓN\Plan de Accion por Dependencia\Plan de acción por Dep 2019\[PA - Comunicaciones 2019.xlsx]Hoja1'!#REF!</xm:f>
            <x14:dxf>
              <fill>
                <patternFill>
                  <bgColor rgb="FFFFFF00"/>
                </patternFill>
              </fill>
            </x14:dxf>
          </x14:cfRule>
          <x14:cfRule type="containsText" priority="3" operator="containsText" id="{A8881B2B-8FBC-4702-938B-D87004739FF1}">
            <xm:f>NOT(ISERROR(SEARCH('\\server\PLAN OPERATIVO INTEGRAL\OFICINA ASESORA DE PLANEACIÓN\Plan de Accion por Dependencia\Plan de acción por Dep 2019\[PA - Comunicaciones 2019.xlsx]Hoja1'!#REF!,AN19)))</xm:f>
            <xm:f>'\\server\PLAN OPERATIVO INTEGRAL\OFICINA ASESORA DE PLANEACIÓN\Plan de Accion por Dependencia\Plan de acción por Dep 2019\[PA - Comunicaciones 2019.xlsx]Hoja1'!#REF!</xm:f>
            <x14:dxf>
              <fill>
                <patternFill>
                  <bgColor rgb="FF92D050"/>
                </patternFill>
              </fill>
            </x14:dxf>
          </x14:cfRule>
          <xm:sqref>AN19:AN22 AN26:AN33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S19:S22 S26:S33 Z19:Z22 Z26:Z33 AG19:AG22 AG26:AG33 AN19:AN22 AN26:AN33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O309"/>
  <sheetViews>
    <sheetView showGridLines="0" tabSelected="1" topLeftCell="A22" zoomScale="55" zoomScaleNormal="55" workbookViewId="0">
      <selection activeCell="AT28" sqref="AT28"/>
    </sheetView>
  </sheetViews>
  <sheetFormatPr baseColWidth="10" defaultRowHeight="12" x14ac:dyDescent="0.2"/>
  <cols>
    <col min="1" max="1" width="54.85546875" style="27" customWidth="1"/>
    <col min="2" max="2" width="32.85546875" style="27" customWidth="1"/>
    <col min="3" max="3" width="22.5703125" style="29" customWidth="1"/>
    <col min="4" max="4" width="31.28515625" style="29" customWidth="1"/>
    <col min="5" max="5" width="33.7109375" style="37" hidden="1" customWidth="1"/>
    <col min="6" max="6" width="38.85546875" style="37" hidden="1" customWidth="1"/>
    <col min="7" max="7" width="34.28515625" style="37" hidden="1" customWidth="1"/>
    <col min="8" max="8" width="49.140625" style="37" hidden="1" customWidth="1"/>
    <col min="9" max="9" width="39.7109375" style="37" hidden="1" customWidth="1"/>
    <col min="10" max="10" width="60.85546875" style="37" hidden="1" customWidth="1"/>
    <col min="11" max="11" width="11.140625" style="37" customWidth="1"/>
    <col min="12" max="12" width="13.140625" style="37" customWidth="1"/>
    <col min="13" max="13" width="6.7109375" style="27" hidden="1" customWidth="1"/>
    <col min="14" max="14" width="8" style="27" hidden="1" customWidth="1"/>
    <col min="15" max="15" width="7.85546875" style="27" hidden="1" customWidth="1"/>
    <col min="16" max="16" width="28.7109375" style="27" hidden="1" customWidth="1"/>
    <col min="17" max="17" width="30.42578125" style="27" hidden="1" customWidth="1"/>
    <col min="18" max="19" width="38.5703125" style="27" hidden="1" customWidth="1"/>
    <col min="20" max="22" width="0" style="27" hidden="1" customWidth="1"/>
    <col min="23" max="24" width="11.42578125" style="27" hidden="1" customWidth="1"/>
    <col min="25" max="26" width="38.5703125" style="27" hidden="1" customWidth="1"/>
    <col min="27" max="29" width="0" style="27" hidden="1" customWidth="1"/>
    <col min="30" max="31" width="11.42578125" style="27" hidden="1" customWidth="1"/>
    <col min="32" max="33" width="38.5703125" style="27" hidden="1" customWidth="1"/>
    <col min="34" max="36" width="0" style="27" hidden="1" customWidth="1"/>
    <col min="37" max="38" width="11.42578125" style="27" hidden="1" customWidth="1"/>
    <col min="39" max="40" width="38.5703125" style="27" hidden="1" customWidth="1"/>
    <col min="41" max="44" width="0" style="27" hidden="1" customWidth="1"/>
    <col min="45" max="16384" width="11.42578125" style="27"/>
  </cols>
  <sheetData>
    <row r="1" spans="1:40" ht="47.25" customHeight="1" x14ac:dyDescent="0.2">
      <c r="A1" s="24"/>
      <c r="B1" s="168" t="s">
        <v>0</v>
      </c>
      <c r="C1" s="168"/>
      <c r="D1" s="168"/>
      <c r="E1" s="168"/>
      <c r="F1" s="168"/>
      <c r="G1" s="168"/>
      <c r="H1" s="168"/>
      <c r="I1" s="168"/>
      <c r="J1" s="25"/>
      <c r="K1" s="26"/>
      <c r="L1" s="26"/>
    </row>
    <row r="2" spans="1:40" ht="47.25" customHeight="1" x14ac:dyDescent="0.2">
      <c r="A2" s="24"/>
      <c r="B2" s="168"/>
      <c r="C2" s="168"/>
      <c r="D2" s="168"/>
      <c r="E2" s="168"/>
      <c r="F2" s="168"/>
      <c r="G2" s="168"/>
      <c r="H2" s="168"/>
      <c r="I2" s="168"/>
      <c r="J2" s="28"/>
      <c r="K2" s="28"/>
      <c r="L2" s="28"/>
    </row>
    <row r="3" spans="1:40" ht="47.25" customHeight="1" x14ac:dyDescent="0.2">
      <c r="A3" s="169" t="s">
        <v>1</v>
      </c>
      <c r="B3" s="169"/>
      <c r="C3" s="169"/>
      <c r="E3" s="170" t="s">
        <v>2</v>
      </c>
      <c r="F3" s="170"/>
      <c r="G3" s="170"/>
      <c r="I3" s="29"/>
      <c r="J3" s="29"/>
      <c r="K3" s="29"/>
      <c r="L3" s="29"/>
    </row>
    <row r="4" spans="1:40" ht="90" x14ac:dyDescent="0.2">
      <c r="A4" s="30" t="s">
        <v>3</v>
      </c>
      <c r="B4" s="171" t="s">
        <v>4</v>
      </c>
      <c r="C4" s="31" t="s">
        <v>5</v>
      </c>
      <c r="D4" s="130" t="s">
        <v>6</v>
      </c>
      <c r="E4" s="174" t="s">
        <v>268</v>
      </c>
      <c r="F4" s="174"/>
      <c r="G4" s="174"/>
      <c r="I4" s="29"/>
      <c r="J4" s="29"/>
      <c r="K4" s="29"/>
      <c r="L4" s="29"/>
    </row>
    <row r="5" spans="1:40" ht="66.75" customHeight="1" x14ac:dyDescent="0.2">
      <c r="A5" s="30" t="s">
        <v>8</v>
      </c>
      <c r="B5" s="172"/>
      <c r="C5" s="32" t="s">
        <v>9</v>
      </c>
      <c r="D5" s="130" t="s">
        <v>10</v>
      </c>
      <c r="E5" s="174"/>
      <c r="F5" s="174"/>
      <c r="G5" s="174"/>
      <c r="I5" s="33"/>
      <c r="J5" s="33"/>
      <c r="K5" s="33"/>
      <c r="L5" s="33"/>
    </row>
    <row r="6" spans="1:40" ht="63" customHeight="1" x14ac:dyDescent="0.2">
      <c r="A6" s="175" t="s">
        <v>11</v>
      </c>
      <c r="B6" s="172"/>
      <c r="C6" s="32" t="s">
        <v>12</v>
      </c>
      <c r="D6" s="130" t="s">
        <v>13</v>
      </c>
      <c r="E6" s="174"/>
      <c r="F6" s="174"/>
      <c r="G6" s="174"/>
      <c r="I6" s="33"/>
      <c r="J6" s="33"/>
      <c r="K6" s="33"/>
      <c r="L6" s="33"/>
    </row>
    <row r="7" spans="1:40" ht="45" customHeight="1" x14ac:dyDescent="0.2">
      <c r="A7" s="176"/>
      <c r="B7" s="172"/>
      <c r="C7" s="32" t="s">
        <v>14</v>
      </c>
      <c r="D7" s="130" t="s">
        <v>15</v>
      </c>
      <c r="E7" s="174"/>
      <c r="F7" s="174"/>
      <c r="G7" s="174"/>
      <c r="I7" s="33"/>
      <c r="J7" s="33"/>
      <c r="K7" s="33"/>
      <c r="L7" s="33"/>
    </row>
    <row r="8" spans="1:40" ht="36" x14ac:dyDescent="0.2">
      <c r="A8" s="176"/>
      <c r="B8" s="172"/>
      <c r="C8" s="32" t="s">
        <v>16</v>
      </c>
      <c r="D8" s="130" t="s">
        <v>17</v>
      </c>
      <c r="F8" s="27"/>
      <c r="G8" s="33"/>
      <c r="H8" s="33"/>
      <c r="I8" s="33"/>
      <c r="J8" s="33"/>
      <c r="K8" s="33"/>
      <c r="L8" s="33"/>
    </row>
    <row r="9" spans="1:40" ht="41.25" customHeight="1" x14ac:dyDescent="0.2">
      <c r="A9" s="177" t="s">
        <v>18</v>
      </c>
      <c r="B9" s="172"/>
      <c r="C9" s="32" t="s">
        <v>19</v>
      </c>
      <c r="D9" s="33"/>
      <c r="F9" s="27"/>
      <c r="G9" s="33"/>
      <c r="H9" s="33"/>
      <c r="I9" s="33"/>
      <c r="J9" s="33"/>
      <c r="K9" s="33"/>
      <c r="L9" s="33"/>
    </row>
    <row r="10" spans="1:40" ht="46.5" customHeight="1" x14ac:dyDescent="0.2">
      <c r="A10" s="178"/>
      <c r="B10" s="173"/>
      <c r="C10" s="32" t="s">
        <v>20</v>
      </c>
      <c r="D10" s="34"/>
      <c r="E10" s="228"/>
      <c r="F10" s="228"/>
      <c r="G10" s="33"/>
      <c r="H10" s="33"/>
      <c r="I10" s="33"/>
      <c r="J10" s="33"/>
      <c r="K10" s="33"/>
      <c r="L10" s="33"/>
    </row>
    <row r="11" spans="1:40" ht="60" customHeight="1" x14ac:dyDescent="0.2">
      <c r="A11" s="178"/>
      <c r="B11" s="229" t="s">
        <v>21</v>
      </c>
      <c r="C11" s="36" t="s">
        <v>22</v>
      </c>
      <c r="D11" s="226"/>
      <c r="E11" s="230"/>
      <c r="F11" s="226"/>
      <c r="G11" s="33"/>
      <c r="H11" s="33"/>
      <c r="I11" s="33"/>
      <c r="J11" s="33"/>
      <c r="K11" s="33"/>
      <c r="L11" s="33"/>
    </row>
    <row r="12" spans="1:40" ht="65.25" customHeight="1" x14ac:dyDescent="0.2">
      <c r="A12" s="178"/>
      <c r="B12" s="231"/>
      <c r="C12" s="39"/>
      <c r="D12" s="226"/>
      <c r="E12" s="230"/>
      <c r="F12" s="226"/>
      <c r="G12" s="33"/>
      <c r="H12" s="33"/>
      <c r="I12" s="33"/>
      <c r="J12" s="33"/>
      <c r="K12" s="33"/>
      <c r="L12" s="33"/>
    </row>
    <row r="13" spans="1:40" ht="15" x14ac:dyDescent="0.2">
      <c r="A13" s="40"/>
      <c r="B13" s="41"/>
      <c r="C13" s="41"/>
      <c r="D13" s="226"/>
      <c r="E13" s="43"/>
      <c r="F13" s="226"/>
      <c r="G13" s="44"/>
      <c r="H13" s="44"/>
      <c r="I13" s="44"/>
      <c r="J13" s="27"/>
      <c r="K13" s="27"/>
      <c r="L13" s="27"/>
    </row>
    <row r="14" spans="1:40" ht="30" customHeight="1" x14ac:dyDescent="0.2">
      <c r="A14" s="45" t="s">
        <v>269</v>
      </c>
      <c r="B14" s="40"/>
      <c r="C14" s="46"/>
      <c r="D14" s="232"/>
      <c r="E14" s="233"/>
      <c r="F14" s="233"/>
      <c r="G14" s="33"/>
      <c r="H14" s="33"/>
      <c r="I14" s="33"/>
      <c r="J14" s="33"/>
      <c r="K14" s="155" t="s">
        <v>24</v>
      </c>
      <c r="L14" s="155"/>
    </row>
    <row r="15" spans="1:40" ht="30" customHeight="1" x14ac:dyDescent="0.2">
      <c r="A15" s="45"/>
      <c r="B15" s="40"/>
      <c r="C15" s="46"/>
      <c r="D15" s="232"/>
      <c r="E15" s="233"/>
      <c r="F15" s="233"/>
      <c r="G15" s="33"/>
      <c r="H15" s="33"/>
      <c r="I15" s="33"/>
      <c r="J15" s="33"/>
      <c r="K15" s="131"/>
      <c r="L15" s="131"/>
    </row>
    <row r="16" spans="1:40" ht="30" customHeight="1" x14ac:dyDescent="0.2">
      <c r="A16" s="200" t="s">
        <v>31</v>
      </c>
      <c r="B16" s="201" t="s">
        <v>209</v>
      </c>
      <c r="C16" s="200" t="s">
        <v>270</v>
      </c>
      <c r="D16" s="202" t="s">
        <v>271</v>
      </c>
      <c r="E16" s="203" t="s">
        <v>212</v>
      </c>
      <c r="F16" s="203" t="s">
        <v>213</v>
      </c>
      <c r="G16" s="203" t="s">
        <v>214</v>
      </c>
      <c r="H16" s="203" t="s">
        <v>215</v>
      </c>
      <c r="I16" s="203" t="s">
        <v>39</v>
      </c>
      <c r="J16" s="204" t="s">
        <v>216</v>
      </c>
      <c r="K16" s="205" t="s">
        <v>217</v>
      </c>
      <c r="L16" s="213" t="s">
        <v>218</v>
      </c>
      <c r="M16" s="156" t="s">
        <v>25</v>
      </c>
      <c r="N16" s="157"/>
      <c r="O16" s="157"/>
      <c r="P16" s="157"/>
      <c r="Q16" s="157"/>
      <c r="R16" s="158"/>
      <c r="S16" s="132"/>
      <c r="T16" s="159" t="s">
        <v>26</v>
      </c>
      <c r="U16" s="160"/>
      <c r="V16" s="160"/>
      <c r="W16" s="160"/>
      <c r="X16" s="160"/>
      <c r="Y16" s="161"/>
      <c r="Z16" s="133"/>
      <c r="AA16" s="162" t="s">
        <v>27</v>
      </c>
      <c r="AB16" s="163"/>
      <c r="AC16" s="163"/>
      <c r="AD16" s="163"/>
      <c r="AE16" s="163"/>
      <c r="AF16" s="164"/>
      <c r="AG16" s="134"/>
      <c r="AH16" s="165" t="s">
        <v>28</v>
      </c>
      <c r="AI16" s="166"/>
      <c r="AJ16" s="166"/>
      <c r="AK16" s="166"/>
      <c r="AL16" s="166"/>
      <c r="AM16" s="167"/>
      <c r="AN16" s="125"/>
    </row>
    <row r="17" spans="1:41" ht="30" customHeight="1" x14ac:dyDescent="0.2">
      <c r="A17" s="208"/>
      <c r="B17" s="209"/>
      <c r="C17" s="208"/>
      <c r="D17" s="210"/>
      <c r="E17" s="211"/>
      <c r="F17" s="211"/>
      <c r="G17" s="211"/>
      <c r="H17" s="211"/>
      <c r="I17" s="211"/>
      <c r="J17" s="212"/>
      <c r="K17" s="205"/>
      <c r="L17" s="213"/>
      <c r="M17" s="184" t="s">
        <v>272</v>
      </c>
      <c r="N17" s="185"/>
      <c r="O17" s="185"/>
      <c r="P17" s="185"/>
      <c r="Q17" s="186"/>
      <c r="R17" s="126" t="s">
        <v>30</v>
      </c>
      <c r="S17" s="126"/>
      <c r="T17" s="187" t="s">
        <v>272</v>
      </c>
      <c r="U17" s="188"/>
      <c r="V17" s="188"/>
      <c r="W17" s="188"/>
      <c r="X17" s="189"/>
      <c r="Y17" s="127" t="s">
        <v>30</v>
      </c>
      <c r="Z17" s="127"/>
      <c r="AA17" s="190" t="s">
        <v>272</v>
      </c>
      <c r="AB17" s="191"/>
      <c r="AC17" s="191"/>
      <c r="AD17" s="191"/>
      <c r="AE17" s="192"/>
      <c r="AF17" s="128" t="s">
        <v>30</v>
      </c>
      <c r="AG17" s="128"/>
      <c r="AH17" s="193" t="s">
        <v>272</v>
      </c>
      <c r="AI17" s="194"/>
      <c r="AJ17" s="194"/>
      <c r="AK17" s="194"/>
      <c r="AL17" s="195"/>
      <c r="AM17" s="234" t="s">
        <v>30</v>
      </c>
      <c r="AN17" s="234"/>
    </row>
    <row r="18" spans="1:41" ht="27" customHeight="1" x14ac:dyDescent="0.2">
      <c r="A18" s="235" t="s">
        <v>29</v>
      </c>
      <c r="B18" s="235"/>
      <c r="C18" s="235"/>
      <c r="D18" s="235"/>
      <c r="E18" s="235"/>
      <c r="F18" s="235"/>
      <c r="G18" s="235"/>
      <c r="H18" s="235"/>
      <c r="I18" s="235"/>
      <c r="J18" s="235"/>
      <c r="K18" s="235"/>
      <c r="L18" s="236"/>
      <c r="M18" s="126" t="s">
        <v>43</v>
      </c>
      <c r="N18" s="126" t="s">
        <v>44</v>
      </c>
      <c r="O18" s="126" t="s">
        <v>45</v>
      </c>
      <c r="P18" s="126" t="s">
        <v>46</v>
      </c>
      <c r="Q18" s="126" t="s">
        <v>47</v>
      </c>
      <c r="R18" s="122" t="s">
        <v>48</v>
      </c>
      <c r="S18" s="126" t="s">
        <v>180</v>
      </c>
      <c r="T18" s="127" t="s">
        <v>43</v>
      </c>
      <c r="U18" s="127" t="s">
        <v>44</v>
      </c>
      <c r="V18" s="127" t="s">
        <v>45</v>
      </c>
      <c r="W18" s="127" t="s">
        <v>46</v>
      </c>
      <c r="X18" s="127" t="s">
        <v>47</v>
      </c>
      <c r="Y18" s="123" t="s">
        <v>48</v>
      </c>
      <c r="Z18" s="127" t="s">
        <v>180</v>
      </c>
      <c r="AA18" s="128" t="s">
        <v>43</v>
      </c>
      <c r="AB18" s="128" t="s">
        <v>44</v>
      </c>
      <c r="AC18" s="128" t="s">
        <v>45</v>
      </c>
      <c r="AD18" s="128" t="s">
        <v>46</v>
      </c>
      <c r="AE18" s="128" t="s">
        <v>47</v>
      </c>
      <c r="AF18" s="124" t="s">
        <v>48</v>
      </c>
      <c r="AG18" s="128" t="s">
        <v>180</v>
      </c>
      <c r="AH18" s="129" t="s">
        <v>43</v>
      </c>
      <c r="AI18" s="129" t="s">
        <v>44</v>
      </c>
      <c r="AJ18" s="129" t="s">
        <v>45</v>
      </c>
      <c r="AK18" s="129" t="s">
        <v>46</v>
      </c>
      <c r="AL18" s="129" t="s">
        <v>47</v>
      </c>
      <c r="AM18" s="234" t="s">
        <v>48</v>
      </c>
      <c r="AN18" s="234" t="s">
        <v>180</v>
      </c>
    </row>
    <row r="19" spans="1:41" ht="37.5" customHeight="1" x14ac:dyDescent="0.2">
      <c r="A19" s="17" t="s">
        <v>233</v>
      </c>
      <c r="B19" s="17" t="s">
        <v>129</v>
      </c>
      <c r="C19" s="237" t="s">
        <v>273</v>
      </c>
      <c r="D19" s="17" t="str">
        <f>[2]Corporativa!A14</f>
        <v>Realizar el alistamiento para la adecuación institucional del MIPG</v>
      </c>
      <c r="E19" s="17" t="s">
        <v>274</v>
      </c>
      <c r="F19" s="17" t="s">
        <v>61</v>
      </c>
      <c r="G19" s="91" t="s">
        <v>275</v>
      </c>
      <c r="H19" s="53" t="s">
        <v>55</v>
      </c>
      <c r="I19" s="238" t="s">
        <v>276</v>
      </c>
      <c r="J19" s="17" t="s">
        <v>277</v>
      </c>
      <c r="K19" s="239">
        <v>43466</v>
      </c>
      <c r="L19" s="239">
        <v>43830</v>
      </c>
      <c r="M19" s="57">
        <f>(([2]Corporativa!H14)*100%)/[2]Corporativa!E14</f>
        <v>0.3</v>
      </c>
      <c r="N19" s="57">
        <f>(([2]Corporativa!I14)*100%)/[2]Corporativa!E14</f>
        <v>0.3</v>
      </c>
      <c r="O19" s="57">
        <f>N19/M19</f>
        <v>1</v>
      </c>
      <c r="P19" s="65" t="s">
        <v>278</v>
      </c>
      <c r="Q19" s="65" t="s">
        <v>279</v>
      </c>
      <c r="R19" s="65" t="s">
        <v>280</v>
      </c>
      <c r="S19" s="65" t="s">
        <v>181</v>
      </c>
      <c r="T19" s="59">
        <f>(([2]Corporativa!K14)*100%)/[2]Corporativa!E14</f>
        <v>0.70000000000000007</v>
      </c>
      <c r="U19" s="59">
        <f>(([2]Corporativa!L14)*100%)/[2]Corporativa!E14</f>
        <v>0</v>
      </c>
      <c r="V19" s="240" t="e">
        <f>T19/U19</f>
        <v>#DIV/0!</v>
      </c>
      <c r="W19" s="113"/>
      <c r="X19" s="113"/>
      <c r="Y19" s="113"/>
      <c r="Z19" s="113"/>
      <c r="AA19" s="60">
        <f>(([2]Corporativa!N14)*100%)/[2]Corporativa!E14</f>
        <v>0</v>
      </c>
      <c r="AB19" s="60">
        <f>(([2]Corporativa!O14)*100%)/[2]Corporativa!E14</f>
        <v>0</v>
      </c>
      <c r="AC19" s="241" t="e">
        <f>AB19/AA19</f>
        <v>#DIV/0!</v>
      </c>
      <c r="AD19" s="68"/>
      <c r="AE19" s="68"/>
      <c r="AF19" s="68"/>
      <c r="AG19" s="68"/>
      <c r="AH19" s="62">
        <f>(([2]Corporativa!Q14)*100%)/[2]Corporativa!E14</f>
        <v>0</v>
      </c>
      <c r="AI19" s="62">
        <f>(([2]Corporativa!R14)*100%)/[2]Corporativa!E14</f>
        <v>0</v>
      </c>
      <c r="AJ19" s="69" t="e">
        <f>AI19/AH19</f>
        <v>#DIV/0!</v>
      </c>
      <c r="AK19" s="63"/>
      <c r="AL19" s="63"/>
      <c r="AM19" s="242"/>
      <c r="AN19" s="242"/>
      <c r="AO19" s="243">
        <f>M19+T19+AA19+AH19</f>
        <v>1</v>
      </c>
    </row>
    <row r="20" spans="1:41" ht="40.5" customHeight="1" x14ac:dyDescent="0.2">
      <c r="A20" s="17" t="s">
        <v>233</v>
      </c>
      <c r="B20" s="17" t="s">
        <v>129</v>
      </c>
      <c r="C20" s="244"/>
      <c r="D20" s="17" t="str">
        <f>[2]Corporativa!A15</f>
        <v>Formular el plan de adecuación y sostenibilidad del MIPG</v>
      </c>
      <c r="E20" s="17" t="s">
        <v>281</v>
      </c>
      <c r="F20" s="17" t="s">
        <v>61</v>
      </c>
      <c r="G20" s="91" t="s">
        <v>275</v>
      </c>
      <c r="H20" s="53" t="s">
        <v>55</v>
      </c>
      <c r="I20" s="238" t="s">
        <v>276</v>
      </c>
      <c r="J20" s="17" t="s">
        <v>282</v>
      </c>
      <c r="K20" s="239">
        <v>43466</v>
      </c>
      <c r="L20" s="239">
        <v>43830</v>
      </c>
      <c r="M20" s="57">
        <f>(([2]Corporativa!H15)*100%)/[2]Corporativa!E15</f>
        <v>0.33333333333333331</v>
      </c>
      <c r="N20" s="57">
        <f>(([2]Corporativa!I15)*100%)/[2]Corporativa!E15</f>
        <v>0.33333333333333331</v>
      </c>
      <c r="O20" s="57">
        <f t="shared" ref="O20:O21" si="0">N20/M20</f>
        <v>1</v>
      </c>
      <c r="P20" s="65" t="s">
        <v>283</v>
      </c>
      <c r="Q20" s="109" t="s">
        <v>279</v>
      </c>
      <c r="R20" s="65" t="s">
        <v>284</v>
      </c>
      <c r="S20" s="65" t="s">
        <v>181</v>
      </c>
      <c r="T20" s="59">
        <f>(([2]Corporativa!K15)*100%)/[2]Corporativa!E15</f>
        <v>0.66666666666666663</v>
      </c>
      <c r="U20" s="59">
        <f>(([2]Corporativa!L15)*100%)/[2]Corporativa!E15</f>
        <v>0</v>
      </c>
      <c r="V20" s="240" t="e">
        <f t="shared" ref="V20:V21" si="1">T20/U20</f>
        <v>#DIV/0!</v>
      </c>
      <c r="W20" s="113"/>
      <c r="X20" s="113"/>
      <c r="Y20" s="113"/>
      <c r="Z20" s="113"/>
      <c r="AA20" s="60">
        <f>(([2]Corporativa!N15)*100%)/[2]Corporativa!E15</f>
        <v>0</v>
      </c>
      <c r="AB20" s="60">
        <f>(([2]Corporativa!O15)*100%)/[2]Corporativa!E15</f>
        <v>0</v>
      </c>
      <c r="AC20" s="241" t="e">
        <f t="shared" ref="AC20:AC21" si="2">AB20/AA20</f>
        <v>#DIV/0!</v>
      </c>
      <c r="AD20" s="68"/>
      <c r="AE20" s="68"/>
      <c r="AF20" s="68"/>
      <c r="AG20" s="68"/>
      <c r="AH20" s="62">
        <f>(([2]Corporativa!Q15)*100%)/[2]Corporativa!E15</f>
        <v>0</v>
      </c>
      <c r="AI20" s="62">
        <f>(([2]Corporativa!R15)*100%)/[2]Corporativa!E15</f>
        <v>0</v>
      </c>
      <c r="AJ20" s="69" t="e">
        <f t="shared" ref="AJ20:AJ21" si="3">AI20/AH20</f>
        <v>#DIV/0!</v>
      </c>
      <c r="AK20" s="63"/>
      <c r="AL20" s="63"/>
      <c r="AM20" s="242"/>
      <c r="AN20" s="242"/>
      <c r="AO20" s="243">
        <f t="shared" ref="AO20:AO23" si="4">M20+T20+AA20+AH20</f>
        <v>1</v>
      </c>
    </row>
    <row r="21" spans="1:41" ht="40.5" customHeight="1" x14ac:dyDescent="0.2">
      <c r="A21" s="17" t="s">
        <v>233</v>
      </c>
      <c r="B21" s="17" t="s">
        <v>129</v>
      </c>
      <c r="C21" s="245"/>
      <c r="D21" s="17" t="str">
        <f>[2]Corporativa!A16</f>
        <v>Implementar el Plan de acción de adecuación y sostenibilidad del MIPG</v>
      </c>
      <c r="E21" s="238" t="s">
        <v>285</v>
      </c>
      <c r="F21" s="17" t="s">
        <v>61</v>
      </c>
      <c r="G21" s="91" t="s">
        <v>275</v>
      </c>
      <c r="H21" s="53" t="s">
        <v>55</v>
      </c>
      <c r="I21" s="238" t="s">
        <v>276</v>
      </c>
      <c r="J21" s="238" t="s">
        <v>286</v>
      </c>
      <c r="K21" s="239">
        <v>43466</v>
      </c>
      <c r="L21" s="239">
        <v>43830</v>
      </c>
      <c r="M21" s="57">
        <f>(([2]Corporativa!H16)*100%)/[2]Corporativa!E16</f>
        <v>0</v>
      </c>
      <c r="N21" s="57">
        <f>(([2]Corporativa!I16)*100%)/[2]Corporativa!E16</f>
        <v>0</v>
      </c>
      <c r="O21" s="57" t="e">
        <f t="shared" si="0"/>
        <v>#DIV/0!</v>
      </c>
      <c r="P21" s="65" t="s">
        <v>287</v>
      </c>
      <c r="Q21" s="65" t="s">
        <v>166</v>
      </c>
      <c r="R21" s="65" t="s">
        <v>288</v>
      </c>
      <c r="S21" s="65"/>
      <c r="T21" s="59">
        <f>(([2]Corporativa!K16)*100%)/[2]Corporativa!E16</f>
        <v>0.16666666666666666</v>
      </c>
      <c r="U21" s="59">
        <f>(([2]Corporativa!L16)*100%)/[2]Corporativa!E16</f>
        <v>0</v>
      </c>
      <c r="V21" s="240" t="e">
        <f t="shared" si="1"/>
        <v>#DIV/0!</v>
      </c>
      <c r="W21" s="113"/>
      <c r="X21" s="113"/>
      <c r="Y21" s="113"/>
      <c r="Z21" s="113"/>
      <c r="AA21" s="60">
        <f>(([2]Corporativa!N16)*100%)/[2]Corporativa!E16</f>
        <v>0.33333333333333331</v>
      </c>
      <c r="AB21" s="60">
        <f>(([2]Corporativa!O16)*100%)/[2]Corporativa!E16</f>
        <v>0</v>
      </c>
      <c r="AC21" s="241">
        <f t="shared" si="2"/>
        <v>0</v>
      </c>
      <c r="AD21" s="68"/>
      <c r="AE21" s="68"/>
      <c r="AF21" s="68"/>
      <c r="AG21" s="68"/>
      <c r="AH21" s="62">
        <f>(([2]Corporativa!Q16)*100%)/[2]Corporativa!E16</f>
        <v>0.49999999999999989</v>
      </c>
      <c r="AI21" s="62">
        <f>(([2]Corporativa!R16)*100%)/[2]Corporativa!E16</f>
        <v>0</v>
      </c>
      <c r="AJ21" s="69">
        <f t="shared" si="3"/>
        <v>0</v>
      </c>
      <c r="AK21" s="63"/>
      <c r="AL21" s="63"/>
      <c r="AM21" s="242"/>
      <c r="AN21" s="242"/>
      <c r="AO21" s="243">
        <f t="shared" si="4"/>
        <v>0.99999999999999989</v>
      </c>
    </row>
    <row r="22" spans="1:41" ht="40.5" customHeight="1" x14ac:dyDescent="0.2">
      <c r="A22" s="238" t="s">
        <v>289</v>
      </c>
      <c r="B22" s="238" t="s">
        <v>290</v>
      </c>
      <c r="C22" s="237" t="s">
        <v>291</v>
      </c>
      <c r="D22" s="238" t="str">
        <f>[2]Corporativa!A30</f>
        <v xml:space="preserve">Dotación, desarrollo y mejoramiento de infraestructura tecnológica informática </v>
      </c>
      <c r="E22" s="238" t="s">
        <v>292</v>
      </c>
      <c r="F22" s="17" t="s">
        <v>61</v>
      </c>
      <c r="G22" s="91" t="s">
        <v>275</v>
      </c>
      <c r="H22" s="53" t="s">
        <v>55</v>
      </c>
      <c r="I22" s="238" t="s">
        <v>276</v>
      </c>
      <c r="J22" s="238"/>
      <c r="K22" s="239">
        <v>43466</v>
      </c>
      <c r="L22" s="239">
        <v>43830</v>
      </c>
      <c r="M22" s="57">
        <f>(([2]Corporativa!H30)*100%)/[2]Corporativa!E30</f>
        <v>0.16</v>
      </c>
      <c r="N22" s="57">
        <f>(([2]Corporativa!I30)*100%)/[2]Corporativa!E30</f>
        <v>0.16</v>
      </c>
      <c r="O22" s="57">
        <f>N22/M22</f>
        <v>1</v>
      </c>
      <c r="P22" s="65" t="s">
        <v>293</v>
      </c>
      <c r="Q22" s="109" t="s">
        <v>294</v>
      </c>
      <c r="R22" s="65" t="s">
        <v>295</v>
      </c>
      <c r="S22" s="65" t="s">
        <v>181</v>
      </c>
      <c r="T22" s="59">
        <f>(([2]Corporativa!K30)*100%)/[2]Corporativa!E30</f>
        <v>0.4</v>
      </c>
      <c r="U22" s="59">
        <f>(([2]Corporativa!L30)*100%)/[2]Corporativa!E30</f>
        <v>0</v>
      </c>
      <c r="V22" s="59">
        <f>U22/T22</f>
        <v>0</v>
      </c>
      <c r="W22" s="113"/>
      <c r="X22" s="113"/>
      <c r="Y22" s="113"/>
      <c r="Z22" s="113"/>
      <c r="AA22" s="60">
        <f>(([2]Corporativa!N30)*100%)/[2]Corporativa!E30</f>
        <v>0.24</v>
      </c>
      <c r="AB22" s="60">
        <f>(([2]Corporativa!O30)*100%)/[2]Corporativa!E30</f>
        <v>0</v>
      </c>
      <c r="AC22" s="60">
        <f>AB22/AA22</f>
        <v>0</v>
      </c>
      <c r="AD22" s="68"/>
      <c r="AE22" s="68"/>
      <c r="AF22" s="68"/>
      <c r="AG22" s="68"/>
      <c r="AH22" s="62">
        <f>(([2]Corporativa!Q30)*100%)/[2]Corporativa!E30</f>
        <v>0.2</v>
      </c>
      <c r="AI22" s="62">
        <f>(([2]Corporativa!R30)*100%)/[2]Corporativa!E30</f>
        <v>0</v>
      </c>
      <c r="AJ22" s="62">
        <f>AI22/AH22</f>
        <v>0</v>
      </c>
      <c r="AK22" s="63"/>
      <c r="AL22" s="63"/>
      <c r="AM22" s="242"/>
      <c r="AN22" s="242"/>
      <c r="AO22" s="243">
        <f t="shared" si="4"/>
        <v>1</v>
      </c>
    </row>
    <row r="23" spans="1:41" ht="40.5" customHeight="1" x14ac:dyDescent="0.2">
      <c r="A23" s="238" t="s">
        <v>289</v>
      </c>
      <c r="B23" s="238" t="s">
        <v>296</v>
      </c>
      <c r="C23" s="244"/>
      <c r="D23" s="238" t="str">
        <f>[2]Corporativa!A31</f>
        <v>Dotación, adecuación y mantenimiento de  infraestructura administrativa y  física</v>
      </c>
      <c r="E23" s="238" t="s">
        <v>297</v>
      </c>
      <c r="F23" s="17" t="s">
        <v>61</v>
      </c>
      <c r="G23" s="91" t="s">
        <v>275</v>
      </c>
      <c r="H23" s="53" t="s">
        <v>55</v>
      </c>
      <c r="I23" s="238" t="s">
        <v>276</v>
      </c>
      <c r="J23" s="238"/>
      <c r="K23" s="239">
        <v>43466</v>
      </c>
      <c r="L23" s="239">
        <v>43830</v>
      </c>
      <c r="M23" s="57">
        <f>(([2]Corporativa!H31)*100%)/[2]Corporativa!E31</f>
        <v>0.18</v>
      </c>
      <c r="N23" s="57">
        <f>(([2]Corporativa!I31)*100%)/[2]Corporativa!E31</f>
        <v>0.18</v>
      </c>
      <c r="O23" s="57">
        <f>N23/M23</f>
        <v>1</v>
      </c>
      <c r="P23" s="65" t="s">
        <v>293</v>
      </c>
      <c r="Q23" s="65" t="s">
        <v>294</v>
      </c>
      <c r="R23" s="65" t="s">
        <v>295</v>
      </c>
      <c r="S23" s="65" t="s">
        <v>181</v>
      </c>
      <c r="T23" s="59">
        <f>(([2]Corporativa!K31)*100%)/[2]Corporativa!E31</f>
        <v>0.38</v>
      </c>
      <c r="U23" s="59">
        <f>(([2]Corporativa!L31)*100%)/[2]Corporativa!E31</f>
        <v>0</v>
      </c>
      <c r="V23" s="59">
        <f>U23/T23</f>
        <v>0</v>
      </c>
      <c r="W23" s="113"/>
      <c r="X23" s="113"/>
      <c r="Y23" s="113"/>
      <c r="Z23" s="113"/>
      <c r="AA23" s="60">
        <f>(([2]Corporativa!N31)*100%)/[2]Corporativa!E31</f>
        <v>0.22</v>
      </c>
      <c r="AB23" s="60">
        <f>(([2]Corporativa!O31)*100%)/[2]Corporativa!E31</f>
        <v>0</v>
      </c>
      <c r="AC23" s="60">
        <f>AB23/AA23</f>
        <v>0</v>
      </c>
      <c r="AD23" s="68"/>
      <c r="AE23" s="68"/>
      <c r="AF23" s="68"/>
      <c r="AG23" s="68"/>
      <c r="AH23" s="62">
        <f>(([2]Corporativa!Q31)*100%)/[2]Corporativa!E31</f>
        <v>0.22</v>
      </c>
      <c r="AI23" s="62">
        <f>(([2]Corporativa!R31)*100%)/[2]Corporativa!E31</f>
        <v>0</v>
      </c>
      <c r="AJ23" s="62">
        <f>AI23/AH23</f>
        <v>0</v>
      </c>
      <c r="AK23" s="63"/>
      <c r="AL23" s="63"/>
      <c r="AM23" s="242"/>
      <c r="AN23" s="242"/>
      <c r="AO23" s="243">
        <f t="shared" si="4"/>
        <v>1</v>
      </c>
    </row>
    <row r="24" spans="1:41" ht="27" customHeight="1" x14ac:dyDescent="0.2">
      <c r="A24" s="45"/>
      <c r="B24" s="40"/>
      <c r="C24" s="233"/>
      <c r="D24" s="46"/>
      <c r="E24" s="233"/>
      <c r="F24" s="233"/>
      <c r="G24" s="33"/>
      <c r="H24" s="33"/>
      <c r="I24" s="33"/>
      <c r="J24" s="33"/>
      <c r="K24" s="131"/>
      <c r="L24" s="246"/>
      <c r="M24" s="247"/>
      <c r="N24" s="247"/>
      <c r="O24" s="247"/>
      <c r="P24" s="247"/>
      <c r="Q24" s="247"/>
      <c r="R24" s="247"/>
      <c r="S24" s="247"/>
      <c r="T24" s="247"/>
      <c r="U24" s="247"/>
      <c r="V24" s="247"/>
      <c r="W24" s="248"/>
      <c r="X24" s="248"/>
      <c r="Y24" s="248"/>
      <c r="Z24" s="248"/>
      <c r="AA24" s="247"/>
      <c r="AB24" s="247"/>
      <c r="AC24" s="247"/>
      <c r="AD24" s="247"/>
      <c r="AE24" s="247"/>
      <c r="AF24" s="247"/>
      <c r="AG24" s="247"/>
      <c r="AH24" s="247"/>
      <c r="AI24" s="247"/>
      <c r="AJ24" s="247"/>
      <c r="AK24" s="247"/>
      <c r="AL24" s="247"/>
      <c r="AM24" s="247"/>
      <c r="AN24" s="247"/>
    </row>
    <row r="25" spans="1:41" s="207" customFormat="1" ht="27.75" customHeight="1" x14ac:dyDescent="0.2">
      <c r="A25" s="200" t="s">
        <v>31</v>
      </c>
      <c r="B25" s="201" t="s">
        <v>209</v>
      </c>
      <c r="C25" s="200" t="s">
        <v>255</v>
      </c>
      <c r="D25" s="202" t="s">
        <v>211</v>
      </c>
      <c r="E25" s="203" t="s">
        <v>212</v>
      </c>
      <c r="F25" s="203" t="s">
        <v>213</v>
      </c>
      <c r="G25" s="203" t="s">
        <v>214</v>
      </c>
      <c r="H25" s="203" t="s">
        <v>215</v>
      </c>
      <c r="I25" s="203" t="s">
        <v>39</v>
      </c>
      <c r="J25" s="204" t="s">
        <v>216</v>
      </c>
      <c r="K25" s="205" t="s">
        <v>217</v>
      </c>
      <c r="L25" s="213" t="s">
        <v>218</v>
      </c>
      <c r="W25" s="249"/>
      <c r="X25" s="249"/>
      <c r="Y25" s="249"/>
      <c r="Z25" s="249"/>
    </row>
    <row r="26" spans="1:41" s="214" customFormat="1" ht="32.25" customHeight="1" x14ac:dyDescent="0.2">
      <c r="A26" s="208"/>
      <c r="B26" s="209"/>
      <c r="C26" s="208"/>
      <c r="D26" s="210"/>
      <c r="E26" s="211"/>
      <c r="F26" s="211"/>
      <c r="G26" s="211"/>
      <c r="H26" s="211"/>
      <c r="I26" s="211"/>
      <c r="J26" s="212"/>
      <c r="K26" s="205"/>
      <c r="L26" s="213"/>
      <c r="W26" s="250"/>
      <c r="X26" s="250"/>
      <c r="Y26" s="250"/>
      <c r="Z26" s="250"/>
    </row>
    <row r="27" spans="1:41" ht="50.25" customHeight="1" x14ac:dyDescent="0.2">
      <c r="A27" s="1"/>
      <c r="B27" s="2"/>
      <c r="C27" s="3" t="s">
        <v>298</v>
      </c>
      <c r="D27" s="4"/>
      <c r="E27" s="5"/>
      <c r="F27" s="5"/>
      <c r="G27" s="6"/>
      <c r="H27" s="2"/>
      <c r="I27" s="7"/>
      <c r="J27" s="6"/>
      <c r="K27" s="5"/>
      <c r="L27" s="5"/>
      <c r="W27" s="93"/>
      <c r="X27" s="93"/>
      <c r="Y27" s="93"/>
      <c r="Z27" s="93"/>
    </row>
    <row r="28" spans="1:41" s="255" customFormat="1" ht="108" x14ac:dyDescent="0.2">
      <c r="A28" s="221" t="s">
        <v>233</v>
      </c>
      <c r="B28" s="251" t="s">
        <v>299</v>
      </c>
      <c r="C28" s="221" t="s">
        <v>300</v>
      </c>
      <c r="D28" s="252" t="s">
        <v>301</v>
      </c>
      <c r="E28" s="54" t="s">
        <v>302</v>
      </c>
      <c r="F28" s="253" t="s">
        <v>303</v>
      </c>
      <c r="G28" s="251" t="s">
        <v>304</v>
      </c>
      <c r="H28" s="53" t="s">
        <v>305</v>
      </c>
      <c r="I28" s="54" t="s">
        <v>306</v>
      </c>
      <c r="J28" s="56" t="s">
        <v>307</v>
      </c>
      <c r="K28" s="56" t="s">
        <v>308</v>
      </c>
      <c r="L28" s="56" t="s">
        <v>309</v>
      </c>
      <c r="M28" s="65">
        <v>1</v>
      </c>
      <c r="N28" s="65">
        <v>1</v>
      </c>
      <c r="O28" s="57">
        <f>N28/M28</f>
        <v>1</v>
      </c>
      <c r="P28" s="80" t="s">
        <v>310</v>
      </c>
      <c r="Q28" s="80" t="s">
        <v>311</v>
      </c>
      <c r="R28" s="80" t="s">
        <v>312</v>
      </c>
      <c r="S28" s="80" t="s">
        <v>181</v>
      </c>
      <c r="T28" s="114"/>
      <c r="U28" s="114"/>
      <c r="V28" s="219"/>
      <c r="W28" s="114"/>
      <c r="X28" s="114"/>
      <c r="Y28" s="114"/>
      <c r="Z28" s="114"/>
      <c r="AA28" s="81"/>
      <c r="AB28" s="81"/>
      <c r="AC28" s="81"/>
      <c r="AD28" s="81"/>
      <c r="AE28" s="81"/>
      <c r="AF28" s="81"/>
      <c r="AG28" s="81"/>
      <c r="AH28" s="82"/>
      <c r="AI28" s="82"/>
      <c r="AJ28" s="82"/>
      <c r="AK28" s="82"/>
      <c r="AL28" s="82"/>
      <c r="AM28" s="254"/>
      <c r="AN28" s="254"/>
    </row>
    <row r="29" spans="1:41" s="255" customFormat="1" ht="84.75" customHeight="1" x14ac:dyDescent="0.2">
      <c r="A29" s="221" t="s">
        <v>233</v>
      </c>
      <c r="B29" s="251" t="s">
        <v>299</v>
      </c>
      <c r="C29" s="256" t="s">
        <v>313</v>
      </c>
      <c r="D29" s="257" t="s">
        <v>314</v>
      </c>
      <c r="E29" s="54" t="s">
        <v>315</v>
      </c>
      <c r="F29" s="258" t="s">
        <v>316</v>
      </c>
      <c r="G29" s="251" t="s">
        <v>134</v>
      </c>
      <c r="H29" s="54" t="s">
        <v>317</v>
      </c>
      <c r="I29" s="54" t="s">
        <v>318</v>
      </c>
      <c r="J29" s="56" t="s">
        <v>319</v>
      </c>
      <c r="K29" s="56">
        <v>43466</v>
      </c>
      <c r="L29" s="56">
        <v>43738</v>
      </c>
      <c r="M29" s="259">
        <f>538700000+618500000+941860000</f>
        <v>2099060000</v>
      </c>
      <c r="N29" s="259">
        <f>520573938+490234905+569240544</f>
        <v>1580049387</v>
      </c>
      <c r="O29" s="57">
        <f t="shared" ref="O29:O90" si="5">N29/M29</f>
        <v>0.75274141139367146</v>
      </c>
      <c r="P29" s="80" t="s">
        <v>320</v>
      </c>
      <c r="Q29" s="260" t="s">
        <v>321</v>
      </c>
      <c r="R29" s="80" t="s">
        <v>322</v>
      </c>
      <c r="S29" s="80" t="s">
        <v>181</v>
      </c>
      <c r="T29" s="114"/>
      <c r="U29" s="114"/>
      <c r="V29" s="219"/>
      <c r="W29" s="114"/>
      <c r="X29" s="114"/>
      <c r="Y29" s="114"/>
      <c r="Z29" s="114"/>
      <c r="AA29" s="81"/>
      <c r="AB29" s="81"/>
      <c r="AC29" s="81"/>
      <c r="AD29" s="81"/>
      <c r="AE29" s="81"/>
      <c r="AF29" s="81"/>
      <c r="AG29" s="81"/>
      <c r="AH29" s="82"/>
      <c r="AI29" s="82"/>
      <c r="AJ29" s="82"/>
      <c r="AK29" s="82"/>
      <c r="AL29" s="82"/>
      <c r="AM29" s="254"/>
      <c r="AN29" s="254"/>
    </row>
    <row r="30" spans="1:41" s="255" customFormat="1" ht="60" x14ac:dyDescent="0.2">
      <c r="A30" s="221" t="s">
        <v>233</v>
      </c>
      <c r="B30" s="251" t="s">
        <v>299</v>
      </c>
      <c r="C30" s="261" t="s">
        <v>323</v>
      </c>
      <c r="D30" s="262" t="s">
        <v>324</v>
      </c>
      <c r="E30" s="263" t="s">
        <v>325</v>
      </c>
      <c r="F30" s="54" t="s">
        <v>326</v>
      </c>
      <c r="G30" s="264" t="s">
        <v>141</v>
      </c>
      <c r="H30" s="54" t="s">
        <v>327</v>
      </c>
      <c r="I30" s="54" t="s">
        <v>306</v>
      </c>
      <c r="J30" s="265" t="s">
        <v>328</v>
      </c>
      <c r="K30" s="56">
        <v>43770</v>
      </c>
      <c r="L30" s="56">
        <v>43799</v>
      </c>
      <c r="M30" s="65"/>
      <c r="N30" s="65"/>
      <c r="O30" s="57" t="e">
        <f t="shared" si="5"/>
        <v>#DIV/0!</v>
      </c>
      <c r="P30" s="80" t="s">
        <v>329</v>
      </c>
      <c r="Q30" s="80" t="s">
        <v>166</v>
      </c>
      <c r="R30" s="80" t="s">
        <v>330</v>
      </c>
      <c r="S30" s="80"/>
      <c r="T30" s="114"/>
      <c r="U30" s="114"/>
      <c r="V30" s="219"/>
      <c r="W30" s="114"/>
      <c r="X30" s="114"/>
      <c r="Y30" s="114"/>
      <c r="Z30" s="114"/>
      <c r="AA30" s="81"/>
      <c r="AB30" s="81"/>
      <c r="AC30" s="81"/>
      <c r="AD30" s="81"/>
      <c r="AE30" s="81"/>
      <c r="AF30" s="81"/>
      <c r="AG30" s="81"/>
      <c r="AH30" s="82"/>
      <c r="AI30" s="82"/>
      <c r="AJ30" s="82"/>
      <c r="AK30" s="82"/>
      <c r="AL30" s="82"/>
      <c r="AM30" s="254"/>
      <c r="AN30" s="254"/>
    </row>
    <row r="31" spans="1:41" s="255" customFormat="1" ht="60.75" customHeight="1" x14ac:dyDescent="0.2">
      <c r="A31" s="221" t="s">
        <v>233</v>
      </c>
      <c r="B31" s="251" t="s">
        <v>299</v>
      </c>
      <c r="C31" s="88" t="s">
        <v>137</v>
      </c>
      <c r="D31" s="89" t="s">
        <v>138</v>
      </c>
      <c r="E31" s="90" t="s">
        <v>139</v>
      </c>
      <c r="F31" s="90" t="s">
        <v>140</v>
      </c>
      <c r="G31" s="91" t="s">
        <v>141</v>
      </c>
      <c r="H31" s="53" t="s">
        <v>331</v>
      </c>
      <c r="I31" s="54" t="s">
        <v>332</v>
      </c>
      <c r="J31" s="88" t="s">
        <v>142</v>
      </c>
      <c r="K31" s="56">
        <v>43770</v>
      </c>
      <c r="L31" s="56">
        <v>43812</v>
      </c>
      <c r="M31" s="65"/>
      <c r="N31" s="65"/>
      <c r="O31" s="57" t="e">
        <f t="shared" si="5"/>
        <v>#DIV/0!</v>
      </c>
      <c r="P31" s="80" t="s">
        <v>329</v>
      </c>
      <c r="Q31" s="80" t="s">
        <v>166</v>
      </c>
      <c r="R31" s="80" t="s">
        <v>330</v>
      </c>
      <c r="S31" s="80"/>
      <c r="T31" s="114"/>
      <c r="U31" s="114"/>
      <c r="V31" s="219"/>
      <c r="W31" s="114"/>
      <c r="X31" s="114"/>
      <c r="Y31" s="114"/>
      <c r="Z31" s="114"/>
      <c r="AA31" s="81"/>
      <c r="AB31" s="81"/>
      <c r="AC31" s="81"/>
      <c r="AD31" s="81"/>
      <c r="AE31" s="81"/>
      <c r="AF31" s="81"/>
      <c r="AG31" s="81"/>
      <c r="AH31" s="82"/>
      <c r="AI31" s="82"/>
      <c r="AJ31" s="82"/>
      <c r="AK31" s="82"/>
      <c r="AL31" s="82"/>
      <c r="AM31" s="254"/>
      <c r="AN31" s="254"/>
    </row>
    <row r="32" spans="1:41" ht="27" customHeight="1" x14ac:dyDescent="0.2">
      <c r="A32" s="266"/>
      <c r="B32" s="267"/>
      <c r="C32" s="268" t="s">
        <v>333</v>
      </c>
      <c r="D32" s="269"/>
      <c r="E32" s="270"/>
      <c r="F32" s="270"/>
      <c r="G32" s="270"/>
      <c r="H32" s="267"/>
      <c r="I32" s="270"/>
      <c r="J32" s="271"/>
      <c r="K32" s="272"/>
      <c r="L32" s="273" t="s">
        <v>334</v>
      </c>
      <c r="M32" s="94"/>
      <c r="N32" s="94"/>
      <c r="O32" s="274"/>
      <c r="T32" s="93"/>
      <c r="U32" s="93"/>
      <c r="W32" s="93"/>
      <c r="X32" s="93"/>
      <c r="Y32" s="93"/>
      <c r="Z32" s="93"/>
    </row>
    <row r="33" spans="1:40" s="52" customFormat="1" ht="31.5" customHeight="1" x14ac:dyDescent="0.2">
      <c r="A33" s="10" t="s">
        <v>31</v>
      </c>
      <c r="B33" s="10" t="s">
        <v>32</v>
      </c>
      <c r="C33" s="9" t="s">
        <v>92</v>
      </c>
      <c r="D33" s="10" t="s">
        <v>211</v>
      </c>
      <c r="E33" s="10" t="s">
        <v>35</v>
      </c>
      <c r="F33" s="10" t="s">
        <v>36</v>
      </c>
      <c r="G33" s="10" t="s">
        <v>37</v>
      </c>
      <c r="H33" s="10" t="s">
        <v>38</v>
      </c>
      <c r="I33" s="10" t="s">
        <v>39</v>
      </c>
      <c r="J33" s="11" t="s">
        <v>40</v>
      </c>
      <c r="K33" s="12"/>
      <c r="L33" s="12"/>
      <c r="M33" s="275"/>
      <c r="N33" s="275"/>
      <c r="O33" s="274"/>
      <c r="T33" s="276"/>
      <c r="U33" s="276"/>
      <c r="W33" s="276"/>
      <c r="X33" s="276"/>
      <c r="Y33" s="276"/>
      <c r="Z33" s="276"/>
    </row>
    <row r="34" spans="1:40" s="255" customFormat="1" ht="144" x14ac:dyDescent="0.2">
      <c r="A34" s="277" t="s">
        <v>233</v>
      </c>
      <c r="B34" s="54" t="s">
        <v>335</v>
      </c>
      <c r="C34" s="278" t="s">
        <v>336</v>
      </c>
      <c r="D34" s="279" t="s">
        <v>337</v>
      </c>
      <c r="E34" s="54" t="s">
        <v>338</v>
      </c>
      <c r="F34" s="53" t="s">
        <v>339</v>
      </c>
      <c r="G34" s="280" t="s">
        <v>134</v>
      </c>
      <c r="H34" s="281" t="s">
        <v>340</v>
      </c>
      <c r="I34" s="54" t="s">
        <v>341</v>
      </c>
      <c r="J34" s="282" t="s">
        <v>342</v>
      </c>
      <c r="K34" s="56">
        <v>43466</v>
      </c>
      <c r="L34" s="56">
        <v>43799</v>
      </c>
      <c r="M34" s="65">
        <v>2</v>
      </c>
      <c r="N34" s="65">
        <v>1</v>
      </c>
      <c r="O34" s="57">
        <f t="shared" si="5"/>
        <v>0.5</v>
      </c>
      <c r="P34" s="80" t="s">
        <v>343</v>
      </c>
      <c r="Q34" s="80" t="s">
        <v>344</v>
      </c>
      <c r="R34" s="80" t="s">
        <v>345</v>
      </c>
      <c r="S34" s="80" t="s">
        <v>182</v>
      </c>
      <c r="T34" s="114"/>
      <c r="U34" s="114"/>
      <c r="V34" s="219"/>
      <c r="W34" s="114"/>
      <c r="X34" s="114"/>
      <c r="Y34" s="114"/>
      <c r="Z34" s="114"/>
      <c r="AA34" s="81"/>
      <c r="AB34" s="81"/>
      <c r="AC34" s="81"/>
      <c r="AD34" s="81"/>
      <c r="AE34" s="81"/>
      <c r="AF34" s="81"/>
      <c r="AG34" s="81"/>
      <c r="AH34" s="82"/>
      <c r="AI34" s="82"/>
      <c r="AJ34" s="82"/>
      <c r="AK34" s="82"/>
      <c r="AL34" s="82"/>
      <c r="AM34" s="254"/>
      <c r="AN34" s="254"/>
    </row>
    <row r="35" spans="1:40" s="255" customFormat="1" ht="55.5" customHeight="1" x14ac:dyDescent="0.2">
      <c r="A35" s="221" t="s">
        <v>233</v>
      </c>
      <c r="B35" s="54" t="s">
        <v>335</v>
      </c>
      <c r="C35" s="278" t="s">
        <v>346</v>
      </c>
      <c r="D35" s="283" t="s">
        <v>347</v>
      </c>
      <c r="E35" s="54" t="s">
        <v>348</v>
      </c>
      <c r="F35" s="53" t="s">
        <v>349</v>
      </c>
      <c r="G35" s="280" t="s">
        <v>350</v>
      </c>
      <c r="H35" s="54" t="s">
        <v>351</v>
      </c>
      <c r="I35" s="54" t="s">
        <v>341</v>
      </c>
      <c r="J35" s="282" t="s">
        <v>352</v>
      </c>
      <c r="K35" s="56" t="s">
        <v>146</v>
      </c>
      <c r="L35" s="56" t="s">
        <v>147</v>
      </c>
      <c r="M35" s="65">
        <v>0</v>
      </c>
      <c r="N35" s="65">
        <v>0</v>
      </c>
      <c r="O35" s="57" t="e">
        <f t="shared" si="5"/>
        <v>#DIV/0!</v>
      </c>
      <c r="P35" s="80" t="s">
        <v>329</v>
      </c>
      <c r="Q35" s="80" t="s">
        <v>166</v>
      </c>
      <c r="R35" s="80" t="s">
        <v>353</v>
      </c>
      <c r="S35" s="80"/>
      <c r="T35" s="114"/>
      <c r="U35" s="114"/>
      <c r="V35" s="219"/>
      <c r="W35" s="114"/>
      <c r="X35" s="114"/>
      <c r="Y35" s="114"/>
      <c r="Z35" s="114"/>
      <c r="AA35" s="81"/>
      <c r="AB35" s="81"/>
      <c r="AC35" s="81"/>
      <c r="AD35" s="81"/>
      <c r="AE35" s="81"/>
      <c r="AF35" s="81"/>
      <c r="AG35" s="81"/>
      <c r="AH35" s="82"/>
      <c r="AI35" s="82"/>
      <c r="AJ35" s="82"/>
      <c r="AK35" s="82"/>
      <c r="AL35" s="82"/>
      <c r="AM35" s="254"/>
      <c r="AN35" s="254"/>
    </row>
    <row r="36" spans="1:40" s="255" customFormat="1" ht="36.75" customHeight="1" x14ac:dyDescent="0.2">
      <c r="A36" s="221" t="s">
        <v>233</v>
      </c>
      <c r="B36" s="54" t="s">
        <v>335</v>
      </c>
      <c r="C36" s="278" t="s">
        <v>354</v>
      </c>
      <c r="D36" s="283" t="s">
        <v>355</v>
      </c>
      <c r="E36" s="54" t="s">
        <v>356</v>
      </c>
      <c r="F36" s="53" t="s">
        <v>357</v>
      </c>
      <c r="G36" s="280" t="s">
        <v>99</v>
      </c>
      <c r="H36" s="54" t="s">
        <v>358</v>
      </c>
      <c r="I36" s="54" t="s">
        <v>341</v>
      </c>
      <c r="J36" s="282" t="s">
        <v>359</v>
      </c>
      <c r="K36" s="56">
        <v>43466</v>
      </c>
      <c r="L36" s="56">
        <v>43738</v>
      </c>
      <c r="M36" s="65">
        <v>1</v>
      </c>
      <c r="N36" s="65">
        <v>1</v>
      </c>
      <c r="O36" s="57">
        <f t="shared" si="5"/>
        <v>1</v>
      </c>
      <c r="P36" s="80" t="s">
        <v>360</v>
      </c>
      <c r="Q36" s="260" t="s">
        <v>361</v>
      </c>
      <c r="R36" s="80" t="s">
        <v>362</v>
      </c>
      <c r="S36" s="80" t="s">
        <v>183</v>
      </c>
      <c r="T36" s="114"/>
      <c r="U36" s="114"/>
      <c r="V36" s="219"/>
      <c r="W36" s="114"/>
      <c r="X36" s="114"/>
      <c r="Y36" s="114"/>
      <c r="Z36" s="114"/>
      <c r="AA36" s="81"/>
      <c r="AB36" s="81"/>
      <c r="AC36" s="81"/>
      <c r="AD36" s="81"/>
      <c r="AE36" s="81"/>
      <c r="AF36" s="81"/>
      <c r="AG36" s="81"/>
      <c r="AH36" s="82"/>
      <c r="AI36" s="82"/>
      <c r="AJ36" s="82"/>
      <c r="AK36" s="82"/>
      <c r="AL36" s="82"/>
      <c r="AM36" s="254"/>
      <c r="AN36" s="254"/>
    </row>
    <row r="37" spans="1:40" s="255" customFormat="1" ht="42" customHeight="1" x14ac:dyDescent="0.2">
      <c r="A37" s="221" t="s">
        <v>233</v>
      </c>
      <c r="B37" s="54" t="s">
        <v>335</v>
      </c>
      <c r="C37" s="278" t="s">
        <v>106</v>
      </c>
      <c r="D37" s="283" t="s">
        <v>363</v>
      </c>
      <c r="E37" s="54" t="s">
        <v>364</v>
      </c>
      <c r="F37" s="53" t="s">
        <v>365</v>
      </c>
      <c r="G37" s="284" t="s">
        <v>366</v>
      </c>
      <c r="H37" s="54" t="s">
        <v>367</v>
      </c>
      <c r="I37" s="54" t="s">
        <v>341</v>
      </c>
      <c r="J37" s="285" t="s">
        <v>368</v>
      </c>
      <c r="K37" s="56" t="s">
        <v>369</v>
      </c>
      <c r="L37" s="56" t="s">
        <v>370</v>
      </c>
      <c r="M37" s="65">
        <v>0</v>
      </c>
      <c r="N37" s="65">
        <v>0</v>
      </c>
      <c r="O37" s="57" t="e">
        <f t="shared" si="5"/>
        <v>#DIV/0!</v>
      </c>
      <c r="P37" s="80" t="s">
        <v>329</v>
      </c>
      <c r="Q37" s="80" t="s">
        <v>166</v>
      </c>
      <c r="R37" s="80" t="s">
        <v>353</v>
      </c>
      <c r="S37" s="80"/>
      <c r="T37" s="114"/>
      <c r="U37" s="114"/>
      <c r="V37" s="219"/>
      <c r="W37" s="114"/>
      <c r="X37" s="114"/>
      <c r="Y37" s="114"/>
      <c r="Z37" s="114"/>
      <c r="AA37" s="81"/>
      <c r="AB37" s="81"/>
      <c r="AC37" s="81"/>
      <c r="AD37" s="81"/>
      <c r="AE37" s="81"/>
      <c r="AF37" s="81"/>
      <c r="AG37" s="81"/>
      <c r="AH37" s="82"/>
      <c r="AI37" s="82"/>
      <c r="AJ37" s="82"/>
      <c r="AK37" s="82"/>
      <c r="AL37" s="82"/>
      <c r="AM37" s="254"/>
      <c r="AN37" s="254"/>
    </row>
    <row r="38" spans="1:40" ht="27" customHeight="1" x14ac:dyDescent="0.2">
      <c r="A38" s="286"/>
      <c r="B38" s="287"/>
      <c r="C38" s="288" t="s">
        <v>371</v>
      </c>
      <c r="D38" s="289"/>
      <c r="E38" s="289"/>
      <c r="F38" s="289"/>
      <c r="G38" s="289"/>
      <c r="H38" s="289"/>
      <c r="I38" s="290"/>
      <c r="J38" s="289"/>
      <c r="K38" s="289"/>
      <c r="L38" s="273" t="s">
        <v>334</v>
      </c>
      <c r="M38" s="94"/>
      <c r="N38" s="94"/>
      <c r="O38" s="274"/>
      <c r="T38" s="93"/>
      <c r="U38" s="93"/>
      <c r="W38" s="93"/>
      <c r="X38" s="93"/>
      <c r="Y38" s="93"/>
      <c r="Z38" s="93"/>
    </row>
    <row r="39" spans="1:40" s="52" customFormat="1" ht="31.5" customHeight="1" x14ac:dyDescent="0.2">
      <c r="A39" s="10" t="s">
        <v>31</v>
      </c>
      <c r="B39" s="10" t="s">
        <v>32</v>
      </c>
      <c r="C39" s="9" t="s">
        <v>92</v>
      </c>
      <c r="D39" s="10" t="s">
        <v>211</v>
      </c>
      <c r="E39" s="10" t="s">
        <v>35</v>
      </c>
      <c r="F39" s="10" t="s">
        <v>36</v>
      </c>
      <c r="G39" s="10" t="s">
        <v>37</v>
      </c>
      <c r="H39" s="10" t="s">
        <v>38</v>
      </c>
      <c r="I39" s="10" t="s">
        <v>39</v>
      </c>
      <c r="J39" s="11" t="s">
        <v>40</v>
      </c>
      <c r="K39" s="12" t="s">
        <v>217</v>
      </c>
      <c r="L39" s="12" t="s">
        <v>218</v>
      </c>
      <c r="M39" s="275"/>
      <c r="N39" s="275"/>
      <c r="O39" s="274"/>
      <c r="T39" s="276"/>
      <c r="U39" s="276"/>
      <c r="W39" s="276"/>
      <c r="X39" s="276"/>
      <c r="Y39" s="276"/>
      <c r="Z39" s="276"/>
    </row>
    <row r="40" spans="1:40" s="255" customFormat="1" ht="56.25" customHeight="1" x14ac:dyDescent="0.2">
      <c r="A40" s="221" t="s">
        <v>233</v>
      </c>
      <c r="B40" s="54" t="s">
        <v>335</v>
      </c>
      <c r="C40" s="278" t="s">
        <v>346</v>
      </c>
      <c r="D40" s="283" t="s">
        <v>347</v>
      </c>
      <c r="E40" s="54" t="s">
        <v>348</v>
      </c>
      <c r="F40" s="53" t="s">
        <v>349</v>
      </c>
      <c r="G40" s="280" t="s">
        <v>350</v>
      </c>
      <c r="H40" s="54" t="s">
        <v>351</v>
      </c>
      <c r="I40" s="54" t="s">
        <v>372</v>
      </c>
      <c r="J40" s="282" t="s">
        <v>352</v>
      </c>
      <c r="K40" s="56" t="s">
        <v>146</v>
      </c>
      <c r="L40" s="56" t="s">
        <v>147</v>
      </c>
      <c r="M40" s="65">
        <v>0</v>
      </c>
      <c r="N40" s="65">
        <v>0</v>
      </c>
      <c r="O40" s="57" t="e">
        <f t="shared" si="5"/>
        <v>#DIV/0!</v>
      </c>
      <c r="P40" s="80" t="s">
        <v>329</v>
      </c>
      <c r="Q40" s="80" t="s">
        <v>166</v>
      </c>
      <c r="R40" s="80" t="s">
        <v>353</v>
      </c>
      <c r="S40" s="80"/>
      <c r="T40" s="114"/>
      <c r="U40" s="114"/>
      <c r="V40" s="219"/>
      <c r="W40" s="114"/>
      <c r="X40" s="114"/>
      <c r="Y40" s="114"/>
      <c r="Z40" s="114"/>
      <c r="AA40" s="81"/>
      <c r="AB40" s="81"/>
      <c r="AC40" s="81"/>
      <c r="AD40" s="81"/>
      <c r="AE40" s="81"/>
      <c r="AF40" s="81"/>
      <c r="AG40" s="81"/>
      <c r="AH40" s="82"/>
      <c r="AI40" s="82"/>
      <c r="AJ40" s="82"/>
      <c r="AK40" s="82"/>
      <c r="AL40" s="82"/>
      <c r="AM40" s="254"/>
      <c r="AN40" s="254"/>
    </row>
    <row r="41" spans="1:40" s="255" customFormat="1" ht="69.75" customHeight="1" x14ac:dyDescent="0.2">
      <c r="A41" s="221" t="s">
        <v>233</v>
      </c>
      <c r="B41" s="54" t="s">
        <v>335</v>
      </c>
      <c r="C41" s="291" t="s">
        <v>373</v>
      </c>
      <c r="D41" s="292" t="s">
        <v>374</v>
      </c>
      <c r="E41" s="54" t="s">
        <v>375</v>
      </c>
      <c r="F41" s="293" t="s">
        <v>376</v>
      </c>
      <c r="G41" s="294" t="s">
        <v>134</v>
      </c>
      <c r="H41" s="295" t="s">
        <v>377</v>
      </c>
      <c r="I41" s="295" t="s">
        <v>378</v>
      </c>
      <c r="J41" s="282" t="s">
        <v>379</v>
      </c>
      <c r="K41" s="56">
        <v>43497</v>
      </c>
      <c r="L41" s="56">
        <v>43830</v>
      </c>
      <c r="M41" s="65">
        <v>3</v>
      </c>
      <c r="N41" s="65">
        <v>3</v>
      </c>
      <c r="O41" s="57">
        <f t="shared" si="5"/>
        <v>1</v>
      </c>
      <c r="P41" s="80" t="s">
        <v>380</v>
      </c>
      <c r="Q41" s="80" t="s">
        <v>381</v>
      </c>
      <c r="R41" s="80" t="s">
        <v>382</v>
      </c>
      <c r="S41" s="80" t="s">
        <v>181</v>
      </c>
      <c r="T41" s="114"/>
      <c r="U41" s="114"/>
      <c r="V41" s="219"/>
      <c r="W41" s="114"/>
      <c r="X41" s="114"/>
      <c r="Y41" s="114"/>
      <c r="Z41" s="114"/>
      <c r="AA41" s="81"/>
      <c r="AB41" s="81"/>
      <c r="AC41" s="81"/>
      <c r="AD41" s="81"/>
      <c r="AE41" s="81"/>
      <c r="AF41" s="81"/>
      <c r="AG41" s="81"/>
      <c r="AH41" s="82"/>
      <c r="AI41" s="82"/>
      <c r="AJ41" s="82"/>
      <c r="AK41" s="82"/>
      <c r="AL41" s="82"/>
      <c r="AM41" s="254"/>
      <c r="AN41" s="254"/>
    </row>
    <row r="42" spans="1:40" s="255" customFormat="1" ht="44.25" customHeight="1" x14ac:dyDescent="0.2">
      <c r="A42" s="221" t="s">
        <v>233</v>
      </c>
      <c r="B42" s="54" t="s">
        <v>335</v>
      </c>
      <c r="C42" s="278" t="s">
        <v>354</v>
      </c>
      <c r="D42" s="283" t="s">
        <v>355</v>
      </c>
      <c r="E42" s="54" t="s">
        <v>356</v>
      </c>
      <c r="F42" s="53" t="s">
        <v>357</v>
      </c>
      <c r="G42" s="280" t="s">
        <v>99</v>
      </c>
      <c r="H42" s="54" t="s">
        <v>383</v>
      </c>
      <c r="I42" s="54" t="s">
        <v>378</v>
      </c>
      <c r="J42" s="282" t="s">
        <v>359</v>
      </c>
      <c r="K42" s="56">
        <v>43466</v>
      </c>
      <c r="L42" s="56">
        <v>43738</v>
      </c>
      <c r="M42" s="65">
        <v>1</v>
      </c>
      <c r="N42" s="65">
        <v>1</v>
      </c>
      <c r="O42" s="57">
        <f t="shared" si="5"/>
        <v>1</v>
      </c>
      <c r="P42" s="80" t="s">
        <v>384</v>
      </c>
      <c r="Q42" s="80" t="s">
        <v>361</v>
      </c>
      <c r="R42" s="80" t="s">
        <v>385</v>
      </c>
      <c r="S42" s="80"/>
      <c r="T42" s="114"/>
      <c r="U42" s="114"/>
      <c r="V42" s="219"/>
      <c r="W42" s="114"/>
      <c r="X42" s="114"/>
      <c r="Y42" s="114"/>
      <c r="Z42" s="114"/>
      <c r="AA42" s="81"/>
      <c r="AB42" s="81"/>
      <c r="AC42" s="81"/>
      <c r="AD42" s="81"/>
      <c r="AE42" s="81"/>
      <c r="AF42" s="81"/>
      <c r="AG42" s="81"/>
      <c r="AH42" s="82"/>
      <c r="AI42" s="82"/>
      <c r="AJ42" s="82"/>
      <c r="AK42" s="82"/>
      <c r="AL42" s="82"/>
      <c r="AM42" s="254"/>
      <c r="AN42" s="254"/>
    </row>
    <row r="43" spans="1:40" s="255" customFormat="1" ht="56.25" customHeight="1" x14ac:dyDescent="0.2">
      <c r="A43" s="221" t="s">
        <v>233</v>
      </c>
      <c r="B43" s="54" t="s">
        <v>335</v>
      </c>
      <c r="C43" s="278" t="s">
        <v>106</v>
      </c>
      <c r="D43" s="283" t="s">
        <v>363</v>
      </c>
      <c r="E43" s="54" t="s">
        <v>364</v>
      </c>
      <c r="F43" s="53" t="s">
        <v>386</v>
      </c>
      <c r="G43" s="284" t="s">
        <v>366</v>
      </c>
      <c r="H43" s="54" t="s">
        <v>367</v>
      </c>
      <c r="I43" s="54" t="s">
        <v>341</v>
      </c>
      <c r="J43" s="285" t="s">
        <v>368</v>
      </c>
      <c r="K43" s="56" t="s">
        <v>369</v>
      </c>
      <c r="L43" s="56" t="s">
        <v>370</v>
      </c>
      <c r="M43" s="65">
        <v>0</v>
      </c>
      <c r="N43" s="65">
        <v>0</v>
      </c>
      <c r="O43" s="57" t="e">
        <f t="shared" si="5"/>
        <v>#DIV/0!</v>
      </c>
      <c r="P43" s="80" t="s">
        <v>329</v>
      </c>
      <c r="Q43" s="80" t="s">
        <v>166</v>
      </c>
      <c r="R43" s="80" t="s">
        <v>353</v>
      </c>
      <c r="S43" s="80"/>
      <c r="T43" s="114"/>
      <c r="U43" s="114"/>
      <c r="V43" s="219"/>
      <c r="W43" s="114"/>
      <c r="X43" s="114"/>
      <c r="Y43" s="114"/>
      <c r="Z43" s="114"/>
      <c r="AA43" s="81"/>
      <c r="AB43" s="81"/>
      <c r="AC43" s="81"/>
      <c r="AD43" s="81"/>
      <c r="AE43" s="81"/>
      <c r="AF43" s="81"/>
      <c r="AG43" s="81"/>
      <c r="AH43" s="82"/>
      <c r="AI43" s="82"/>
      <c r="AJ43" s="82"/>
      <c r="AK43" s="82"/>
      <c r="AL43" s="82"/>
      <c r="AM43" s="254"/>
      <c r="AN43" s="254"/>
    </row>
    <row r="44" spans="1:40" ht="27" customHeight="1" x14ac:dyDescent="0.2">
      <c r="A44" s="296"/>
      <c r="B44" s="297"/>
      <c r="C44" s="298" t="s">
        <v>387</v>
      </c>
      <c r="D44" s="299"/>
      <c r="E44" s="300"/>
      <c r="F44" s="300"/>
      <c r="G44" s="300"/>
      <c r="H44" s="300"/>
      <c r="I44" s="300"/>
      <c r="J44" s="300"/>
      <c r="K44" s="301"/>
      <c r="L44" s="273" t="s">
        <v>334</v>
      </c>
      <c r="M44" s="94"/>
      <c r="N44" s="94"/>
      <c r="O44" s="302"/>
      <c r="T44" s="93"/>
      <c r="U44" s="93"/>
      <c r="W44" s="93"/>
      <c r="X44" s="93"/>
      <c r="Y44" s="93"/>
      <c r="Z44" s="93"/>
    </row>
    <row r="45" spans="1:40" s="52" customFormat="1" ht="31.5" customHeight="1" x14ac:dyDescent="0.2">
      <c r="A45" s="10" t="s">
        <v>31</v>
      </c>
      <c r="B45" s="10" t="s">
        <v>32</v>
      </c>
      <c r="C45" s="10" t="s">
        <v>92</v>
      </c>
      <c r="D45" s="10" t="s">
        <v>270</v>
      </c>
      <c r="E45" s="10" t="s">
        <v>35</v>
      </c>
      <c r="F45" s="10" t="s">
        <v>36</v>
      </c>
      <c r="G45" s="10" t="s">
        <v>37</v>
      </c>
      <c r="H45" s="10" t="s">
        <v>38</v>
      </c>
      <c r="I45" s="10" t="s">
        <v>39</v>
      </c>
      <c r="J45" s="11" t="s">
        <v>40</v>
      </c>
      <c r="K45" s="11" t="s">
        <v>217</v>
      </c>
      <c r="L45" s="11" t="s">
        <v>218</v>
      </c>
      <c r="M45" s="275"/>
      <c r="N45" s="275"/>
      <c r="O45" s="302"/>
      <c r="T45" s="276"/>
      <c r="U45" s="276"/>
      <c r="W45" s="276"/>
      <c r="X45" s="276"/>
      <c r="Y45" s="276"/>
      <c r="Z45" s="276"/>
    </row>
    <row r="46" spans="1:40" s="255" customFormat="1" ht="58.5" customHeight="1" x14ac:dyDescent="0.2">
      <c r="A46" s="221" t="s">
        <v>233</v>
      </c>
      <c r="B46" s="278" t="s">
        <v>335</v>
      </c>
      <c r="C46" s="292" t="s">
        <v>388</v>
      </c>
      <c r="D46" s="303" t="s">
        <v>389</v>
      </c>
      <c r="E46" s="54" t="s">
        <v>390</v>
      </c>
      <c r="F46" s="253" t="s">
        <v>391</v>
      </c>
      <c r="G46" s="280" t="s">
        <v>134</v>
      </c>
      <c r="H46" s="251" t="s">
        <v>392</v>
      </c>
      <c r="I46" s="251" t="s">
        <v>393</v>
      </c>
      <c r="J46" s="282" t="s">
        <v>394</v>
      </c>
      <c r="K46" s="56">
        <v>43497</v>
      </c>
      <c r="L46" s="56">
        <v>43830</v>
      </c>
      <c r="M46" s="65">
        <v>3</v>
      </c>
      <c r="N46" s="65">
        <f>1+1+1</f>
        <v>3</v>
      </c>
      <c r="O46" s="57">
        <f t="shared" si="5"/>
        <v>1</v>
      </c>
      <c r="P46" s="80" t="s">
        <v>395</v>
      </c>
      <c r="Q46" s="80" t="s">
        <v>396</v>
      </c>
      <c r="R46" s="80" t="s">
        <v>382</v>
      </c>
      <c r="S46" s="80" t="s">
        <v>181</v>
      </c>
      <c r="T46" s="114"/>
      <c r="U46" s="114"/>
      <c r="V46" s="219"/>
      <c r="W46" s="114"/>
      <c r="X46" s="114"/>
      <c r="Y46" s="114"/>
      <c r="Z46" s="114"/>
      <c r="AA46" s="81"/>
      <c r="AB46" s="81"/>
      <c r="AC46" s="81"/>
      <c r="AD46" s="81"/>
      <c r="AE46" s="81"/>
      <c r="AF46" s="81"/>
      <c r="AG46" s="81"/>
      <c r="AH46" s="82"/>
      <c r="AI46" s="82"/>
      <c r="AJ46" s="82"/>
      <c r="AK46" s="82"/>
      <c r="AL46" s="82"/>
      <c r="AM46" s="254"/>
      <c r="AN46" s="254"/>
    </row>
    <row r="47" spans="1:40" s="255" customFormat="1" ht="58.5" customHeight="1" x14ac:dyDescent="0.2">
      <c r="A47" s="221" t="s">
        <v>233</v>
      </c>
      <c r="B47" s="278" t="s">
        <v>335</v>
      </c>
      <c r="C47" s="303" t="s">
        <v>388</v>
      </c>
      <c r="D47" s="303" t="s">
        <v>397</v>
      </c>
      <c r="E47" s="54" t="s">
        <v>398</v>
      </c>
      <c r="F47" s="253" t="s">
        <v>399</v>
      </c>
      <c r="G47" s="280" t="s">
        <v>134</v>
      </c>
      <c r="H47" s="251" t="s">
        <v>392</v>
      </c>
      <c r="I47" s="251" t="s">
        <v>393</v>
      </c>
      <c r="J47" s="282" t="s">
        <v>394</v>
      </c>
      <c r="K47" s="56">
        <v>43466</v>
      </c>
      <c r="L47" s="56">
        <v>43799</v>
      </c>
      <c r="M47" s="65">
        <v>3</v>
      </c>
      <c r="N47" s="65">
        <v>3</v>
      </c>
      <c r="O47" s="57">
        <f t="shared" si="5"/>
        <v>1</v>
      </c>
      <c r="P47" s="80" t="s">
        <v>400</v>
      </c>
      <c r="Q47" s="80" t="s">
        <v>396</v>
      </c>
      <c r="R47" s="80" t="s">
        <v>401</v>
      </c>
      <c r="S47" s="80" t="s">
        <v>181</v>
      </c>
      <c r="T47" s="114"/>
      <c r="U47" s="114"/>
      <c r="V47" s="219"/>
      <c r="W47" s="114"/>
      <c r="X47" s="114"/>
      <c r="Y47" s="114"/>
      <c r="Z47" s="114"/>
      <c r="AA47" s="81"/>
      <c r="AB47" s="81"/>
      <c r="AC47" s="81"/>
      <c r="AD47" s="81"/>
      <c r="AE47" s="81"/>
      <c r="AF47" s="81"/>
      <c r="AG47" s="81"/>
      <c r="AH47" s="82"/>
      <c r="AI47" s="82"/>
      <c r="AJ47" s="82"/>
      <c r="AK47" s="82"/>
      <c r="AL47" s="82"/>
      <c r="AM47" s="254"/>
      <c r="AN47" s="254"/>
    </row>
    <row r="48" spans="1:40" s="255" customFormat="1" ht="102" x14ac:dyDescent="0.2">
      <c r="A48" s="221" t="s">
        <v>402</v>
      </c>
      <c r="B48" s="278" t="s">
        <v>335</v>
      </c>
      <c r="C48" s="221" t="s">
        <v>403</v>
      </c>
      <c r="D48" s="304" t="s">
        <v>404</v>
      </c>
      <c r="E48" s="54" t="s">
        <v>398</v>
      </c>
      <c r="F48" s="253" t="s">
        <v>405</v>
      </c>
      <c r="G48" s="305" t="s">
        <v>275</v>
      </c>
      <c r="H48" s="251" t="s">
        <v>392</v>
      </c>
      <c r="I48" s="251" t="s">
        <v>406</v>
      </c>
      <c r="J48" s="282" t="s">
        <v>407</v>
      </c>
      <c r="K48" s="56">
        <v>43466</v>
      </c>
      <c r="L48" s="56">
        <v>43814</v>
      </c>
      <c r="M48" s="65">
        <v>1</v>
      </c>
      <c r="N48" s="65">
        <v>1</v>
      </c>
      <c r="O48" s="57">
        <f t="shared" si="5"/>
        <v>1</v>
      </c>
      <c r="P48" s="80" t="s">
        <v>408</v>
      </c>
      <c r="Q48" s="260" t="s">
        <v>409</v>
      </c>
      <c r="R48" s="80" t="s">
        <v>410</v>
      </c>
      <c r="S48" s="80" t="s">
        <v>181</v>
      </c>
      <c r="T48" s="114"/>
      <c r="U48" s="114"/>
      <c r="V48" s="219"/>
      <c r="W48" s="114"/>
      <c r="X48" s="114"/>
      <c r="Y48" s="114"/>
      <c r="Z48" s="114"/>
      <c r="AA48" s="81"/>
      <c r="AB48" s="81"/>
      <c r="AC48" s="81"/>
      <c r="AD48" s="81"/>
      <c r="AE48" s="81"/>
      <c r="AF48" s="81"/>
      <c r="AG48" s="81"/>
      <c r="AH48" s="82"/>
      <c r="AI48" s="82"/>
      <c r="AJ48" s="82"/>
      <c r="AK48" s="82"/>
      <c r="AL48" s="82"/>
      <c r="AM48" s="254"/>
      <c r="AN48" s="254"/>
    </row>
    <row r="49" spans="1:40" s="255" customFormat="1" ht="48" x14ac:dyDescent="0.2">
      <c r="A49" s="221" t="s">
        <v>233</v>
      </c>
      <c r="B49" s="278" t="s">
        <v>335</v>
      </c>
      <c r="C49" s="278" t="s">
        <v>346</v>
      </c>
      <c r="D49" s="283" t="s">
        <v>347</v>
      </c>
      <c r="E49" s="54" t="s">
        <v>348</v>
      </c>
      <c r="F49" s="53" t="s">
        <v>349</v>
      </c>
      <c r="G49" s="280" t="s">
        <v>350</v>
      </c>
      <c r="H49" s="54" t="s">
        <v>351</v>
      </c>
      <c r="I49" s="54" t="s">
        <v>406</v>
      </c>
      <c r="J49" s="282" t="s">
        <v>352</v>
      </c>
      <c r="K49" s="56" t="s">
        <v>146</v>
      </c>
      <c r="L49" s="56" t="s">
        <v>147</v>
      </c>
      <c r="M49" s="65">
        <v>0</v>
      </c>
      <c r="N49" s="65">
        <v>0</v>
      </c>
      <c r="O49" s="57" t="e">
        <f t="shared" si="5"/>
        <v>#DIV/0!</v>
      </c>
      <c r="P49" s="80" t="s">
        <v>329</v>
      </c>
      <c r="Q49" s="80" t="s">
        <v>166</v>
      </c>
      <c r="R49" s="80" t="s">
        <v>353</v>
      </c>
      <c r="S49" s="80"/>
      <c r="T49" s="114"/>
      <c r="U49" s="114"/>
      <c r="V49" s="219"/>
      <c r="W49" s="114"/>
      <c r="X49" s="114"/>
      <c r="Y49" s="114"/>
      <c r="Z49" s="114"/>
      <c r="AA49" s="81"/>
      <c r="AB49" s="81"/>
      <c r="AC49" s="81"/>
      <c r="AD49" s="81"/>
      <c r="AE49" s="81"/>
      <c r="AF49" s="81"/>
      <c r="AG49" s="81"/>
      <c r="AH49" s="82"/>
      <c r="AI49" s="82"/>
      <c r="AJ49" s="82"/>
      <c r="AK49" s="82"/>
      <c r="AL49" s="82"/>
      <c r="AM49" s="254"/>
      <c r="AN49" s="254"/>
    </row>
    <row r="50" spans="1:40" s="255" customFormat="1" ht="156" x14ac:dyDescent="0.2">
      <c r="A50" s="221" t="s">
        <v>233</v>
      </c>
      <c r="B50" s="278" t="s">
        <v>335</v>
      </c>
      <c r="C50" s="278" t="s">
        <v>354</v>
      </c>
      <c r="D50" s="283" t="s">
        <v>355</v>
      </c>
      <c r="E50" s="54" t="s">
        <v>356</v>
      </c>
      <c r="F50" s="53" t="s">
        <v>357</v>
      </c>
      <c r="G50" s="280" t="s">
        <v>99</v>
      </c>
      <c r="H50" s="54" t="s">
        <v>411</v>
      </c>
      <c r="I50" s="54" t="s">
        <v>406</v>
      </c>
      <c r="J50" s="282" t="s">
        <v>359</v>
      </c>
      <c r="K50" s="56">
        <v>43466</v>
      </c>
      <c r="L50" s="56">
        <v>43738</v>
      </c>
      <c r="M50" s="65">
        <v>3</v>
      </c>
      <c r="N50" s="65">
        <v>3</v>
      </c>
      <c r="O50" s="57">
        <f t="shared" si="5"/>
        <v>1</v>
      </c>
      <c r="P50" s="80" t="s">
        <v>412</v>
      </c>
      <c r="Q50" s="80" t="s">
        <v>361</v>
      </c>
      <c r="R50" s="80" t="s">
        <v>413</v>
      </c>
      <c r="S50" s="80" t="s">
        <v>183</v>
      </c>
      <c r="T50" s="114"/>
      <c r="U50" s="114"/>
      <c r="V50" s="219"/>
      <c r="W50" s="114"/>
      <c r="X50" s="114"/>
      <c r="Y50" s="114"/>
      <c r="Z50" s="114"/>
      <c r="AA50" s="81"/>
      <c r="AB50" s="81"/>
      <c r="AC50" s="81"/>
      <c r="AD50" s="81"/>
      <c r="AE50" s="81"/>
      <c r="AF50" s="81"/>
      <c r="AG50" s="81"/>
      <c r="AH50" s="82"/>
      <c r="AI50" s="82"/>
      <c r="AJ50" s="82"/>
      <c r="AK50" s="82"/>
      <c r="AL50" s="82"/>
      <c r="AM50" s="254"/>
      <c r="AN50" s="254"/>
    </row>
    <row r="51" spans="1:40" s="255" customFormat="1" ht="41.25" customHeight="1" x14ac:dyDescent="0.2">
      <c r="A51" s="221" t="s">
        <v>233</v>
      </c>
      <c r="B51" s="278" t="s">
        <v>335</v>
      </c>
      <c r="C51" s="278" t="s">
        <v>106</v>
      </c>
      <c r="D51" s="283" t="s">
        <v>363</v>
      </c>
      <c r="E51" s="54" t="s">
        <v>364</v>
      </c>
      <c r="F51" s="53" t="s">
        <v>365</v>
      </c>
      <c r="G51" s="284" t="s">
        <v>366</v>
      </c>
      <c r="H51" s="54" t="s">
        <v>367</v>
      </c>
      <c r="I51" s="54" t="s">
        <v>406</v>
      </c>
      <c r="J51" s="285" t="s">
        <v>368</v>
      </c>
      <c r="K51" s="56" t="s">
        <v>369</v>
      </c>
      <c r="L51" s="56" t="s">
        <v>370</v>
      </c>
      <c r="M51" s="65">
        <v>0</v>
      </c>
      <c r="N51" s="65">
        <v>0</v>
      </c>
      <c r="O51" s="57" t="e">
        <f t="shared" si="5"/>
        <v>#DIV/0!</v>
      </c>
      <c r="P51" s="80" t="s">
        <v>329</v>
      </c>
      <c r="Q51" s="80" t="s">
        <v>166</v>
      </c>
      <c r="R51" s="80" t="s">
        <v>353</v>
      </c>
      <c r="S51" s="80"/>
      <c r="T51" s="114"/>
      <c r="U51" s="114"/>
      <c r="V51" s="219"/>
      <c r="W51" s="114"/>
      <c r="X51" s="114"/>
      <c r="Y51" s="114"/>
      <c r="Z51" s="114"/>
      <c r="AA51" s="81"/>
      <c r="AB51" s="81"/>
      <c r="AC51" s="81"/>
      <c r="AD51" s="81"/>
      <c r="AE51" s="81"/>
      <c r="AF51" s="81"/>
      <c r="AG51" s="81"/>
      <c r="AH51" s="82"/>
      <c r="AI51" s="82"/>
      <c r="AJ51" s="82"/>
      <c r="AK51" s="82"/>
      <c r="AL51" s="82"/>
      <c r="AM51" s="254"/>
      <c r="AN51" s="254"/>
    </row>
    <row r="52" spans="1:40" ht="30" customHeight="1" x14ac:dyDescent="0.2">
      <c r="A52" s="306"/>
      <c r="B52" s="306"/>
      <c r="C52" s="306" t="s">
        <v>414</v>
      </c>
      <c r="D52" s="306"/>
      <c r="E52" s="306"/>
      <c r="F52" s="306"/>
      <c r="G52" s="306"/>
      <c r="H52" s="306"/>
      <c r="I52" s="306"/>
      <c r="J52" s="306"/>
      <c r="K52" s="306"/>
      <c r="L52" s="307" t="s">
        <v>334</v>
      </c>
      <c r="M52" s="94"/>
      <c r="N52" s="94"/>
      <c r="O52" s="302"/>
      <c r="T52" s="93"/>
      <c r="U52" s="93"/>
      <c r="W52" s="93"/>
      <c r="X52" s="93"/>
      <c r="Y52" s="93"/>
      <c r="Z52" s="93"/>
    </row>
    <row r="53" spans="1:40" s="52" customFormat="1" ht="31.5" customHeight="1" x14ac:dyDescent="0.2">
      <c r="A53" s="308" t="s">
        <v>31</v>
      </c>
      <c r="B53" s="308" t="s">
        <v>32</v>
      </c>
      <c r="C53" s="308" t="s">
        <v>271</v>
      </c>
      <c r="D53" s="308" t="s">
        <v>211</v>
      </c>
      <c r="E53" s="10" t="s">
        <v>35</v>
      </c>
      <c r="F53" s="10" t="s">
        <v>36</v>
      </c>
      <c r="G53" s="10" t="s">
        <v>37</v>
      </c>
      <c r="H53" s="10" t="s">
        <v>38</v>
      </c>
      <c r="I53" s="10" t="s">
        <v>39</v>
      </c>
      <c r="J53" s="11" t="s">
        <v>40</v>
      </c>
      <c r="K53" s="11" t="s">
        <v>217</v>
      </c>
      <c r="L53" s="10" t="s">
        <v>218</v>
      </c>
      <c r="M53" s="275"/>
      <c r="N53" s="275"/>
      <c r="O53" s="302"/>
      <c r="T53" s="276"/>
      <c r="U53" s="276"/>
      <c r="W53" s="276"/>
      <c r="X53" s="276"/>
      <c r="Y53" s="276"/>
      <c r="Z53" s="276"/>
    </row>
    <row r="54" spans="1:40" s="316" customFormat="1" ht="102" x14ac:dyDescent="0.2">
      <c r="A54" s="221" t="s">
        <v>233</v>
      </c>
      <c r="B54" s="278" t="s">
        <v>415</v>
      </c>
      <c r="C54" s="309" t="s">
        <v>416</v>
      </c>
      <c r="D54" s="309" t="s">
        <v>417</v>
      </c>
      <c r="E54" s="310" t="s">
        <v>418</v>
      </c>
      <c r="F54" s="311" t="s">
        <v>419</v>
      </c>
      <c r="G54" s="312" t="s">
        <v>141</v>
      </c>
      <c r="H54" s="313" t="s">
        <v>420</v>
      </c>
      <c r="I54" s="314" t="s">
        <v>421</v>
      </c>
      <c r="J54" s="285" t="s">
        <v>422</v>
      </c>
      <c r="K54" s="56">
        <v>43466</v>
      </c>
      <c r="L54" s="315">
        <v>43495</v>
      </c>
      <c r="M54" s="65">
        <v>1</v>
      </c>
      <c r="N54" s="65">
        <v>1</v>
      </c>
      <c r="O54" s="57">
        <f t="shared" si="5"/>
        <v>1</v>
      </c>
      <c r="P54" s="80" t="s">
        <v>423</v>
      </c>
      <c r="Q54" s="260" t="s">
        <v>424</v>
      </c>
      <c r="R54" s="80" t="s">
        <v>425</v>
      </c>
      <c r="S54" s="80" t="s">
        <v>181</v>
      </c>
      <c r="T54" s="114"/>
      <c r="U54" s="114"/>
      <c r="V54" s="219"/>
      <c r="W54" s="114"/>
      <c r="X54" s="114"/>
      <c r="Y54" s="114"/>
      <c r="Z54" s="114"/>
      <c r="AA54" s="81"/>
      <c r="AB54" s="81"/>
      <c r="AC54" s="81"/>
      <c r="AD54" s="81"/>
      <c r="AE54" s="81"/>
      <c r="AF54" s="81"/>
      <c r="AG54" s="81"/>
      <c r="AH54" s="82"/>
      <c r="AI54" s="82"/>
      <c r="AJ54" s="82"/>
      <c r="AK54" s="82"/>
      <c r="AL54" s="82"/>
      <c r="AM54" s="254"/>
      <c r="AN54" s="254"/>
    </row>
    <row r="55" spans="1:40" s="316" customFormat="1" ht="102" x14ac:dyDescent="0.2">
      <c r="A55" s="221" t="s">
        <v>233</v>
      </c>
      <c r="B55" s="278" t="s">
        <v>415</v>
      </c>
      <c r="C55" s="317" t="s">
        <v>426</v>
      </c>
      <c r="D55" s="317" t="s">
        <v>427</v>
      </c>
      <c r="E55" s="54" t="s">
        <v>428</v>
      </c>
      <c r="F55" s="258" t="s">
        <v>429</v>
      </c>
      <c r="G55" s="280" t="s">
        <v>430</v>
      </c>
      <c r="H55" s="313" t="s">
        <v>431</v>
      </c>
      <c r="I55" s="313" t="s">
        <v>421</v>
      </c>
      <c r="J55" s="285" t="s">
        <v>432</v>
      </c>
      <c r="K55" s="56">
        <v>43525</v>
      </c>
      <c r="L55" s="315">
        <v>43814</v>
      </c>
      <c r="M55" s="65">
        <v>100</v>
      </c>
      <c r="N55" s="65">
        <v>79</v>
      </c>
      <c r="O55" s="57">
        <f t="shared" si="5"/>
        <v>0.79</v>
      </c>
      <c r="P55" s="80" t="s">
        <v>433</v>
      </c>
      <c r="Q55" s="260" t="s">
        <v>434</v>
      </c>
      <c r="R55" s="80" t="s">
        <v>435</v>
      </c>
      <c r="S55" s="80" t="s">
        <v>181</v>
      </c>
      <c r="T55" s="114"/>
      <c r="U55" s="114"/>
      <c r="V55" s="219"/>
      <c r="W55" s="114"/>
      <c r="X55" s="114"/>
      <c r="Y55" s="114"/>
      <c r="Z55" s="114"/>
      <c r="AA55" s="81"/>
      <c r="AB55" s="81"/>
      <c r="AC55" s="81"/>
      <c r="AD55" s="81"/>
      <c r="AE55" s="81"/>
      <c r="AF55" s="81"/>
      <c r="AG55" s="81"/>
      <c r="AH55" s="82"/>
      <c r="AI55" s="82"/>
      <c r="AJ55" s="82"/>
      <c r="AK55" s="82"/>
      <c r="AL55" s="82"/>
      <c r="AM55" s="254"/>
      <c r="AN55" s="254"/>
    </row>
    <row r="56" spans="1:40" s="316" customFormat="1" ht="96" x14ac:dyDescent="0.2">
      <c r="A56" s="221" t="s">
        <v>233</v>
      </c>
      <c r="B56" s="278" t="s">
        <v>415</v>
      </c>
      <c r="C56" s="304" t="s">
        <v>436</v>
      </c>
      <c r="D56" s="304" t="s">
        <v>437</v>
      </c>
      <c r="E56" s="310" t="s">
        <v>438</v>
      </c>
      <c r="F56" s="318" t="s">
        <v>439</v>
      </c>
      <c r="G56" s="312" t="s">
        <v>141</v>
      </c>
      <c r="H56" s="313" t="s">
        <v>420</v>
      </c>
      <c r="I56" s="314" t="s">
        <v>421</v>
      </c>
      <c r="J56" s="319" t="s">
        <v>440</v>
      </c>
      <c r="K56" s="56">
        <v>43466</v>
      </c>
      <c r="L56" s="315">
        <v>43495</v>
      </c>
      <c r="M56" s="65">
        <v>1</v>
      </c>
      <c r="N56" s="65">
        <v>1</v>
      </c>
      <c r="O56" s="57">
        <f t="shared" si="5"/>
        <v>1</v>
      </c>
      <c r="P56" s="80" t="s">
        <v>441</v>
      </c>
      <c r="Q56" s="80" t="s">
        <v>442</v>
      </c>
      <c r="R56" s="80" t="s">
        <v>443</v>
      </c>
      <c r="S56" s="80" t="s">
        <v>181</v>
      </c>
      <c r="T56" s="114"/>
      <c r="U56" s="114"/>
      <c r="V56" s="219"/>
      <c r="W56" s="114"/>
      <c r="X56" s="114"/>
      <c r="Y56" s="114"/>
      <c r="Z56" s="114"/>
      <c r="AA56" s="81"/>
      <c r="AB56" s="81"/>
      <c r="AC56" s="81"/>
      <c r="AD56" s="81"/>
      <c r="AE56" s="81"/>
      <c r="AF56" s="81"/>
      <c r="AG56" s="81"/>
      <c r="AH56" s="82"/>
      <c r="AI56" s="82"/>
      <c r="AJ56" s="82"/>
      <c r="AK56" s="82"/>
      <c r="AL56" s="82"/>
      <c r="AM56" s="254"/>
      <c r="AN56" s="254"/>
    </row>
    <row r="57" spans="1:40" s="316" customFormat="1" ht="84" x14ac:dyDescent="0.2">
      <c r="A57" s="221" t="s">
        <v>233</v>
      </c>
      <c r="B57" s="278" t="s">
        <v>415</v>
      </c>
      <c r="C57" s="304" t="s">
        <v>444</v>
      </c>
      <c r="D57" s="309" t="s">
        <v>445</v>
      </c>
      <c r="E57" s="310" t="s">
        <v>438</v>
      </c>
      <c r="F57" s="311" t="s">
        <v>446</v>
      </c>
      <c r="G57" s="312" t="s">
        <v>141</v>
      </c>
      <c r="H57" s="313" t="s">
        <v>420</v>
      </c>
      <c r="I57" s="314" t="s">
        <v>421</v>
      </c>
      <c r="J57" s="319" t="s">
        <v>447</v>
      </c>
      <c r="K57" s="56">
        <v>43466</v>
      </c>
      <c r="L57" s="315">
        <v>43495</v>
      </c>
      <c r="M57" s="65">
        <v>1</v>
      </c>
      <c r="N57" s="65">
        <v>1</v>
      </c>
      <c r="O57" s="57">
        <f t="shared" si="5"/>
        <v>1</v>
      </c>
      <c r="P57" s="80" t="s">
        <v>448</v>
      </c>
      <c r="Q57" s="80" t="s">
        <v>449</v>
      </c>
      <c r="R57" s="80" t="s">
        <v>450</v>
      </c>
      <c r="S57" s="80" t="s">
        <v>181</v>
      </c>
      <c r="T57" s="114"/>
      <c r="U57" s="114"/>
      <c r="V57" s="219"/>
      <c r="W57" s="114"/>
      <c r="X57" s="114"/>
      <c r="Y57" s="114"/>
      <c r="Z57" s="114"/>
      <c r="AA57" s="81"/>
      <c r="AB57" s="81"/>
      <c r="AC57" s="81"/>
      <c r="AD57" s="81"/>
      <c r="AE57" s="81"/>
      <c r="AF57" s="81"/>
      <c r="AG57" s="81"/>
      <c r="AH57" s="82"/>
      <c r="AI57" s="82"/>
      <c r="AJ57" s="82"/>
      <c r="AK57" s="82"/>
      <c r="AL57" s="82"/>
      <c r="AM57" s="254"/>
      <c r="AN57" s="254"/>
    </row>
    <row r="58" spans="1:40" s="316" customFormat="1" ht="96" x14ac:dyDescent="0.2">
      <c r="A58" s="221" t="s">
        <v>233</v>
      </c>
      <c r="B58" s="278" t="s">
        <v>415</v>
      </c>
      <c r="C58" s="320" t="s">
        <v>451</v>
      </c>
      <c r="D58" s="309" t="s">
        <v>452</v>
      </c>
      <c r="E58" s="310" t="s">
        <v>438</v>
      </c>
      <c r="F58" s="311" t="s">
        <v>453</v>
      </c>
      <c r="G58" s="321" t="s">
        <v>141</v>
      </c>
      <c r="H58" s="313" t="s">
        <v>420</v>
      </c>
      <c r="I58" s="314" t="s">
        <v>421</v>
      </c>
      <c r="J58" s="285" t="s">
        <v>454</v>
      </c>
      <c r="K58" s="56">
        <v>43466</v>
      </c>
      <c r="L58" s="315">
        <v>43495</v>
      </c>
      <c r="M58" s="65">
        <v>1</v>
      </c>
      <c r="N58" s="65">
        <v>1</v>
      </c>
      <c r="O58" s="57">
        <f t="shared" si="5"/>
        <v>1</v>
      </c>
      <c r="P58" s="80" t="s">
        <v>455</v>
      </c>
      <c r="Q58" s="80" t="s">
        <v>456</v>
      </c>
      <c r="R58" s="80" t="s">
        <v>457</v>
      </c>
      <c r="S58" s="80" t="s">
        <v>181</v>
      </c>
      <c r="T58" s="114"/>
      <c r="U58" s="114"/>
      <c r="V58" s="219"/>
      <c r="W58" s="114"/>
      <c r="X58" s="114"/>
      <c r="Y58" s="114"/>
      <c r="Z58" s="114"/>
      <c r="AA58" s="81"/>
      <c r="AB58" s="81"/>
      <c r="AC58" s="81"/>
      <c r="AD58" s="81"/>
      <c r="AE58" s="81"/>
      <c r="AF58" s="81"/>
      <c r="AG58" s="81"/>
      <c r="AH58" s="82"/>
      <c r="AI58" s="82"/>
      <c r="AJ58" s="82"/>
      <c r="AK58" s="82"/>
      <c r="AL58" s="82"/>
      <c r="AM58" s="254"/>
      <c r="AN58" s="254"/>
    </row>
    <row r="59" spans="1:40" s="316" customFormat="1" ht="84" x14ac:dyDescent="0.2">
      <c r="A59" s="221" t="s">
        <v>233</v>
      </c>
      <c r="B59" s="278" t="s">
        <v>415</v>
      </c>
      <c r="C59" s="317" t="s">
        <v>458</v>
      </c>
      <c r="D59" s="309" t="s">
        <v>459</v>
      </c>
      <c r="E59" s="310" t="s">
        <v>460</v>
      </c>
      <c r="F59" s="318" t="s">
        <v>461</v>
      </c>
      <c r="G59" s="321" t="s">
        <v>462</v>
      </c>
      <c r="H59" s="313" t="s">
        <v>420</v>
      </c>
      <c r="I59" s="314" t="s">
        <v>421</v>
      </c>
      <c r="J59" s="285" t="s">
        <v>463</v>
      </c>
      <c r="K59" s="56">
        <v>43525</v>
      </c>
      <c r="L59" s="315">
        <v>43814</v>
      </c>
      <c r="M59" s="65">
        <v>0</v>
      </c>
      <c r="N59" s="65">
        <v>0</v>
      </c>
      <c r="O59" s="57" t="e">
        <f t="shared" si="5"/>
        <v>#DIV/0!</v>
      </c>
      <c r="P59" s="80" t="s">
        <v>329</v>
      </c>
      <c r="Q59" s="80" t="s">
        <v>166</v>
      </c>
      <c r="R59" s="80" t="s">
        <v>464</v>
      </c>
      <c r="S59" s="80"/>
      <c r="T59" s="114"/>
      <c r="U59" s="114"/>
      <c r="V59" s="219"/>
      <c r="W59" s="114"/>
      <c r="X59" s="114"/>
      <c r="Y59" s="114"/>
      <c r="Z59" s="114"/>
      <c r="AA59" s="81"/>
      <c r="AB59" s="81"/>
      <c r="AC59" s="81"/>
      <c r="AD59" s="81"/>
      <c r="AE59" s="81"/>
      <c r="AF59" s="81"/>
      <c r="AG59" s="81"/>
      <c r="AH59" s="82"/>
      <c r="AI59" s="82"/>
      <c r="AJ59" s="82"/>
      <c r="AK59" s="82"/>
      <c r="AL59" s="82"/>
      <c r="AM59" s="254"/>
      <c r="AN59" s="254"/>
    </row>
    <row r="60" spans="1:40" s="316" customFormat="1" ht="132" x14ac:dyDescent="0.2">
      <c r="A60" s="221" t="s">
        <v>233</v>
      </c>
      <c r="B60" s="278" t="s">
        <v>415</v>
      </c>
      <c r="C60" s="309" t="s">
        <v>465</v>
      </c>
      <c r="D60" s="309" t="s">
        <v>466</v>
      </c>
      <c r="E60" s="310" t="s">
        <v>467</v>
      </c>
      <c r="F60" s="318" t="s">
        <v>468</v>
      </c>
      <c r="G60" s="280" t="s">
        <v>350</v>
      </c>
      <c r="H60" s="313" t="s">
        <v>420</v>
      </c>
      <c r="I60" s="314" t="s">
        <v>421</v>
      </c>
      <c r="J60" s="285" t="s">
        <v>469</v>
      </c>
      <c r="K60" s="56" t="s">
        <v>148</v>
      </c>
      <c r="L60" s="315" t="s">
        <v>149</v>
      </c>
      <c r="M60" s="65">
        <v>0</v>
      </c>
      <c r="N60" s="65">
        <v>0</v>
      </c>
      <c r="O60" s="57" t="e">
        <f t="shared" si="5"/>
        <v>#DIV/0!</v>
      </c>
      <c r="P60" s="80" t="s">
        <v>470</v>
      </c>
      <c r="Q60" s="80" t="s">
        <v>166</v>
      </c>
      <c r="R60" s="80" t="s">
        <v>471</v>
      </c>
      <c r="S60" s="80"/>
      <c r="T60" s="114"/>
      <c r="U60" s="114"/>
      <c r="V60" s="219"/>
      <c r="W60" s="114"/>
      <c r="X60" s="114"/>
      <c r="Y60" s="114"/>
      <c r="Z60" s="114"/>
      <c r="AA60" s="81"/>
      <c r="AB60" s="81"/>
      <c r="AC60" s="81"/>
      <c r="AD60" s="81"/>
      <c r="AE60" s="81"/>
      <c r="AF60" s="81"/>
      <c r="AG60" s="81"/>
      <c r="AH60" s="82"/>
      <c r="AI60" s="82"/>
      <c r="AJ60" s="82"/>
      <c r="AK60" s="82"/>
      <c r="AL60" s="82"/>
      <c r="AM60" s="254"/>
      <c r="AN60" s="254"/>
    </row>
    <row r="61" spans="1:40" s="316" customFormat="1" ht="60" x14ac:dyDescent="0.2">
      <c r="A61" s="221" t="s">
        <v>233</v>
      </c>
      <c r="B61" s="278" t="s">
        <v>415</v>
      </c>
      <c r="C61" s="278" t="s">
        <v>346</v>
      </c>
      <c r="D61" s="283" t="s">
        <v>347</v>
      </c>
      <c r="E61" s="54" t="s">
        <v>348</v>
      </c>
      <c r="F61" s="53" t="s">
        <v>472</v>
      </c>
      <c r="G61" s="280" t="s">
        <v>350</v>
      </c>
      <c r="H61" s="54" t="s">
        <v>473</v>
      </c>
      <c r="I61" s="54" t="s">
        <v>474</v>
      </c>
      <c r="J61" s="282" t="s">
        <v>352</v>
      </c>
      <c r="K61" s="56" t="s">
        <v>146</v>
      </c>
      <c r="L61" s="56" t="s">
        <v>147</v>
      </c>
      <c r="M61" s="65">
        <v>0</v>
      </c>
      <c r="N61" s="65">
        <v>0</v>
      </c>
      <c r="O61" s="57" t="e">
        <f t="shared" si="5"/>
        <v>#DIV/0!</v>
      </c>
      <c r="P61" s="80" t="s">
        <v>475</v>
      </c>
      <c r="Q61" s="80" t="s">
        <v>166</v>
      </c>
      <c r="R61" s="80" t="s">
        <v>476</v>
      </c>
      <c r="S61" s="80"/>
      <c r="T61" s="114"/>
      <c r="U61" s="114"/>
      <c r="V61" s="219"/>
      <c r="W61" s="114"/>
      <c r="X61" s="114"/>
      <c r="Y61" s="114"/>
      <c r="Z61" s="114"/>
      <c r="AA61" s="81"/>
      <c r="AB61" s="81"/>
      <c r="AC61" s="81"/>
      <c r="AD61" s="81"/>
      <c r="AE61" s="81"/>
      <c r="AF61" s="81"/>
      <c r="AG61" s="81"/>
      <c r="AH61" s="82"/>
      <c r="AI61" s="82"/>
      <c r="AJ61" s="82"/>
      <c r="AK61" s="82"/>
      <c r="AL61" s="82"/>
      <c r="AM61" s="254"/>
      <c r="AN61" s="254"/>
    </row>
    <row r="62" spans="1:40" s="316" customFormat="1" ht="156" x14ac:dyDescent="0.2">
      <c r="A62" s="221" t="s">
        <v>233</v>
      </c>
      <c r="B62" s="278" t="s">
        <v>415</v>
      </c>
      <c r="C62" s="278" t="s">
        <v>354</v>
      </c>
      <c r="D62" s="283" t="s">
        <v>355</v>
      </c>
      <c r="E62" s="54" t="s">
        <v>356</v>
      </c>
      <c r="F62" s="53" t="s">
        <v>357</v>
      </c>
      <c r="G62" s="280" t="s">
        <v>99</v>
      </c>
      <c r="H62" s="54" t="s">
        <v>477</v>
      </c>
      <c r="I62" s="54" t="s">
        <v>474</v>
      </c>
      <c r="J62" s="282" t="s">
        <v>359</v>
      </c>
      <c r="K62" s="56">
        <v>43466</v>
      </c>
      <c r="L62" s="315">
        <v>43738</v>
      </c>
      <c r="M62" s="65">
        <v>6</v>
      </c>
      <c r="N62" s="65">
        <v>6</v>
      </c>
      <c r="O62" s="57">
        <f t="shared" si="5"/>
        <v>1</v>
      </c>
      <c r="P62" s="80" t="s">
        <v>478</v>
      </c>
      <c r="Q62" s="260" t="s">
        <v>361</v>
      </c>
      <c r="R62" s="80" t="s">
        <v>479</v>
      </c>
      <c r="S62" s="80" t="s">
        <v>182</v>
      </c>
      <c r="T62" s="114"/>
      <c r="U62" s="114"/>
      <c r="V62" s="219"/>
      <c r="W62" s="114"/>
      <c r="X62" s="114"/>
      <c r="Y62" s="114"/>
      <c r="Z62" s="114"/>
      <c r="AA62" s="81"/>
      <c r="AB62" s="81"/>
      <c r="AC62" s="81"/>
      <c r="AD62" s="81"/>
      <c r="AE62" s="81"/>
      <c r="AF62" s="81"/>
      <c r="AG62" s="81"/>
      <c r="AH62" s="82"/>
      <c r="AI62" s="82"/>
      <c r="AJ62" s="82"/>
      <c r="AK62" s="82"/>
      <c r="AL62" s="82"/>
      <c r="AM62" s="254"/>
      <c r="AN62" s="254"/>
    </row>
    <row r="63" spans="1:40" s="316" customFormat="1" ht="60" x14ac:dyDescent="0.2">
      <c r="A63" s="221" t="s">
        <v>233</v>
      </c>
      <c r="B63" s="278" t="s">
        <v>415</v>
      </c>
      <c r="C63" s="278" t="s">
        <v>106</v>
      </c>
      <c r="D63" s="283" t="s">
        <v>363</v>
      </c>
      <c r="E63" s="54" t="s">
        <v>364</v>
      </c>
      <c r="F63" s="53" t="s">
        <v>365</v>
      </c>
      <c r="G63" s="280" t="s">
        <v>480</v>
      </c>
      <c r="H63" s="54" t="s">
        <v>481</v>
      </c>
      <c r="I63" s="54" t="s">
        <v>474</v>
      </c>
      <c r="J63" s="285" t="s">
        <v>368</v>
      </c>
      <c r="K63" s="56" t="s">
        <v>369</v>
      </c>
      <c r="L63" s="56" t="s">
        <v>370</v>
      </c>
      <c r="M63" s="65">
        <v>0</v>
      </c>
      <c r="N63" s="65">
        <v>0</v>
      </c>
      <c r="O63" s="57" t="e">
        <f t="shared" si="5"/>
        <v>#DIV/0!</v>
      </c>
      <c r="P63" s="80" t="s">
        <v>329</v>
      </c>
      <c r="Q63" s="80" t="s">
        <v>166</v>
      </c>
      <c r="R63" s="80" t="s">
        <v>482</v>
      </c>
      <c r="S63" s="80"/>
      <c r="T63" s="114"/>
      <c r="U63" s="114"/>
      <c r="V63" s="219"/>
      <c r="W63" s="114"/>
      <c r="X63" s="114"/>
      <c r="Y63" s="114"/>
      <c r="Z63" s="114"/>
      <c r="AA63" s="81"/>
      <c r="AB63" s="81"/>
      <c r="AC63" s="81"/>
      <c r="AD63" s="81"/>
      <c r="AE63" s="81"/>
      <c r="AF63" s="81"/>
      <c r="AG63" s="81"/>
      <c r="AH63" s="82"/>
      <c r="AI63" s="82"/>
      <c r="AJ63" s="82"/>
      <c r="AK63" s="82"/>
      <c r="AL63" s="82"/>
      <c r="AM63" s="254"/>
      <c r="AN63" s="254"/>
    </row>
    <row r="64" spans="1:40" s="316" customFormat="1" ht="63" customHeight="1" x14ac:dyDescent="0.2">
      <c r="A64" s="221" t="s">
        <v>233</v>
      </c>
      <c r="B64" s="278" t="s">
        <v>415</v>
      </c>
      <c r="C64" s="322" t="s">
        <v>483</v>
      </c>
      <c r="D64" s="322" t="s">
        <v>131</v>
      </c>
      <c r="E64" s="54" t="s">
        <v>132</v>
      </c>
      <c r="F64" s="53" t="s">
        <v>484</v>
      </c>
      <c r="G64" s="280" t="s">
        <v>99</v>
      </c>
      <c r="H64" s="313" t="s">
        <v>474</v>
      </c>
      <c r="I64" s="310" t="s">
        <v>421</v>
      </c>
      <c r="J64" s="323" t="s">
        <v>485</v>
      </c>
      <c r="K64" s="56">
        <v>43466</v>
      </c>
      <c r="L64" s="315">
        <v>43812</v>
      </c>
      <c r="M64" s="65">
        <v>3</v>
      </c>
      <c r="N64" s="65">
        <v>1</v>
      </c>
      <c r="O64" s="57">
        <f t="shared" si="5"/>
        <v>0.33333333333333331</v>
      </c>
      <c r="P64" s="80" t="s">
        <v>486</v>
      </c>
      <c r="Q64" s="260" t="s">
        <v>487</v>
      </c>
      <c r="R64" s="80" t="s">
        <v>488</v>
      </c>
      <c r="S64" s="80" t="s">
        <v>182</v>
      </c>
      <c r="T64" s="114"/>
      <c r="U64" s="114"/>
      <c r="V64" s="219"/>
      <c r="W64" s="114"/>
      <c r="X64" s="114"/>
      <c r="Y64" s="114"/>
      <c r="Z64" s="114"/>
      <c r="AA64" s="81"/>
      <c r="AB64" s="81"/>
      <c r="AC64" s="81"/>
      <c r="AD64" s="81"/>
      <c r="AE64" s="81"/>
      <c r="AF64" s="81"/>
      <c r="AG64" s="81"/>
      <c r="AH64" s="82"/>
      <c r="AI64" s="82"/>
      <c r="AJ64" s="82"/>
      <c r="AK64" s="82"/>
      <c r="AL64" s="82"/>
      <c r="AM64" s="254"/>
      <c r="AN64" s="254"/>
    </row>
    <row r="65" spans="1:40" ht="33" customHeight="1" x14ac:dyDescent="0.2">
      <c r="A65" s="324"/>
      <c r="B65" s="324"/>
      <c r="C65" s="325" t="s">
        <v>489</v>
      </c>
      <c r="D65" s="324"/>
      <c r="E65" s="326"/>
      <c r="F65" s="324"/>
      <c r="G65" s="287"/>
      <c r="H65" s="287"/>
      <c r="I65" s="326"/>
      <c r="J65" s="326"/>
      <c r="K65" s="326"/>
      <c r="L65" s="327" t="s">
        <v>334</v>
      </c>
      <c r="M65" s="94"/>
      <c r="N65" s="94"/>
      <c r="O65" s="302"/>
      <c r="T65" s="93"/>
      <c r="U65" s="93"/>
      <c r="W65" s="93"/>
      <c r="X65" s="93"/>
      <c r="Y65" s="93"/>
      <c r="Z65" s="93"/>
    </row>
    <row r="66" spans="1:40" s="52" customFormat="1" ht="31.5" customHeight="1" x14ac:dyDescent="0.2">
      <c r="A66" s="308" t="s">
        <v>31</v>
      </c>
      <c r="B66" s="10" t="s">
        <v>32</v>
      </c>
      <c r="C66" s="308" t="s">
        <v>92</v>
      </c>
      <c r="D66" s="308" t="s">
        <v>211</v>
      </c>
      <c r="E66" s="308" t="s">
        <v>35</v>
      </c>
      <c r="F66" s="308" t="s">
        <v>36</v>
      </c>
      <c r="G66" s="10" t="s">
        <v>37</v>
      </c>
      <c r="H66" s="10" t="s">
        <v>38</v>
      </c>
      <c r="I66" s="308" t="s">
        <v>39</v>
      </c>
      <c r="J66" s="328" t="s">
        <v>40</v>
      </c>
      <c r="K66" s="12" t="s">
        <v>217</v>
      </c>
      <c r="L66" s="329" t="s">
        <v>218</v>
      </c>
      <c r="M66" s="275"/>
      <c r="N66" s="275"/>
      <c r="O66" s="302"/>
      <c r="T66" s="276"/>
      <c r="U66" s="276"/>
      <c r="W66" s="276"/>
      <c r="X66" s="276"/>
      <c r="Y66" s="276"/>
      <c r="Z66" s="276"/>
    </row>
    <row r="67" spans="1:40" s="52" customFormat="1" ht="48" customHeight="1" x14ac:dyDescent="0.2">
      <c r="A67" s="330" t="s">
        <v>233</v>
      </c>
      <c r="B67" s="331" t="s">
        <v>490</v>
      </c>
      <c r="C67" s="332" t="s">
        <v>491</v>
      </c>
      <c r="D67" s="333" t="s">
        <v>492</v>
      </c>
      <c r="E67" s="334" t="s">
        <v>493</v>
      </c>
      <c r="F67" s="335" t="s">
        <v>494</v>
      </c>
      <c r="G67" s="336" t="s">
        <v>141</v>
      </c>
      <c r="H67" s="251" t="s">
        <v>495</v>
      </c>
      <c r="I67" s="336" t="s">
        <v>496</v>
      </c>
      <c r="J67" s="285" t="s">
        <v>497</v>
      </c>
      <c r="K67" s="337">
        <v>43467</v>
      </c>
      <c r="L67" s="338">
        <v>43495</v>
      </c>
      <c r="M67" s="65">
        <v>1</v>
      </c>
      <c r="N67" s="65">
        <v>1</v>
      </c>
      <c r="O67" s="57">
        <f t="shared" si="5"/>
        <v>1</v>
      </c>
      <c r="P67" s="80" t="s">
        <v>498</v>
      </c>
      <c r="Q67" s="80" t="s">
        <v>499</v>
      </c>
      <c r="R67" s="80" t="s">
        <v>500</v>
      </c>
      <c r="S67" s="80" t="s">
        <v>181</v>
      </c>
      <c r="T67" s="114"/>
      <c r="U67" s="114"/>
      <c r="V67" s="219"/>
      <c r="W67" s="114"/>
      <c r="X67" s="114"/>
      <c r="Y67" s="114"/>
      <c r="Z67" s="114"/>
      <c r="AA67" s="81"/>
      <c r="AB67" s="81"/>
      <c r="AC67" s="81"/>
      <c r="AD67" s="81"/>
      <c r="AE67" s="81"/>
      <c r="AF67" s="81"/>
      <c r="AG67" s="81"/>
      <c r="AH67" s="82"/>
      <c r="AI67" s="82"/>
      <c r="AJ67" s="82"/>
      <c r="AK67" s="82"/>
      <c r="AL67" s="82"/>
      <c r="AM67" s="254"/>
      <c r="AN67" s="254"/>
    </row>
    <row r="68" spans="1:40" s="52" customFormat="1" ht="51.75" customHeight="1" x14ac:dyDescent="0.2">
      <c r="A68" s="330" t="s">
        <v>233</v>
      </c>
      <c r="B68" s="331" t="s">
        <v>490</v>
      </c>
      <c r="C68" s="339" t="s">
        <v>501</v>
      </c>
      <c r="D68" s="505" t="s">
        <v>502</v>
      </c>
      <c r="E68" s="340" t="s">
        <v>503</v>
      </c>
      <c r="F68" s="53" t="s">
        <v>504</v>
      </c>
      <c r="G68" s="251" t="s">
        <v>430</v>
      </c>
      <c r="H68" s="251" t="s">
        <v>505</v>
      </c>
      <c r="I68" s="336" t="s">
        <v>496</v>
      </c>
      <c r="J68" s="285" t="s">
        <v>506</v>
      </c>
      <c r="K68" s="56">
        <v>43497</v>
      </c>
      <c r="L68" s="315">
        <v>43814</v>
      </c>
      <c r="M68" s="65">
        <v>4</v>
      </c>
      <c r="N68" s="65">
        <v>4</v>
      </c>
      <c r="O68" s="57">
        <f t="shared" si="5"/>
        <v>1</v>
      </c>
      <c r="P68" s="80" t="s">
        <v>507</v>
      </c>
      <c r="Q68" s="80" t="s">
        <v>508</v>
      </c>
      <c r="R68" s="80" t="s">
        <v>509</v>
      </c>
      <c r="S68" s="80" t="s">
        <v>181</v>
      </c>
      <c r="T68" s="114"/>
      <c r="U68" s="114"/>
      <c r="V68" s="219"/>
      <c r="W68" s="114"/>
      <c r="X68" s="114"/>
      <c r="Y68" s="114"/>
      <c r="Z68" s="114"/>
      <c r="AA68" s="81"/>
      <c r="AB68" s="81"/>
      <c r="AC68" s="81"/>
      <c r="AD68" s="81"/>
      <c r="AE68" s="81"/>
      <c r="AF68" s="81"/>
      <c r="AG68" s="81"/>
      <c r="AH68" s="82"/>
      <c r="AI68" s="82"/>
      <c r="AJ68" s="82"/>
      <c r="AK68" s="82"/>
      <c r="AL68" s="82"/>
      <c r="AM68" s="254"/>
      <c r="AN68" s="254"/>
    </row>
    <row r="69" spans="1:40" s="52" customFormat="1" ht="31.5" customHeight="1" x14ac:dyDescent="0.2">
      <c r="A69" s="330" t="s">
        <v>233</v>
      </c>
      <c r="B69" s="331" t="s">
        <v>490</v>
      </c>
      <c r="C69" s="332" t="s">
        <v>510</v>
      </c>
      <c r="D69" s="333" t="s">
        <v>511</v>
      </c>
      <c r="E69" s="334" t="s">
        <v>512</v>
      </c>
      <c r="F69" s="335" t="s">
        <v>513</v>
      </c>
      <c r="G69" s="336" t="s">
        <v>141</v>
      </c>
      <c r="H69" s="251" t="s">
        <v>495</v>
      </c>
      <c r="I69" s="336" t="s">
        <v>496</v>
      </c>
      <c r="J69" s="285" t="s">
        <v>497</v>
      </c>
      <c r="K69" s="337">
        <v>43467</v>
      </c>
      <c r="L69" s="338">
        <v>43495</v>
      </c>
      <c r="M69" s="65">
        <v>1</v>
      </c>
      <c r="N69" s="65">
        <v>1</v>
      </c>
      <c r="O69" s="57">
        <f t="shared" si="5"/>
        <v>1</v>
      </c>
      <c r="P69" s="80" t="s">
        <v>514</v>
      </c>
      <c r="Q69" s="80" t="s">
        <v>515</v>
      </c>
      <c r="R69" s="80" t="s">
        <v>516</v>
      </c>
      <c r="S69" s="80" t="s">
        <v>181</v>
      </c>
      <c r="T69" s="114"/>
      <c r="U69" s="114"/>
      <c r="V69" s="219"/>
      <c r="W69" s="114"/>
      <c r="X69" s="114"/>
      <c r="Y69" s="114"/>
      <c r="Z69" s="114"/>
      <c r="AA69" s="81"/>
      <c r="AB69" s="81"/>
      <c r="AC69" s="81"/>
      <c r="AD69" s="81"/>
      <c r="AE69" s="81"/>
      <c r="AF69" s="81"/>
      <c r="AG69" s="81"/>
      <c r="AH69" s="82"/>
      <c r="AI69" s="82"/>
      <c r="AJ69" s="82"/>
      <c r="AK69" s="82"/>
      <c r="AL69" s="82"/>
      <c r="AM69" s="254"/>
      <c r="AN69" s="254"/>
    </row>
    <row r="70" spans="1:40" s="52" customFormat="1" ht="45.75" customHeight="1" x14ac:dyDescent="0.2">
      <c r="A70" s="330" t="s">
        <v>233</v>
      </c>
      <c r="B70" s="331" t="s">
        <v>490</v>
      </c>
      <c r="C70" s="341" t="s">
        <v>517</v>
      </c>
      <c r="D70" s="333" t="s">
        <v>518</v>
      </c>
      <c r="E70" s="334" t="s">
        <v>519</v>
      </c>
      <c r="F70" s="53" t="s">
        <v>504</v>
      </c>
      <c r="G70" s="336" t="s">
        <v>430</v>
      </c>
      <c r="H70" s="251" t="s">
        <v>520</v>
      </c>
      <c r="I70" s="336" t="s">
        <v>496</v>
      </c>
      <c r="J70" s="285" t="s">
        <v>521</v>
      </c>
      <c r="K70" s="56">
        <v>43497</v>
      </c>
      <c r="L70" s="315">
        <v>43814</v>
      </c>
      <c r="M70" s="65">
        <v>9</v>
      </c>
      <c r="N70" s="65">
        <v>9</v>
      </c>
      <c r="O70" s="57">
        <f t="shared" si="5"/>
        <v>1</v>
      </c>
      <c r="P70" s="80" t="s">
        <v>522</v>
      </c>
      <c r="Q70" s="80" t="s">
        <v>523</v>
      </c>
      <c r="R70" s="80" t="s">
        <v>524</v>
      </c>
      <c r="S70" s="80" t="s">
        <v>182</v>
      </c>
      <c r="T70" s="114"/>
      <c r="U70" s="114"/>
      <c r="V70" s="219"/>
      <c r="W70" s="114"/>
      <c r="X70" s="114"/>
      <c r="Y70" s="114"/>
      <c r="Z70" s="114"/>
      <c r="AA70" s="81"/>
      <c r="AB70" s="81"/>
      <c r="AC70" s="81"/>
      <c r="AD70" s="81"/>
      <c r="AE70" s="81"/>
      <c r="AF70" s="81"/>
      <c r="AG70" s="81"/>
      <c r="AH70" s="82"/>
      <c r="AI70" s="82"/>
      <c r="AJ70" s="82"/>
      <c r="AK70" s="82"/>
      <c r="AL70" s="82"/>
      <c r="AM70" s="254"/>
      <c r="AN70" s="254"/>
    </row>
    <row r="71" spans="1:40" s="52" customFormat="1" ht="31.5" customHeight="1" x14ac:dyDescent="0.2">
      <c r="A71" s="256" t="s">
        <v>233</v>
      </c>
      <c r="B71" s="331" t="s">
        <v>490</v>
      </c>
      <c r="C71" s="309" t="s">
        <v>525</v>
      </c>
      <c r="D71" s="309" t="s">
        <v>526</v>
      </c>
      <c r="E71" s="342" t="s">
        <v>527</v>
      </c>
      <c r="F71" s="335" t="s">
        <v>528</v>
      </c>
      <c r="G71" s="336" t="s">
        <v>141</v>
      </c>
      <c r="H71" s="251" t="s">
        <v>495</v>
      </c>
      <c r="I71" s="336" t="s">
        <v>496</v>
      </c>
      <c r="J71" s="285" t="s">
        <v>497</v>
      </c>
      <c r="K71" s="337">
        <v>43467</v>
      </c>
      <c r="L71" s="338">
        <v>43495</v>
      </c>
      <c r="M71" s="65">
        <v>1</v>
      </c>
      <c r="N71" s="65">
        <v>1</v>
      </c>
      <c r="O71" s="57">
        <f t="shared" si="5"/>
        <v>1</v>
      </c>
      <c r="P71" s="80" t="s">
        <v>529</v>
      </c>
      <c r="Q71" s="80" t="s">
        <v>530</v>
      </c>
      <c r="R71" s="80" t="s">
        <v>531</v>
      </c>
      <c r="S71" s="80" t="s">
        <v>181</v>
      </c>
      <c r="T71" s="114"/>
      <c r="U71" s="114"/>
      <c r="V71" s="219"/>
      <c r="W71" s="114"/>
      <c r="X71" s="114"/>
      <c r="Y71" s="114"/>
      <c r="Z71" s="114"/>
      <c r="AA71" s="81"/>
      <c r="AB71" s="81"/>
      <c r="AC71" s="81"/>
      <c r="AD71" s="81"/>
      <c r="AE71" s="81"/>
      <c r="AF71" s="81"/>
      <c r="AG71" s="81"/>
      <c r="AH71" s="82"/>
      <c r="AI71" s="82"/>
      <c r="AJ71" s="82"/>
      <c r="AK71" s="82"/>
      <c r="AL71" s="82"/>
      <c r="AM71" s="254"/>
      <c r="AN71" s="254"/>
    </row>
    <row r="72" spans="1:40" s="52" customFormat="1" ht="31.5" customHeight="1" x14ac:dyDescent="0.2">
      <c r="A72" s="256" t="s">
        <v>233</v>
      </c>
      <c r="B72" s="331" t="s">
        <v>490</v>
      </c>
      <c r="C72" s="309" t="s">
        <v>532</v>
      </c>
      <c r="D72" s="309" t="s">
        <v>533</v>
      </c>
      <c r="E72" s="342" t="s">
        <v>534</v>
      </c>
      <c r="F72" s="335" t="s">
        <v>528</v>
      </c>
      <c r="G72" s="336" t="s">
        <v>141</v>
      </c>
      <c r="H72" s="251" t="s">
        <v>495</v>
      </c>
      <c r="I72" s="336" t="s">
        <v>496</v>
      </c>
      <c r="J72" s="285" t="s">
        <v>497</v>
      </c>
      <c r="K72" s="337">
        <v>43467</v>
      </c>
      <c r="L72" s="338">
        <v>43495</v>
      </c>
      <c r="M72" s="65">
        <v>1</v>
      </c>
      <c r="N72" s="65">
        <v>1</v>
      </c>
      <c r="O72" s="57">
        <f t="shared" si="5"/>
        <v>1</v>
      </c>
      <c r="P72" s="80" t="s">
        <v>535</v>
      </c>
      <c r="Q72" s="80" t="s">
        <v>536</v>
      </c>
      <c r="R72" s="80" t="s">
        <v>537</v>
      </c>
      <c r="S72" s="80" t="s">
        <v>181</v>
      </c>
      <c r="T72" s="114"/>
      <c r="U72" s="114"/>
      <c r="V72" s="219"/>
      <c r="W72" s="114"/>
      <c r="X72" s="114"/>
      <c r="Y72" s="114"/>
      <c r="Z72" s="114"/>
      <c r="AA72" s="81"/>
      <c r="AB72" s="81"/>
      <c r="AC72" s="81"/>
      <c r="AD72" s="81"/>
      <c r="AE72" s="81"/>
      <c r="AF72" s="81"/>
      <c r="AG72" s="81"/>
      <c r="AH72" s="82"/>
      <c r="AI72" s="82"/>
      <c r="AJ72" s="82"/>
      <c r="AK72" s="82"/>
      <c r="AL72" s="82"/>
      <c r="AM72" s="254"/>
      <c r="AN72" s="254"/>
    </row>
    <row r="73" spans="1:40" s="52" customFormat="1" ht="48.75" customHeight="1" x14ac:dyDescent="0.2">
      <c r="A73" s="256" t="s">
        <v>233</v>
      </c>
      <c r="B73" s="331" t="s">
        <v>490</v>
      </c>
      <c r="C73" s="320" t="s">
        <v>538</v>
      </c>
      <c r="D73" s="309" t="s">
        <v>539</v>
      </c>
      <c r="E73" s="342" t="s">
        <v>540</v>
      </c>
      <c r="F73" s="335" t="s">
        <v>513</v>
      </c>
      <c r="G73" s="336" t="s">
        <v>141</v>
      </c>
      <c r="H73" s="251" t="s">
        <v>495</v>
      </c>
      <c r="I73" s="336" t="s">
        <v>496</v>
      </c>
      <c r="J73" s="285" t="s">
        <v>497</v>
      </c>
      <c r="K73" s="337">
        <v>43467</v>
      </c>
      <c r="L73" s="338">
        <v>43495</v>
      </c>
      <c r="M73" s="65">
        <v>1</v>
      </c>
      <c r="N73" s="65">
        <v>1</v>
      </c>
      <c r="O73" s="57">
        <f t="shared" si="5"/>
        <v>1</v>
      </c>
      <c r="P73" s="80" t="s">
        <v>535</v>
      </c>
      <c r="Q73" s="80" t="s">
        <v>541</v>
      </c>
      <c r="R73" s="80" t="s">
        <v>542</v>
      </c>
      <c r="S73" s="80" t="s">
        <v>181</v>
      </c>
      <c r="T73" s="114"/>
      <c r="U73" s="114"/>
      <c r="V73" s="219"/>
      <c r="W73" s="114"/>
      <c r="X73" s="114"/>
      <c r="Y73" s="114"/>
      <c r="Z73" s="114"/>
      <c r="AA73" s="81"/>
      <c r="AB73" s="81"/>
      <c r="AC73" s="81"/>
      <c r="AD73" s="81"/>
      <c r="AE73" s="81"/>
      <c r="AF73" s="81"/>
      <c r="AG73" s="81"/>
      <c r="AH73" s="82"/>
      <c r="AI73" s="82"/>
      <c r="AJ73" s="82"/>
      <c r="AK73" s="82"/>
      <c r="AL73" s="82"/>
      <c r="AM73" s="254"/>
      <c r="AN73" s="254"/>
    </row>
    <row r="74" spans="1:40" s="52" customFormat="1" ht="54.75" customHeight="1" x14ac:dyDescent="0.2">
      <c r="A74" s="256" t="s">
        <v>233</v>
      </c>
      <c r="B74" s="331" t="s">
        <v>490</v>
      </c>
      <c r="C74" s="309" t="s">
        <v>543</v>
      </c>
      <c r="D74" s="309" t="s">
        <v>544</v>
      </c>
      <c r="E74" s="310" t="s">
        <v>545</v>
      </c>
      <c r="F74" s="335" t="s">
        <v>513</v>
      </c>
      <c r="G74" s="336" t="s">
        <v>141</v>
      </c>
      <c r="H74" s="251" t="s">
        <v>546</v>
      </c>
      <c r="I74" s="251" t="s">
        <v>547</v>
      </c>
      <c r="J74" s="285" t="s">
        <v>497</v>
      </c>
      <c r="K74" s="337">
        <v>43467</v>
      </c>
      <c r="L74" s="338">
        <v>43495</v>
      </c>
      <c r="M74" s="65">
        <v>1</v>
      </c>
      <c r="N74" s="65">
        <v>1</v>
      </c>
      <c r="O74" s="57">
        <f t="shared" si="5"/>
        <v>1</v>
      </c>
      <c r="P74" s="80" t="s">
        <v>548</v>
      </c>
      <c r="Q74" s="80" t="s">
        <v>549</v>
      </c>
      <c r="R74" s="80" t="s">
        <v>550</v>
      </c>
      <c r="S74" s="80" t="s">
        <v>181</v>
      </c>
      <c r="T74" s="114"/>
      <c r="U74" s="114"/>
      <c r="V74" s="219"/>
      <c r="W74" s="114"/>
      <c r="X74" s="114"/>
      <c r="Y74" s="114"/>
      <c r="Z74" s="114"/>
      <c r="AA74" s="81"/>
      <c r="AB74" s="81"/>
      <c r="AC74" s="81"/>
      <c r="AD74" s="81"/>
      <c r="AE74" s="81"/>
      <c r="AF74" s="81"/>
      <c r="AG74" s="81"/>
      <c r="AH74" s="82"/>
      <c r="AI74" s="82"/>
      <c r="AJ74" s="82"/>
      <c r="AK74" s="82"/>
      <c r="AL74" s="82"/>
      <c r="AM74" s="254"/>
      <c r="AN74" s="254"/>
    </row>
    <row r="75" spans="1:40" s="52" customFormat="1" ht="31.5" customHeight="1" x14ac:dyDescent="0.2">
      <c r="A75" s="256" t="s">
        <v>233</v>
      </c>
      <c r="B75" s="331" t="s">
        <v>490</v>
      </c>
      <c r="C75" s="343" t="s">
        <v>551</v>
      </c>
      <c r="D75" s="221" t="s">
        <v>552</v>
      </c>
      <c r="E75" s="54" t="s">
        <v>553</v>
      </c>
      <c r="F75" s="53" t="s">
        <v>554</v>
      </c>
      <c r="G75" s="251" t="s">
        <v>134</v>
      </c>
      <c r="H75" s="251" t="s">
        <v>555</v>
      </c>
      <c r="I75" s="251" t="s">
        <v>547</v>
      </c>
      <c r="J75" s="285" t="s">
        <v>556</v>
      </c>
      <c r="K75" s="56">
        <v>43497</v>
      </c>
      <c r="L75" s="315">
        <v>43814</v>
      </c>
      <c r="M75" s="65">
        <v>9</v>
      </c>
      <c r="N75" s="65">
        <v>9</v>
      </c>
      <c r="O75" s="57">
        <f t="shared" si="5"/>
        <v>1</v>
      </c>
      <c r="P75" s="80" t="s">
        <v>557</v>
      </c>
      <c r="Q75" s="80" t="s">
        <v>558</v>
      </c>
      <c r="R75" s="80" t="s">
        <v>559</v>
      </c>
      <c r="S75" s="80" t="s">
        <v>181</v>
      </c>
      <c r="T75" s="114"/>
      <c r="U75" s="114"/>
      <c r="V75" s="219"/>
      <c r="W75" s="114"/>
      <c r="X75" s="114"/>
      <c r="Y75" s="114"/>
      <c r="Z75" s="114"/>
      <c r="AA75" s="81"/>
      <c r="AB75" s="81"/>
      <c r="AC75" s="81"/>
      <c r="AD75" s="81"/>
      <c r="AE75" s="81"/>
      <c r="AF75" s="81"/>
      <c r="AG75" s="81"/>
      <c r="AH75" s="82"/>
      <c r="AI75" s="82"/>
      <c r="AJ75" s="82"/>
      <c r="AK75" s="82"/>
      <c r="AL75" s="82"/>
      <c r="AM75" s="254"/>
      <c r="AN75" s="254"/>
    </row>
    <row r="76" spans="1:40" s="255" customFormat="1" ht="132" x14ac:dyDescent="0.2">
      <c r="A76" s="221" t="s">
        <v>233</v>
      </c>
      <c r="B76" s="331" t="s">
        <v>490</v>
      </c>
      <c r="C76" s="343" t="s">
        <v>560</v>
      </c>
      <c r="D76" s="309" t="s">
        <v>466</v>
      </c>
      <c r="E76" s="310" t="s">
        <v>467</v>
      </c>
      <c r="F76" s="318" t="s">
        <v>468</v>
      </c>
      <c r="G76" s="321" t="s">
        <v>561</v>
      </c>
      <c r="H76" s="15" t="s">
        <v>562</v>
      </c>
      <c r="I76" s="314" t="s">
        <v>563</v>
      </c>
      <c r="J76" s="285" t="s">
        <v>469</v>
      </c>
      <c r="K76" s="56" t="s">
        <v>148</v>
      </c>
      <c r="L76" s="315" t="s">
        <v>149</v>
      </c>
      <c r="M76" s="65">
        <v>0</v>
      </c>
      <c r="N76" s="65">
        <v>0</v>
      </c>
      <c r="O76" s="57" t="e">
        <f t="shared" si="5"/>
        <v>#DIV/0!</v>
      </c>
      <c r="P76" s="80" t="s">
        <v>470</v>
      </c>
      <c r="Q76" s="260" t="s">
        <v>564</v>
      </c>
      <c r="R76" s="80" t="s">
        <v>471</v>
      </c>
      <c r="S76" s="80"/>
      <c r="T76" s="114"/>
      <c r="U76" s="114"/>
      <c r="V76" s="219"/>
      <c r="W76" s="114"/>
      <c r="X76" s="114"/>
      <c r="Y76" s="114"/>
      <c r="Z76" s="114"/>
      <c r="AA76" s="81"/>
      <c r="AB76" s="81"/>
      <c r="AC76" s="81"/>
      <c r="AD76" s="81"/>
      <c r="AE76" s="81"/>
      <c r="AF76" s="81"/>
      <c r="AG76" s="81"/>
      <c r="AH76" s="82"/>
      <c r="AI76" s="82"/>
      <c r="AJ76" s="82"/>
      <c r="AK76" s="82"/>
      <c r="AL76" s="82"/>
      <c r="AM76" s="254"/>
      <c r="AN76" s="254"/>
    </row>
    <row r="77" spans="1:40" s="255" customFormat="1" ht="48" x14ac:dyDescent="0.2">
      <c r="A77" s="221" t="s">
        <v>233</v>
      </c>
      <c r="B77" s="331" t="s">
        <v>490</v>
      </c>
      <c r="C77" s="278" t="s">
        <v>346</v>
      </c>
      <c r="D77" s="283" t="s">
        <v>347</v>
      </c>
      <c r="E77" s="54" t="s">
        <v>348</v>
      </c>
      <c r="F77" s="53" t="s">
        <v>349</v>
      </c>
      <c r="G77" s="321" t="s">
        <v>561</v>
      </c>
      <c r="H77" s="54" t="s">
        <v>565</v>
      </c>
      <c r="I77" s="314" t="s">
        <v>563</v>
      </c>
      <c r="J77" s="282" t="s">
        <v>352</v>
      </c>
      <c r="K77" s="56" t="s">
        <v>146</v>
      </c>
      <c r="L77" s="56" t="s">
        <v>147</v>
      </c>
      <c r="M77" s="65">
        <v>0</v>
      </c>
      <c r="N77" s="65">
        <v>0</v>
      </c>
      <c r="O77" s="57" t="e">
        <f t="shared" si="5"/>
        <v>#DIV/0!</v>
      </c>
      <c r="P77" s="80" t="s">
        <v>329</v>
      </c>
      <c r="Q77" s="80" t="s">
        <v>166</v>
      </c>
      <c r="R77" s="80" t="s">
        <v>187</v>
      </c>
      <c r="S77" s="80"/>
      <c r="T77" s="114"/>
      <c r="U77" s="114"/>
      <c r="V77" s="219"/>
      <c r="W77" s="114"/>
      <c r="X77" s="114"/>
      <c r="Y77" s="114"/>
      <c r="Z77" s="114"/>
      <c r="AA77" s="81"/>
      <c r="AB77" s="81"/>
      <c r="AC77" s="81"/>
      <c r="AD77" s="81"/>
      <c r="AE77" s="81"/>
      <c r="AF77" s="81"/>
      <c r="AG77" s="81"/>
      <c r="AH77" s="82"/>
      <c r="AI77" s="82"/>
      <c r="AJ77" s="82"/>
      <c r="AK77" s="82"/>
      <c r="AL77" s="82"/>
      <c r="AM77" s="254"/>
      <c r="AN77" s="254"/>
    </row>
    <row r="78" spans="1:40" s="255" customFormat="1" ht="96" x14ac:dyDescent="0.2">
      <c r="A78" s="221" t="s">
        <v>233</v>
      </c>
      <c r="B78" s="331" t="s">
        <v>490</v>
      </c>
      <c r="C78" s="278" t="s">
        <v>354</v>
      </c>
      <c r="D78" s="283" t="s">
        <v>355</v>
      </c>
      <c r="E78" s="54" t="s">
        <v>356</v>
      </c>
      <c r="F78" s="53" t="s">
        <v>357</v>
      </c>
      <c r="G78" s="280" t="s">
        <v>99</v>
      </c>
      <c r="H78" s="54" t="s">
        <v>566</v>
      </c>
      <c r="I78" s="314" t="s">
        <v>563</v>
      </c>
      <c r="J78" s="282" t="s">
        <v>359</v>
      </c>
      <c r="K78" s="56">
        <v>43466</v>
      </c>
      <c r="L78" s="315">
        <v>43738</v>
      </c>
      <c r="M78" s="65"/>
      <c r="N78" s="65"/>
      <c r="O78" s="57" t="e">
        <f t="shared" si="5"/>
        <v>#DIV/0!</v>
      </c>
      <c r="P78" s="80" t="s">
        <v>567</v>
      </c>
      <c r="Q78" s="80" t="s">
        <v>568</v>
      </c>
      <c r="R78" s="80" t="s">
        <v>569</v>
      </c>
      <c r="S78" s="80" t="s">
        <v>183</v>
      </c>
      <c r="T78" s="114"/>
      <c r="U78" s="114"/>
      <c r="V78" s="219"/>
      <c r="W78" s="114"/>
      <c r="X78" s="114"/>
      <c r="Y78" s="114"/>
      <c r="Z78" s="114"/>
      <c r="AA78" s="81"/>
      <c r="AB78" s="81"/>
      <c r="AC78" s="81"/>
      <c r="AD78" s="81"/>
      <c r="AE78" s="81"/>
      <c r="AF78" s="81"/>
      <c r="AG78" s="81"/>
      <c r="AH78" s="82"/>
      <c r="AI78" s="82"/>
      <c r="AJ78" s="82"/>
      <c r="AK78" s="82"/>
      <c r="AL78" s="82"/>
      <c r="AM78" s="254"/>
      <c r="AN78" s="254"/>
    </row>
    <row r="79" spans="1:40" s="255" customFormat="1" ht="60" x14ac:dyDescent="0.2">
      <c r="A79" s="221" t="s">
        <v>233</v>
      </c>
      <c r="B79" s="331" t="s">
        <v>490</v>
      </c>
      <c r="C79" s="278" t="s">
        <v>106</v>
      </c>
      <c r="D79" s="283" t="s">
        <v>363</v>
      </c>
      <c r="E79" s="54" t="s">
        <v>364</v>
      </c>
      <c r="F79" s="53" t="s">
        <v>365</v>
      </c>
      <c r="G79" s="280" t="s">
        <v>366</v>
      </c>
      <c r="H79" s="54" t="s">
        <v>570</v>
      </c>
      <c r="I79" s="54" t="s">
        <v>563</v>
      </c>
      <c r="J79" s="285" t="s">
        <v>368</v>
      </c>
      <c r="K79" s="56" t="s">
        <v>369</v>
      </c>
      <c r="L79" s="56" t="s">
        <v>370</v>
      </c>
      <c r="M79" s="65">
        <v>0</v>
      </c>
      <c r="N79" s="65">
        <v>0</v>
      </c>
      <c r="O79" s="57" t="e">
        <f t="shared" si="5"/>
        <v>#DIV/0!</v>
      </c>
      <c r="P79" s="80" t="s">
        <v>329</v>
      </c>
      <c r="Q79" s="80" t="s">
        <v>166</v>
      </c>
      <c r="R79" s="80" t="s">
        <v>353</v>
      </c>
      <c r="S79" s="80"/>
      <c r="T79" s="114"/>
      <c r="U79" s="114"/>
      <c r="V79" s="219"/>
      <c r="W79" s="114"/>
      <c r="X79" s="114"/>
      <c r="Y79" s="114"/>
      <c r="Z79" s="114"/>
      <c r="AA79" s="81"/>
      <c r="AB79" s="81"/>
      <c r="AC79" s="81"/>
      <c r="AD79" s="81"/>
      <c r="AE79" s="81"/>
      <c r="AF79" s="81"/>
      <c r="AG79" s="81"/>
      <c r="AH79" s="82"/>
      <c r="AI79" s="82"/>
      <c r="AJ79" s="82"/>
      <c r="AK79" s="82"/>
      <c r="AL79" s="82"/>
      <c r="AM79" s="254"/>
      <c r="AN79" s="254"/>
    </row>
    <row r="80" spans="1:40" s="255" customFormat="1" ht="132" x14ac:dyDescent="0.2">
      <c r="A80" s="221" t="s">
        <v>233</v>
      </c>
      <c r="B80" s="331" t="s">
        <v>490</v>
      </c>
      <c r="C80" s="322" t="s">
        <v>483</v>
      </c>
      <c r="D80" s="322" t="s">
        <v>131</v>
      </c>
      <c r="E80" s="344" t="s">
        <v>132</v>
      </c>
      <c r="F80" s="345" t="s">
        <v>484</v>
      </c>
      <c r="G80" s="310" t="s">
        <v>99</v>
      </c>
      <c r="H80" s="336" t="s">
        <v>571</v>
      </c>
      <c r="I80" s="336" t="s">
        <v>572</v>
      </c>
      <c r="J80" s="285" t="s">
        <v>135</v>
      </c>
      <c r="K80" s="56">
        <v>43466</v>
      </c>
      <c r="L80" s="315">
        <v>43812</v>
      </c>
      <c r="M80" s="65">
        <v>2</v>
      </c>
      <c r="N80" s="65">
        <v>1</v>
      </c>
      <c r="O80" s="57">
        <f t="shared" si="5"/>
        <v>0.5</v>
      </c>
      <c r="P80" s="80" t="s">
        <v>573</v>
      </c>
      <c r="Q80" s="80" t="s">
        <v>574</v>
      </c>
      <c r="R80" s="80" t="s">
        <v>575</v>
      </c>
      <c r="S80" s="80" t="s">
        <v>182</v>
      </c>
      <c r="T80" s="114"/>
      <c r="U80" s="114"/>
      <c r="V80" s="219"/>
      <c r="W80" s="114"/>
      <c r="X80" s="114"/>
      <c r="Y80" s="114"/>
      <c r="Z80" s="114"/>
      <c r="AA80" s="81"/>
      <c r="AB80" s="81"/>
      <c r="AC80" s="81"/>
      <c r="AD80" s="81"/>
      <c r="AE80" s="81"/>
      <c r="AF80" s="81"/>
      <c r="AG80" s="81"/>
      <c r="AH80" s="82"/>
      <c r="AI80" s="82"/>
      <c r="AJ80" s="82"/>
      <c r="AK80" s="82"/>
      <c r="AL80" s="82"/>
      <c r="AM80" s="254"/>
      <c r="AN80" s="254"/>
    </row>
    <row r="81" spans="1:40" ht="20.25" customHeight="1" x14ac:dyDescent="0.2">
      <c r="A81" s="346"/>
      <c r="B81" s="347"/>
      <c r="C81" s="348" t="s">
        <v>576</v>
      </c>
      <c r="D81" s="349"/>
      <c r="E81" s="350"/>
      <c r="F81" s="351"/>
      <c r="G81" s="350"/>
      <c r="H81" s="347"/>
      <c r="I81" s="350"/>
      <c r="J81" s="350"/>
      <c r="K81" s="352"/>
      <c r="L81" s="327" t="s">
        <v>334</v>
      </c>
      <c r="M81" s="94"/>
      <c r="N81" s="94"/>
      <c r="O81" s="302"/>
      <c r="T81" s="93"/>
      <c r="U81" s="93"/>
      <c r="W81" s="93"/>
      <c r="X81" s="93"/>
      <c r="Y81" s="93"/>
      <c r="Z81" s="93"/>
    </row>
    <row r="82" spans="1:40" s="52" customFormat="1" ht="31.5" customHeight="1" x14ac:dyDescent="0.2">
      <c r="A82" s="10" t="s">
        <v>31</v>
      </c>
      <c r="B82" s="10" t="s">
        <v>32</v>
      </c>
      <c r="C82" s="10" t="s">
        <v>92</v>
      </c>
      <c r="D82" s="10" t="s">
        <v>211</v>
      </c>
      <c r="E82" s="10" t="s">
        <v>35</v>
      </c>
      <c r="F82" s="10" t="s">
        <v>36</v>
      </c>
      <c r="G82" s="10" t="s">
        <v>37</v>
      </c>
      <c r="H82" s="10" t="s">
        <v>38</v>
      </c>
      <c r="I82" s="10" t="s">
        <v>39</v>
      </c>
      <c r="J82" s="11" t="s">
        <v>40</v>
      </c>
      <c r="K82" s="12" t="s">
        <v>217</v>
      </c>
      <c r="L82" s="329" t="s">
        <v>218</v>
      </c>
      <c r="M82" s="275"/>
      <c r="N82" s="275"/>
      <c r="O82" s="302"/>
      <c r="T82" s="276"/>
      <c r="U82" s="276"/>
      <c r="W82" s="276"/>
      <c r="X82" s="276"/>
      <c r="Y82" s="276"/>
      <c r="Z82" s="276"/>
    </row>
    <row r="83" spans="1:40" s="52" customFormat="1" ht="31.5" customHeight="1" x14ac:dyDescent="0.2">
      <c r="A83" s="221" t="s">
        <v>233</v>
      </c>
      <c r="B83" s="353" t="s">
        <v>577</v>
      </c>
      <c r="C83" s="320" t="s">
        <v>578</v>
      </c>
      <c r="D83" s="354" t="s">
        <v>579</v>
      </c>
      <c r="E83" s="310" t="s">
        <v>580</v>
      </c>
      <c r="F83" s="311" t="s">
        <v>581</v>
      </c>
      <c r="G83" s="355" t="s">
        <v>141</v>
      </c>
      <c r="H83" s="356" t="s">
        <v>582</v>
      </c>
      <c r="I83" s="357" t="s">
        <v>583</v>
      </c>
      <c r="J83" s="358" t="s">
        <v>584</v>
      </c>
      <c r="K83" s="337">
        <v>43467</v>
      </c>
      <c r="L83" s="338">
        <v>43814</v>
      </c>
      <c r="M83" s="65">
        <v>0</v>
      </c>
      <c r="N83" s="65">
        <v>0</v>
      </c>
      <c r="O83" s="57" t="e">
        <f t="shared" si="5"/>
        <v>#DIV/0!</v>
      </c>
      <c r="P83" s="80" t="s">
        <v>585</v>
      </c>
      <c r="Q83" s="80" t="s">
        <v>166</v>
      </c>
      <c r="R83" s="80" t="s">
        <v>586</v>
      </c>
      <c r="S83" s="80"/>
      <c r="T83" s="114"/>
      <c r="U83" s="114"/>
      <c r="V83" s="219"/>
      <c r="W83" s="114"/>
      <c r="X83" s="114"/>
      <c r="Y83" s="114"/>
      <c r="Z83" s="114"/>
      <c r="AA83" s="81"/>
      <c r="AB83" s="81"/>
      <c r="AC83" s="81"/>
      <c r="AD83" s="81"/>
      <c r="AE83" s="81"/>
      <c r="AF83" s="81"/>
      <c r="AG83" s="81"/>
      <c r="AH83" s="82"/>
      <c r="AI83" s="82"/>
      <c r="AJ83" s="82"/>
      <c r="AK83" s="82"/>
      <c r="AL83" s="82"/>
      <c r="AM83" s="254"/>
      <c r="AN83" s="254"/>
    </row>
    <row r="84" spans="1:40" s="52" customFormat="1" ht="60" customHeight="1" x14ac:dyDescent="0.2">
      <c r="A84" s="221" t="s">
        <v>233</v>
      </c>
      <c r="B84" s="353" t="s">
        <v>577</v>
      </c>
      <c r="C84" s="320" t="s">
        <v>587</v>
      </c>
      <c r="D84" s="354" t="s">
        <v>588</v>
      </c>
      <c r="E84" s="310" t="s">
        <v>589</v>
      </c>
      <c r="F84" s="311" t="s">
        <v>590</v>
      </c>
      <c r="G84" s="355" t="s">
        <v>141</v>
      </c>
      <c r="H84" s="356" t="s">
        <v>591</v>
      </c>
      <c r="I84" s="357" t="s">
        <v>592</v>
      </c>
      <c r="J84" s="358" t="s">
        <v>584</v>
      </c>
      <c r="K84" s="337">
        <v>43467</v>
      </c>
      <c r="L84" s="338">
        <v>43814</v>
      </c>
      <c r="M84" s="65">
        <v>0</v>
      </c>
      <c r="N84" s="65">
        <v>0</v>
      </c>
      <c r="O84" s="57" t="e">
        <f t="shared" si="5"/>
        <v>#DIV/0!</v>
      </c>
      <c r="P84" s="80" t="s">
        <v>593</v>
      </c>
      <c r="Q84" s="80" t="s">
        <v>166</v>
      </c>
      <c r="R84" s="80" t="s">
        <v>594</v>
      </c>
      <c r="S84" s="80"/>
      <c r="T84" s="114"/>
      <c r="U84" s="114"/>
      <c r="V84" s="219"/>
      <c r="W84" s="114"/>
      <c r="X84" s="114"/>
      <c r="Y84" s="114"/>
      <c r="Z84" s="114"/>
      <c r="AA84" s="81"/>
      <c r="AB84" s="81"/>
      <c r="AC84" s="81"/>
      <c r="AD84" s="81"/>
      <c r="AE84" s="81"/>
      <c r="AF84" s="81"/>
      <c r="AG84" s="81"/>
      <c r="AH84" s="82"/>
      <c r="AI84" s="82"/>
      <c r="AJ84" s="82"/>
      <c r="AK84" s="82"/>
      <c r="AL84" s="82"/>
      <c r="AM84" s="254"/>
      <c r="AN84" s="254"/>
    </row>
    <row r="85" spans="1:40" s="52" customFormat="1" ht="70.5" customHeight="1" x14ac:dyDescent="0.2">
      <c r="A85" s="221" t="s">
        <v>233</v>
      </c>
      <c r="B85" s="353" t="s">
        <v>577</v>
      </c>
      <c r="C85" s="320" t="s">
        <v>595</v>
      </c>
      <c r="D85" s="354" t="s">
        <v>596</v>
      </c>
      <c r="E85" s="310" t="s">
        <v>597</v>
      </c>
      <c r="F85" s="311" t="s">
        <v>598</v>
      </c>
      <c r="G85" s="355" t="s">
        <v>430</v>
      </c>
      <c r="H85" s="356" t="s">
        <v>591</v>
      </c>
      <c r="I85" s="357" t="s">
        <v>592</v>
      </c>
      <c r="J85" s="358" t="s">
        <v>584</v>
      </c>
      <c r="K85" s="337">
        <v>43467</v>
      </c>
      <c r="L85" s="338">
        <v>43814</v>
      </c>
      <c r="M85" s="65">
        <v>0</v>
      </c>
      <c r="N85" s="65">
        <v>0</v>
      </c>
      <c r="O85" s="57" t="e">
        <f t="shared" si="5"/>
        <v>#DIV/0!</v>
      </c>
      <c r="P85" s="80" t="s">
        <v>593</v>
      </c>
      <c r="Q85" s="80" t="s">
        <v>166</v>
      </c>
      <c r="R85" s="80" t="s">
        <v>594</v>
      </c>
      <c r="S85" s="80"/>
      <c r="T85" s="114"/>
      <c r="U85" s="114"/>
      <c r="V85" s="219"/>
      <c r="W85" s="114"/>
      <c r="X85" s="114"/>
      <c r="Y85" s="114"/>
      <c r="Z85" s="114"/>
      <c r="AA85" s="81"/>
      <c r="AB85" s="81"/>
      <c r="AC85" s="81"/>
      <c r="AD85" s="81"/>
      <c r="AE85" s="81"/>
      <c r="AF85" s="81"/>
      <c r="AG85" s="81"/>
      <c r="AH85" s="82"/>
      <c r="AI85" s="82"/>
      <c r="AJ85" s="82"/>
      <c r="AK85" s="82"/>
      <c r="AL85" s="82"/>
      <c r="AM85" s="254"/>
      <c r="AN85" s="254"/>
    </row>
    <row r="86" spans="1:40" s="52" customFormat="1" ht="49.5" customHeight="1" x14ac:dyDescent="0.2">
      <c r="A86" s="221" t="s">
        <v>233</v>
      </c>
      <c r="B86" s="353" t="s">
        <v>577</v>
      </c>
      <c r="C86" s="320" t="s">
        <v>599</v>
      </c>
      <c r="D86" s="309" t="s">
        <v>466</v>
      </c>
      <c r="E86" s="310" t="s">
        <v>467</v>
      </c>
      <c r="F86" s="318" t="s">
        <v>600</v>
      </c>
      <c r="G86" s="321" t="s">
        <v>561</v>
      </c>
      <c r="H86" s="15" t="s">
        <v>601</v>
      </c>
      <c r="I86" s="357" t="s">
        <v>583</v>
      </c>
      <c r="J86" s="285" t="s">
        <v>602</v>
      </c>
      <c r="K86" s="56" t="s">
        <v>148</v>
      </c>
      <c r="L86" s="315" t="s">
        <v>149</v>
      </c>
      <c r="M86" s="65">
        <v>0</v>
      </c>
      <c r="N86" s="65">
        <v>0</v>
      </c>
      <c r="O86" s="57" t="e">
        <f t="shared" si="5"/>
        <v>#DIV/0!</v>
      </c>
      <c r="P86" s="80" t="s">
        <v>470</v>
      </c>
      <c r="Q86" s="80" t="s">
        <v>166</v>
      </c>
      <c r="R86" s="80" t="s">
        <v>471</v>
      </c>
      <c r="S86" s="80"/>
      <c r="T86" s="114"/>
      <c r="U86" s="114"/>
      <c r="V86" s="219"/>
      <c r="W86" s="114"/>
      <c r="X86" s="114"/>
      <c r="Y86" s="114"/>
      <c r="Z86" s="114"/>
      <c r="AA86" s="81"/>
      <c r="AB86" s="81"/>
      <c r="AC86" s="81"/>
      <c r="AD86" s="81"/>
      <c r="AE86" s="81"/>
      <c r="AF86" s="81"/>
      <c r="AG86" s="81"/>
      <c r="AH86" s="82"/>
      <c r="AI86" s="82"/>
      <c r="AJ86" s="82"/>
      <c r="AK86" s="82"/>
      <c r="AL86" s="82"/>
      <c r="AM86" s="254"/>
      <c r="AN86" s="254"/>
    </row>
    <row r="87" spans="1:40" s="52" customFormat="1" ht="37.5" customHeight="1" x14ac:dyDescent="0.2">
      <c r="A87" s="221" t="s">
        <v>233</v>
      </c>
      <c r="B87" s="353" t="s">
        <v>577</v>
      </c>
      <c r="C87" s="278" t="s">
        <v>346</v>
      </c>
      <c r="D87" s="283" t="s">
        <v>347</v>
      </c>
      <c r="E87" s="54" t="s">
        <v>348</v>
      </c>
      <c r="F87" s="53" t="s">
        <v>349</v>
      </c>
      <c r="G87" s="321" t="s">
        <v>561</v>
      </c>
      <c r="H87" s="54" t="s">
        <v>603</v>
      </c>
      <c r="I87" s="357" t="s">
        <v>583</v>
      </c>
      <c r="J87" s="282" t="s">
        <v>352</v>
      </c>
      <c r="K87" s="56" t="s">
        <v>146</v>
      </c>
      <c r="L87" s="56" t="s">
        <v>147</v>
      </c>
      <c r="M87" s="65">
        <v>0</v>
      </c>
      <c r="N87" s="65">
        <v>0</v>
      </c>
      <c r="O87" s="57" t="e">
        <f t="shared" si="5"/>
        <v>#DIV/0!</v>
      </c>
      <c r="P87" s="80" t="s">
        <v>604</v>
      </c>
      <c r="Q87" s="80" t="s">
        <v>166</v>
      </c>
      <c r="R87" s="80" t="s">
        <v>605</v>
      </c>
      <c r="S87" s="80"/>
      <c r="T87" s="114"/>
      <c r="U87" s="114"/>
      <c r="V87" s="219"/>
      <c r="W87" s="114"/>
      <c r="X87" s="114"/>
      <c r="Y87" s="114"/>
      <c r="Z87" s="114"/>
      <c r="AA87" s="81"/>
      <c r="AB87" s="81"/>
      <c r="AC87" s="81"/>
      <c r="AD87" s="81"/>
      <c r="AE87" s="81"/>
      <c r="AF87" s="81"/>
      <c r="AG87" s="81"/>
      <c r="AH87" s="82"/>
      <c r="AI87" s="82"/>
      <c r="AJ87" s="82"/>
      <c r="AK87" s="82"/>
      <c r="AL87" s="82"/>
      <c r="AM87" s="254"/>
      <c r="AN87" s="254"/>
    </row>
    <row r="88" spans="1:40" s="52" customFormat="1" ht="58.5" customHeight="1" x14ac:dyDescent="0.2">
      <c r="A88" s="221" t="s">
        <v>233</v>
      </c>
      <c r="B88" s="353" t="s">
        <v>577</v>
      </c>
      <c r="C88" s="278" t="s">
        <v>354</v>
      </c>
      <c r="D88" s="283" t="s">
        <v>355</v>
      </c>
      <c r="E88" s="54" t="s">
        <v>356</v>
      </c>
      <c r="F88" s="53" t="s">
        <v>357</v>
      </c>
      <c r="G88" s="280" t="s">
        <v>99</v>
      </c>
      <c r="H88" s="54" t="s">
        <v>606</v>
      </c>
      <c r="I88" s="357" t="s">
        <v>583</v>
      </c>
      <c r="J88" s="282" t="s">
        <v>359</v>
      </c>
      <c r="K88" s="56">
        <v>43466</v>
      </c>
      <c r="L88" s="315">
        <v>43738</v>
      </c>
      <c r="M88" s="65">
        <v>6</v>
      </c>
      <c r="N88" s="65">
        <v>6</v>
      </c>
      <c r="O88" s="57">
        <f t="shared" si="5"/>
        <v>1</v>
      </c>
      <c r="P88" s="80" t="s">
        <v>607</v>
      </c>
      <c r="Q88" s="260" t="s">
        <v>361</v>
      </c>
      <c r="R88" s="80" t="s">
        <v>608</v>
      </c>
      <c r="S88" s="80" t="s">
        <v>182</v>
      </c>
      <c r="T88" s="114"/>
      <c r="U88" s="114"/>
      <c r="V88" s="219"/>
      <c r="W88" s="114"/>
      <c r="X88" s="114"/>
      <c r="Y88" s="114"/>
      <c r="Z88" s="114"/>
      <c r="AA88" s="81"/>
      <c r="AB88" s="81"/>
      <c r="AC88" s="81"/>
      <c r="AD88" s="81"/>
      <c r="AE88" s="81"/>
      <c r="AF88" s="81"/>
      <c r="AG88" s="81"/>
      <c r="AH88" s="82"/>
      <c r="AI88" s="82"/>
      <c r="AJ88" s="82"/>
      <c r="AK88" s="82"/>
      <c r="AL88" s="82"/>
      <c r="AM88" s="254"/>
      <c r="AN88" s="254"/>
    </row>
    <row r="89" spans="1:40" s="52" customFormat="1" ht="47.25" customHeight="1" x14ac:dyDescent="0.2">
      <c r="A89" s="221" t="s">
        <v>233</v>
      </c>
      <c r="B89" s="353" t="s">
        <v>577</v>
      </c>
      <c r="C89" s="278" t="s">
        <v>106</v>
      </c>
      <c r="D89" s="283" t="s">
        <v>363</v>
      </c>
      <c r="E89" s="54" t="s">
        <v>364</v>
      </c>
      <c r="F89" s="53" t="s">
        <v>365</v>
      </c>
      <c r="G89" s="280" t="s">
        <v>366</v>
      </c>
      <c r="H89" s="54" t="s">
        <v>609</v>
      </c>
      <c r="I89" s="54" t="s">
        <v>583</v>
      </c>
      <c r="J89" s="285" t="s">
        <v>368</v>
      </c>
      <c r="K89" s="56" t="s">
        <v>369</v>
      </c>
      <c r="L89" s="56" t="s">
        <v>370</v>
      </c>
      <c r="M89" s="65">
        <v>0</v>
      </c>
      <c r="N89" s="65">
        <v>0</v>
      </c>
      <c r="O89" s="57" t="e">
        <f t="shared" si="5"/>
        <v>#DIV/0!</v>
      </c>
      <c r="P89" s="80" t="s">
        <v>329</v>
      </c>
      <c r="Q89" s="80" t="s">
        <v>610</v>
      </c>
      <c r="R89" s="80" t="s">
        <v>187</v>
      </c>
      <c r="S89" s="80"/>
      <c r="T89" s="114"/>
      <c r="U89" s="114"/>
      <c r="V89" s="219"/>
      <c r="W89" s="114"/>
      <c r="X89" s="114"/>
      <c r="Y89" s="114"/>
      <c r="Z89" s="114"/>
      <c r="AA89" s="81"/>
      <c r="AB89" s="81"/>
      <c r="AC89" s="81"/>
      <c r="AD89" s="81"/>
      <c r="AE89" s="81"/>
      <c r="AF89" s="81"/>
      <c r="AG89" s="81"/>
      <c r="AH89" s="82"/>
      <c r="AI89" s="82"/>
      <c r="AJ89" s="82"/>
      <c r="AK89" s="82"/>
      <c r="AL89" s="82"/>
      <c r="AM89" s="254"/>
      <c r="AN89" s="254"/>
    </row>
    <row r="90" spans="1:40" s="52" customFormat="1" ht="47.25" customHeight="1" x14ac:dyDescent="0.2">
      <c r="A90" s="221" t="s">
        <v>233</v>
      </c>
      <c r="B90" s="353" t="s">
        <v>577</v>
      </c>
      <c r="C90" s="278" t="s">
        <v>483</v>
      </c>
      <c r="D90" s="283" t="s">
        <v>131</v>
      </c>
      <c r="E90" s="54" t="s">
        <v>132</v>
      </c>
      <c r="F90" s="53" t="s">
        <v>484</v>
      </c>
      <c r="G90" s="280" t="s">
        <v>99</v>
      </c>
      <c r="H90" s="54" t="s">
        <v>611</v>
      </c>
      <c r="I90" s="54" t="s">
        <v>583</v>
      </c>
      <c r="J90" s="285" t="s">
        <v>135</v>
      </c>
      <c r="K90" s="56">
        <v>43466</v>
      </c>
      <c r="L90" s="315">
        <v>43812</v>
      </c>
      <c r="M90" s="65">
        <v>5</v>
      </c>
      <c r="N90" s="65">
        <v>1</v>
      </c>
      <c r="O90" s="57">
        <f t="shared" si="5"/>
        <v>0.2</v>
      </c>
      <c r="P90" s="80" t="s">
        <v>612</v>
      </c>
      <c r="Q90" s="260" t="s">
        <v>613</v>
      </c>
      <c r="R90" s="80" t="s">
        <v>614</v>
      </c>
      <c r="S90" s="80" t="s">
        <v>183</v>
      </c>
      <c r="T90" s="114"/>
      <c r="U90" s="114"/>
      <c r="V90" s="219"/>
      <c r="W90" s="114"/>
      <c r="X90" s="114"/>
      <c r="Y90" s="114"/>
      <c r="Z90" s="114"/>
      <c r="AA90" s="81"/>
      <c r="AB90" s="81"/>
      <c r="AC90" s="81"/>
      <c r="AD90" s="81"/>
      <c r="AE90" s="81"/>
      <c r="AF90" s="81"/>
      <c r="AG90" s="81"/>
      <c r="AH90" s="82"/>
      <c r="AI90" s="82"/>
      <c r="AJ90" s="82"/>
      <c r="AK90" s="82"/>
      <c r="AL90" s="82"/>
      <c r="AM90" s="254"/>
      <c r="AN90" s="254"/>
    </row>
    <row r="91" spans="1:40" ht="30.75" customHeight="1" x14ac:dyDescent="0.2">
      <c r="A91" s="359"/>
      <c r="B91" s="360"/>
      <c r="C91" s="361" t="s">
        <v>615</v>
      </c>
      <c r="D91" s="362"/>
      <c r="E91" s="363"/>
      <c r="F91" s="360"/>
      <c r="G91" s="363"/>
      <c r="H91" s="360"/>
      <c r="I91" s="363"/>
      <c r="J91" s="364"/>
      <c r="K91" s="301"/>
      <c r="L91" s="327" t="s">
        <v>334</v>
      </c>
      <c r="M91" s="94"/>
      <c r="N91" s="94"/>
      <c r="O91" s="302"/>
      <c r="T91" s="93"/>
      <c r="U91" s="93"/>
      <c r="W91" s="93"/>
      <c r="X91" s="93"/>
      <c r="Y91" s="93"/>
      <c r="Z91" s="93"/>
    </row>
    <row r="92" spans="1:40" s="52" customFormat="1" ht="31.5" customHeight="1" x14ac:dyDescent="0.2">
      <c r="A92" s="10" t="s">
        <v>31</v>
      </c>
      <c r="B92" s="10" t="s">
        <v>32</v>
      </c>
      <c r="C92" s="10" t="s">
        <v>92</v>
      </c>
      <c r="D92" s="10" t="s">
        <v>211</v>
      </c>
      <c r="E92" s="10" t="s">
        <v>35</v>
      </c>
      <c r="F92" s="10" t="s">
        <v>36</v>
      </c>
      <c r="G92" s="10" t="s">
        <v>37</v>
      </c>
      <c r="H92" s="10" t="s">
        <v>38</v>
      </c>
      <c r="I92" s="10" t="s">
        <v>39</v>
      </c>
      <c r="J92" s="11" t="s">
        <v>40</v>
      </c>
      <c r="K92" s="12" t="s">
        <v>217</v>
      </c>
      <c r="L92" s="329" t="s">
        <v>218</v>
      </c>
      <c r="M92" s="275"/>
      <c r="N92" s="275"/>
      <c r="O92" s="302"/>
      <c r="T92" s="276"/>
      <c r="U92" s="276"/>
      <c r="W92" s="276"/>
      <c r="X92" s="276"/>
      <c r="Y92" s="276"/>
      <c r="Z92" s="276"/>
    </row>
    <row r="93" spans="1:40" s="316" customFormat="1" ht="144" x14ac:dyDescent="0.2">
      <c r="A93" s="221" t="s">
        <v>233</v>
      </c>
      <c r="B93" s="353" t="s">
        <v>616</v>
      </c>
      <c r="C93" s="74" t="s">
        <v>617</v>
      </c>
      <c r="D93" s="74" t="s">
        <v>618</v>
      </c>
      <c r="E93" s="357" t="s">
        <v>619</v>
      </c>
      <c r="F93" s="365" t="s">
        <v>620</v>
      </c>
      <c r="G93" s="366" t="s">
        <v>134</v>
      </c>
      <c r="H93" s="356" t="s">
        <v>621</v>
      </c>
      <c r="I93" s="367" t="s">
        <v>583</v>
      </c>
      <c r="J93" s="368" t="s">
        <v>622</v>
      </c>
      <c r="K93" s="337" t="s">
        <v>623</v>
      </c>
      <c r="L93" s="315" t="s">
        <v>624</v>
      </c>
      <c r="M93" s="65">
        <v>3</v>
      </c>
      <c r="N93" s="65">
        <v>3</v>
      </c>
      <c r="O93" s="57">
        <f t="shared" ref="O93:O120" si="6">N93/M93</f>
        <v>1</v>
      </c>
      <c r="P93" s="80" t="s">
        <v>625</v>
      </c>
      <c r="Q93" s="80" t="s">
        <v>626</v>
      </c>
      <c r="R93" s="80" t="s">
        <v>627</v>
      </c>
      <c r="S93" s="80" t="s">
        <v>181</v>
      </c>
      <c r="T93" s="114"/>
      <c r="U93" s="114"/>
      <c r="V93" s="219"/>
      <c r="W93" s="114"/>
      <c r="X93" s="114"/>
      <c r="Y93" s="114"/>
      <c r="Z93" s="114"/>
      <c r="AA93" s="81"/>
      <c r="AB93" s="81"/>
      <c r="AC93" s="81"/>
      <c r="AD93" s="81"/>
      <c r="AE93" s="81"/>
      <c r="AF93" s="81"/>
      <c r="AG93" s="81"/>
      <c r="AH93" s="82"/>
      <c r="AI93" s="82"/>
      <c r="AJ93" s="82"/>
      <c r="AK93" s="82"/>
      <c r="AL93" s="82"/>
      <c r="AM93" s="254"/>
      <c r="AN93" s="254"/>
    </row>
    <row r="94" spans="1:40" s="316" customFormat="1" ht="120" x14ac:dyDescent="0.2">
      <c r="A94" s="221" t="s">
        <v>233</v>
      </c>
      <c r="B94" s="353" t="s">
        <v>616</v>
      </c>
      <c r="C94" s="73" t="s">
        <v>628</v>
      </c>
      <c r="D94" s="73" t="s">
        <v>629</v>
      </c>
      <c r="E94" s="369" t="s">
        <v>398</v>
      </c>
      <c r="F94" s="365" t="s">
        <v>630</v>
      </c>
      <c r="G94" s="370" t="s">
        <v>134</v>
      </c>
      <c r="H94" s="356" t="s">
        <v>631</v>
      </c>
      <c r="I94" s="356" t="s">
        <v>583</v>
      </c>
      <c r="J94" s="371" t="s">
        <v>632</v>
      </c>
      <c r="K94" s="56">
        <v>43466</v>
      </c>
      <c r="L94" s="315">
        <v>43806</v>
      </c>
      <c r="M94" s="65">
        <v>3</v>
      </c>
      <c r="N94" s="65">
        <v>3</v>
      </c>
      <c r="O94" s="57">
        <f t="shared" si="6"/>
        <v>1</v>
      </c>
      <c r="P94" s="80" t="s">
        <v>633</v>
      </c>
      <c r="Q94" s="260" t="s">
        <v>634</v>
      </c>
      <c r="R94" s="80" t="s">
        <v>635</v>
      </c>
      <c r="S94" s="80" t="s">
        <v>182</v>
      </c>
      <c r="T94" s="114"/>
      <c r="U94" s="114"/>
      <c r="V94" s="219"/>
      <c r="W94" s="114"/>
      <c r="X94" s="114"/>
      <c r="Y94" s="114"/>
      <c r="Z94" s="114"/>
      <c r="AA94" s="81"/>
      <c r="AB94" s="81"/>
      <c r="AC94" s="81"/>
      <c r="AD94" s="81"/>
      <c r="AE94" s="81"/>
      <c r="AF94" s="81"/>
      <c r="AG94" s="81"/>
      <c r="AH94" s="82"/>
      <c r="AI94" s="82"/>
      <c r="AJ94" s="82"/>
      <c r="AK94" s="82"/>
      <c r="AL94" s="82"/>
      <c r="AM94" s="254"/>
      <c r="AN94" s="254"/>
    </row>
    <row r="95" spans="1:40" s="316" customFormat="1" ht="120" x14ac:dyDescent="0.2">
      <c r="A95" s="221" t="s">
        <v>233</v>
      </c>
      <c r="B95" s="353" t="s">
        <v>616</v>
      </c>
      <c r="C95" s="73" t="s">
        <v>628</v>
      </c>
      <c r="D95" s="73" t="s">
        <v>636</v>
      </c>
      <c r="E95" s="369" t="s">
        <v>390</v>
      </c>
      <c r="F95" s="365" t="s">
        <v>637</v>
      </c>
      <c r="G95" s="370" t="s">
        <v>134</v>
      </c>
      <c r="H95" s="356" t="s">
        <v>631</v>
      </c>
      <c r="I95" s="356" t="s">
        <v>583</v>
      </c>
      <c r="J95" s="371" t="s">
        <v>638</v>
      </c>
      <c r="K95" s="56">
        <v>43466</v>
      </c>
      <c r="L95" s="315">
        <v>43806</v>
      </c>
      <c r="M95" s="65">
        <v>3</v>
      </c>
      <c r="N95" s="65">
        <v>2</v>
      </c>
      <c r="O95" s="57">
        <f t="shared" si="6"/>
        <v>0.66666666666666663</v>
      </c>
      <c r="P95" s="80" t="s">
        <v>639</v>
      </c>
      <c r="Q95" s="260" t="s">
        <v>634</v>
      </c>
      <c r="R95" s="80" t="s">
        <v>640</v>
      </c>
      <c r="S95" s="80" t="s">
        <v>182</v>
      </c>
      <c r="T95" s="114"/>
      <c r="U95" s="114"/>
      <c r="V95" s="219"/>
      <c r="W95" s="114"/>
      <c r="X95" s="114"/>
      <c r="Y95" s="114"/>
      <c r="Z95" s="114"/>
      <c r="AA95" s="81"/>
      <c r="AB95" s="81"/>
      <c r="AC95" s="81"/>
      <c r="AD95" s="81"/>
      <c r="AE95" s="81"/>
      <c r="AF95" s="81"/>
      <c r="AG95" s="81"/>
      <c r="AH95" s="82"/>
      <c r="AI95" s="82"/>
      <c r="AJ95" s="82"/>
      <c r="AK95" s="82"/>
      <c r="AL95" s="82"/>
      <c r="AM95" s="254"/>
      <c r="AN95" s="254"/>
    </row>
    <row r="96" spans="1:40" s="316" customFormat="1" ht="48" x14ac:dyDescent="0.2">
      <c r="A96" s="221" t="s">
        <v>233</v>
      </c>
      <c r="B96" s="353" t="s">
        <v>616</v>
      </c>
      <c r="C96" s="73" t="s">
        <v>641</v>
      </c>
      <c r="D96" s="75" t="s">
        <v>642</v>
      </c>
      <c r="E96" s="369" t="s">
        <v>643</v>
      </c>
      <c r="F96" s="372" t="s">
        <v>644</v>
      </c>
      <c r="G96" s="370" t="s">
        <v>141</v>
      </c>
      <c r="H96" s="356" t="s">
        <v>645</v>
      </c>
      <c r="I96" s="369" t="s">
        <v>583</v>
      </c>
      <c r="J96" s="371" t="s">
        <v>646</v>
      </c>
      <c r="K96" s="56">
        <v>43800</v>
      </c>
      <c r="L96" s="315">
        <v>43830</v>
      </c>
      <c r="M96" s="65">
        <v>0</v>
      </c>
      <c r="N96" s="65">
        <v>0</v>
      </c>
      <c r="O96" s="57" t="e">
        <f t="shared" si="6"/>
        <v>#DIV/0!</v>
      </c>
      <c r="P96" s="80" t="s">
        <v>329</v>
      </c>
      <c r="Q96" s="80" t="s">
        <v>166</v>
      </c>
      <c r="R96" s="80" t="s">
        <v>647</v>
      </c>
      <c r="S96" s="80"/>
      <c r="T96" s="114"/>
      <c r="U96" s="114"/>
      <c r="V96" s="219"/>
      <c r="W96" s="114"/>
      <c r="X96" s="114"/>
      <c r="Y96" s="114"/>
      <c r="Z96" s="114"/>
      <c r="AA96" s="81"/>
      <c r="AB96" s="81"/>
      <c r="AC96" s="81"/>
      <c r="AD96" s="81"/>
      <c r="AE96" s="81"/>
      <c r="AF96" s="81"/>
      <c r="AG96" s="81"/>
      <c r="AH96" s="82"/>
      <c r="AI96" s="82"/>
      <c r="AJ96" s="82"/>
      <c r="AK96" s="82"/>
      <c r="AL96" s="82"/>
      <c r="AM96" s="254"/>
      <c r="AN96" s="254"/>
    </row>
    <row r="97" spans="1:40" s="52" customFormat="1" ht="42" customHeight="1" x14ac:dyDescent="0.2">
      <c r="A97" s="221" t="s">
        <v>233</v>
      </c>
      <c r="B97" s="353" t="s">
        <v>616</v>
      </c>
      <c r="C97" s="320" t="s">
        <v>648</v>
      </c>
      <c r="D97" s="309" t="s">
        <v>466</v>
      </c>
      <c r="E97" s="310" t="s">
        <v>467</v>
      </c>
      <c r="F97" s="318" t="s">
        <v>468</v>
      </c>
      <c r="G97" s="321" t="s">
        <v>561</v>
      </c>
      <c r="H97" s="15" t="s">
        <v>649</v>
      </c>
      <c r="I97" s="357" t="s">
        <v>650</v>
      </c>
      <c r="J97" s="285" t="s">
        <v>602</v>
      </c>
      <c r="K97" s="56" t="s">
        <v>148</v>
      </c>
      <c r="L97" s="315" t="s">
        <v>149</v>
      </c>
      <c r="M97" s="65">
        <v>0</v>
      </c>
      <c r="N97" s="65">
        <v>0</v>
      </c>
      <c r="O97" s="57" t="e">
        <f t="shared" si="6"/>
        <v>#DIV/0!</v>
      </c>
      <c r="P97" s="80" t="s">
        <v>470</v>
      </c>
      <c r="Q97" s="80" t="s">
        <v>166</v>
      </c>
      <c r="R97" s="80" t="s">
        <v>471</v>
      </c>
      <c r="S97" s="80"/>
      <c r="T97" s="114"/>
      <c r="U97" s="114"/>
      <c r="V97" s="219"/>
      <c r="W97" s="114"/>
      <c r="X97" s="114"/>
      <c r="Y97" s="114"/>
      <c r="Z97" s="114"/>
      <c r="AA97" s="81"/>
      <c r="AB97" s="81"/>
      <c r="AC97" s="81"/>
      <c r="AD97" s="81"/>
      <c r="AE97" s="81"/>
      <c r="AF97" s="81"/>
      <c r="AG97" s="81"/>
      <c r="AH97" s="82"/>
      <c r="AI97" s="82"/>
      <c r="AJ97" s="82"/>
      <c r="AK97" s="82"/>
      <c r="AL97" s="82"/>
      <c r="AM97" s="254"/>
      <c r="AN97" s="254"/>
    </row>
    <row r="98" spans="1:40" s="52" customFormat="1" ht="55.5" customHeight="1" x14ac:dyDescent="0.2">
      <c r="A98" s="221" t="s">
        <v>233</v>
      </c>
      <c r="B98" s="353" t="s">
        <v>616</v>
      </c>
      <c r="C98" s="278" t="s">
        <v>346</v>
      </c>
      <c r="D98" s="283" t="s">
        <v>347</v>
      </c>
      <c r="E98" s="54" t="s">
        <v>348</v>
      </c>
      <c r="F98" s="53" t="s">
        <v>349</v>
      </c>
      <c r="G98" s="280" t="s">
        <v>99</v>
      </c>
      <c r="H98" s="54" t="s">
        <v>651</v>
      </c>
      <c r="I98" s="357" t="s">
        <v>650</v>
      </c>
      <c r="J98" s="282" t="s">
        <v>352</v>
      </c>
      <c r="K98" s="56" t="s">
        <v>146</v>
      </c>
      <c r="L98" s="56" t="s">
        <v>147</v>
      </c>
      <c r="M98" s="65">
        <v>0</v>
      </c>
      <c r="N98" s="65">
        <v>0</v>
      </c>
      <c r="O98" s="57" t="e">
        <f t="shared" si="6"/>
        <v>#DIV/0!</v>
      </c>
      <c r="P98" s="80" t="s">
        <v>652</v>
      </c>
      <c r="Q98" s="80" t="s">
        <v>166</v>
      </c>
      <c r="R98" s="80" t="s">
        <v>605</v>
      </c>
      <c r="S98" s="80"/>
      <c r="T98" s="114"/>
      <c r="U98" s="114"/>
      <c r="V98" s="219"/>
      <c r="W98" s="114"/>
      <c r="X98" s="114"/>
      <c r="Y98" s="114"/>
      <c r="Z98" s="114"/>
      <c r="AA98" s="81"/>
      <c r="AB98" s="81"/>
      <c r="AC98" s="81"/>
      <c r="AD98" s="81"/>
      <c r="AE98" s="81"/>
      <c r="AF98" s="81"/>
      <c r="AG98" s="81"/>
      <c r="AH98" s="82"/>
      <c r="AI98" s="82"/>
      <c r="AJ98" s="82"/>
      <c r="AK98" s="82"/>
      <c r="AL98" s="82"/>
      <c r="AM98" s="254"/>
      <c r="AN98" s="254"/>
    </row>
    <row r="99" spans="1:40" s="52" customFormat="1" ht="58.5" customHeight="1" x14ac:dyDescent="0.2">
      <c r="A99" s="221" t="s">
        <v>233</v>
      </c>
      <c r="B99" s="353" t="s">
        <v>616</v>
      </c>
      <c r="C99" s="278" t="s">
        <v>354</v>
      </c>
      <c r="D99" s="283" t="s">
        <v>355</v>
      </c>
      <c r="E99" s="54" t="s">
        <v>356</v>
      </c>
      <c r="F99" s="53" t="s">
        <v>357</v>
      </c>
      <c r="G99" s="280" t="s">
        <v>99</v>
      </c>
      <c r="H99" s="54" t="s">
        <v>653</v>
      </c>
      <c r="I99" s="357" t="s">
        <v>650</v>
      </c>
      <c r="J99" s="282" t="s">
        <v>359</v>
      </c>
      <c r="K99" s="56">
        <v>43466</v>
      </c>
      <c r="L99" s="315">
        <v>43738</v>
      </c>
      <c r="M99" s="65">
        <v>6</v>
      </c>
      <c r="N99" s="65">
        <v>6</v>
      </c>
      <c r="O99" s="57">
        <f t="shared" si="6"/>
        <v>1</v>
      </c>
      <c r="P99" s="80" t="s">
        <v>654</v>
      </c>
      <c r="Q99" s="260" t="s">
        <v>361</v>
      </c>
      <c r="R99" s="80" t="s">
        <v>655</v>
      </c>
      <c r="S99" s="80" t="s">
        <v>182</v>
      </c>
      <c r="T99" s="114"/>
      <c r="U99" s="114"/>
      <c r="V99" s="219"/>
      <c r="W99" s="114"/>
      <c r="X99" s="114"/>
      <c r="Y99" s="114"/>
      <c r="Z99" s="114"/>
      <c r="AA99" s="81"/>
      <c r="AB99" s="81"/>
      <c r="AC99" s="81"/>
      <c r="AD99" s="81"/>
      <c r="AE99" s="81"/>
      <c r="AF99" s="81"/>
      <c r="AG99" s="81"/>
      <c r="AH99" s="82"/>
      <c r="AI99" s="82"/>
      <c r="AJ99" s="82"/>
      <c r="AK99" s="82"/>
      <c r="AL99" s="82"/>
      <c r="AM99" s="254"/>
      <c r="AN99" s="254"/>
    </row>
    <row r="100" spans="1:40" s="52" customFormat="1" ht="47.25" customHeight="1" x14ac:dyDescent="0.2">
      <c r="A100" s="221" t="s">
        <v>233</v>
      </c>
      <c r="B100" s="353" t="s">
        <v>616</v>
      </c>
      <c r="C100" s="278" t="s">
        <v>106</v>
      </c>
      <c r="D100" s="283" t="s">
        <v>363</v>
      </c>
      <c r="E100" s="54" t="s">
        <v>364</v>
      </c>
      <c r="F100" s="53" t="s">
        <v>365</v>
      </c>
      <c r="G100" s="280" t="s">
        <v>366</v>
      </c>
      <c r="H100" s="54" t="s">
        <v>656</v>
      </c>
      <c r="I100" s="357" t="s">
        <v>650</v>
      </c>
      <c r="J100" s="285" t="s">
        <v>368</v>
      </c>
      <c r="K100" s="56" t="s">
        <v>369</v>
      </c>
      <c r="L100" s="56" t="s">
        <v>370</v>
      </c>
      <c r="M100" s="65">
        <v>0</v>
      </c>
      <c r="N100" s="65">
        <v>0</v>
      </c>
      <c r="O100" s="57" t="e">
        <f t="shared" si="6"/>
        <v>#DIV/0!</v>
      </c>
      <c r="P100" s="80" t="s">
        <v>329</v>
      </c>
      <c r="Q100" s="80" t="s">
        <v>166</v>
      </c>
      <c r="R100" s="80" t="s">
        <v>187</v>
      </c>
      <c r="S100" s="80"/>
      <c r="T100" s="114"/>
      <c r="U100" s="114"/>
      <c r="V100" s="219"/>
      <c r="W100" s="114"/>
      <c r="X100" s="114"/>
      <c r="Y100" s="114"/>
      <c r="Z100" s="114"/>
      <c r="AA100" s="81"/>
      <c r="AB100" s="81"/>
      <c r="AC100" s="81"/>
      <c r="AD100" s="81"/>
      <c r="AE100" s="81"/>
      <c r="AF100" s="81"/>
      <c r="AG100" s="81"/>
      <c r="AH100" s="82"/>
      <c r="AI100" s="82"/>
      <c r="AJ100" s="82"/>
      <c r="AK100" s="82"/>
      <c r="AL100" s="82"/>
      <c r="AM100" s="254"/>
      <c r="AN100" s="254"/>
    </row>
    <row r="101" spans="1:40" s="52" customFormat="1" ht="47.25" customHeight="1" x14ac:dyDescent="0.2">
      <c r="A101" s="221" t="s">
        <v>233</v>
      </c>
      <c r="B101" s="353" t="s">
        <v>616</v>
      </c>
      <c r="C101" s="278" t="s">
        <v>483</v>
      </c>
      <c r="D101" s="283" t="s">
        <v>131</v>
      </c>
      <c r="E101" s="54" t="s">
        <v>132</v>
      </c>
      <c r="F101" s="53" t="s">
        <v>484</v>
      </c>
      <c r="G101" s="280" t="s">
        <v>99</v>
      </c>
      <c r="H101" s="54" t="s">
        <v>657</v>
      </c>
      <c r="I101" s="357" t="s">
        <v>650</v>
      </c>
      <c r="J101" s="285" t="s">
        <v>135</v>
      </c>
      <c r="K101" s="56">
        <v>43466</v>
      </c>
      <c r="L101" s="315">
        <v>43812</v>
      </c>
      <c r="M101" s="65">
        <v>100</v>
      </c>
      <c r="N101" s="65">
        <v>100</v>
      </c>
      <c r="O101" s="57">
        <f t="shared" si="6"/>
        <v>1</v>
      </c>
      <c r="P101" s="80" t="s">
        <v>658</v>
      </c>
      <c r="Q101" s="260" t="s">
        <v>659</v>
      </c>
      <c r="R101" s="80" t="s">
        <v>660</v>
      </c>
      <c r="S101" s="80" t="s">
        <v>181</v>
      </c>
      <c r="T101" s="114"/>
      <c r="U101" s="114"/>
      <c r="V101" s="219"/>
      <c r="W101" s="114"/>
      <c r="X101" s="114"/>
      <c r="Y101" s="114"/>
      <c r="Z101" s="114"/>
      <c r="AA101" s="81"/>
      <c r="AB101" s="81"/>
      <c r="AC101" s="81"/>
      <c r="AD101" s="81"/>
      <c r="AE101" s="81"/>
      <c r="AF101" s="81"/>
      <c r="AG101" s="81"/>
      <c r="AH101" s="82"/>
      <c r="AI101" s="82"/>
      <c r="AJ101" s="82"/>
      <c r="AK101" s="82"/>
      <c r="AL101" s="82"/>
      <c r="AM101" s="254"/>
      <c r="AN101" s="254"/>
    </row>
    <row r="102" spans="1:40" ht="27" customHeight="1" x14ac:dyDescent="0.2">
      <c r="A102" s="373"/>
      <c r="B102" s="374"/>
      <c r="C102" s="375" t="s">
        <v>661</v>
      </c>
      <c r="D102" s="376"/>
      <c r="E102" s="377"/>
      <c r="F102" s="377"/>
      <c r="G102" s="377"/>
      <c r="H102" s="374"/>
      <c r="I102" s="378"/>
      <c r="J102" s="377"/>
      <c r="K102" s="326"/>
      <c r="L102" s="273" t="s">
        <v>334</v>
      </c>
      <c r="M102" s="94"/>
      <c r="N102" s="94"/>
      <c r="O102" s="302"/>
      <c r="T102" s="93"/>
      <c r="U102" s="93"/>
      <c r="W102" s="93"/>
      <c r="X102" s="93"/>
      <c r="Y102" s="93"/>
      <c r="Z102" s="93"/>
    </row>
    <row r="103" spans="1:40" s="52" customFormat="1" ht="31.5" customHeight="1" x14ac:dyDescent="0.2">
      <c r="A103" s="10" t="s">
        <v>31</v>
      </c>
      <c r="B103" s="10" t="s">
        <v>32</v>
      </c>
      <c r="C103" s="10" t="s">
        <v>211</v>
      </c>
      <c r="D103" s="10" t="s">
        <v>92</v>
      </c>
      <c r="E103" s="10" t="s">
        <v>35</v>
      </c>
      <c r="F103" s="10" t="s">
        <v>36</v>
      </c>
      <c r="G103" s="10" t="s">
        <v>37</v>
      </c>
      <c r="H103" s="10" t="s">
        <v>38</v>
      </c>
      <c r="I103" s="10" t="s">
        <v>39</v>
      </c>
      <c r="J103" s="11" t="s">
        <v>40</v>
      </c>
      <c r="K103" s="11"/>
      <c r="L103" s="11"/>
      <c r="M103" s="275"/>
      <c r="N103" s="275"/>
      <c r="O103" s="302"/>
      <c r="T103" s="276"/>
      <c r="U103" s="276"/>
      <c r="W103" s="276"/>
      <c r="X103" s="276"/>
      <c r="Y103" s="276"/>
      <c r="Z103" s="276"/>
    </row>
    <row r="104" spans="1:40" ht="48" x14ac:dyDescent="0.2">
      <c r="A104" s="221" t="s">
        <v>233</v>
      </c>
      <c r="B104" s="353" t="s">
        <v>662</v>
      </c>
      <c r="C104" s="379" t="s">
        <v>663</v>
      </c>
      <c r="D104" s="304" t="s">
        <v>664</v>
      </c>
      <c r="E104" s="369" t="s">
        <v>665</v>
      </c>
      <c r="F104" s="335" t="s">
        <v>666</v>
      </c>
      <c r="G104" s="367" t="s">
        <v>462</v>
      </c>
      <c r="H104" s="367" t="s">
        <v>667</v>
      </c>
      <c r="I104" s="367" t="s">
        <v>668</v>
      </c>
      <c r="J104" s="368" t="s">
        <v>669</v>
      </c>
      <c r="K104" s="315">
        <v>43556</v>
      </c>
      <c r="L104" s="315">
        <v>43804</v>
      </c>
      <c r="M104" s="65">
        <v>0</v>
      </c>
      <c r="N104" s="65">
        <v>0</v>
      </c>
      <c r="O104" s="57" t="e">
        <f t="shared" si="6"/>
        <v>#DIV/0!</v>
      </c>
      <c r="P104" s="80" t="s">
        <v>670</v>
      </c>
      <c r="Q104" s="80" t="s">
        <v>166</v>
      </c>
      <c r="R104" s="80" t="s">
        <v>647</v>
      </c>
      <c r="S104" s="80"/>
      <c r="T104" s="114"/>
      <c r="U104" s="114"/>
      <c r="V104" s="219"/>
      <c r="W104" s="114"/>
      <c r="X104" s="114"/>
      <c r="Y104" s="114"/>
      <c r="Z104" s="114"/>
      <c r="AA104" s="81"/>
      <c r="AB104" s="81"/>
      <c r="AC104" s="81"/>
      <c r="AD104" s="81"/>
      <c r="AE104" s="81"/>
      <c r="AF104" s="81"/>
      <c r="AG104" s="81"/>
      <c r="AH104" s="82"/>
      <c r="AI104" s="82"/>
      <c r="AJ104" s="82"/>
      <c r="AK104" s="82"/>
      <c r="AL104" s="82"/>
      <c r="AM104" s="254"/>
      <c r="AN104" s="254"/>
    </row>
    <row r="105" spans="1:40" ht="89.25" x14ac:dyDescent="0.2">
      <c r="A105" s="221" t="s">
        <v>233</v>
      </c>
      <c r="B105" s="353" t="s">
        <v>662</v>
      </c>
      <c r="C105" s="74" t="s">
        <v>671</v>
      </c>
      <c r="D105" s="304" t="s">
        <v>672</v>
      </c>
      <c r="E105" s="380" t="s">
        <v>673</v>
      </c>
      <c r="F105" s="335" t="s">
        <v>674</v>
      </c>
      <c r="G105" s="367" t="s">
        <v>134</v>
      </c>
      <c r="H105" s="367" t="s">
        <v>667</v>
      </c>
      <c r="I105" s="367" t="s">
        <v>668</v>
      </c>
      <c r="J105" s="368" t="s">
        <v>675</v>
      </c>
      <c r="K105" s="56">
        <v>43525</v>
      </c>
      <c r="L105" s="315">
        <v>43814</v>
      </c>
      <c r="M105" s="65">
        <v>1</v>
      </c>
      <c r="N105" s="65">
        <v>1</v>
      </c>
      <c r="O105" s="57">
        <f t="shared" si="6"/>
        <v>1</v>
      </c>
      <c r="P105" s="80" t="s">
        <v>676</v>
      </c>
      <c r="Q105" s="260" t="s">
        <v>677</v>
      </c>
      <c r="R105" s="80" t="s">
        <v>678</v>
      </c>
      <c r="S105" s="80" t="s">
        <v>181</v>
      </c>
      <c r="T105" s="114"/>
      <c r="U105" s="114"/>
      <c r="V105" s="219"/>
      <c r="W105" s="114"/>
      <c r="X105" s="114"/>
      <c r="Y105" s="114"/>
      <c r="Z105" s="114"/>
      <c r="AA105" s="81"/>
      <c r="AB105" s="81"/>
      <c r="AC105" s="81"/>
      <c r="AD105" s="81"/>
      <c r="AE105" s="81"/>
      <c r="AF105" s="81"/>
      <c r="AG105" s="81"/>
      <c r="AH105" s="82"/>
      <c r="AI105" s="82"/>
      <c r="AJ105" s="82"/>
      <c r="AK105" s="82"/>
      <c r="AL105" s="82"/>
      <c r="AM105" s="254"/>
      <c r="AN105" s="254"/>
    </row>
    <row r="106" spans="1:40" x14ac:dyDescent="0.2">
      <c r="A106" s="261"/>
      <c r="B106" s="381"/>
      <c r="C106" s="382"/>
      <c r="D106" s="383"/>
      <c r="E106" s="384"/>
      <c r="F106" s="385"/>
      <c r="G106" s="386"/>
      <c r="H106" s="386"/>
      <c r="I106" s="386"/>
      <c r="J106" s="387"/>
      <c r="K106" s="265"/>
      <c r="L106" s="265"/>
      <c r="M106" s="94"/>
      <c r="N106" s="94"/>
      <c r="O106" s="302"/>
      <c r="T106" s="93"/>
      <c r="U106" s="93"/>
      <c r="W106" s="93"/>
      <c r="X106" s="93"/>
      <c r="Y106" s="93"/>
      <c r="Z106" s="93"/>
    </row>
    <row r="107" spans="1:40" ht="25.5" customHeight="1" x14ac:dyDescent="0.2">
      <c r="A107" s="388"/>
      <c r="B107" s="389"/>
      <c r="C107" s="390" t="s">
        <v>679</v>
      </c>
      <c r="D107" s="391"/>
      <c r="E107" s="392"/>
      <c r="F107" s="392"/>
      <c r="G107" s="392"/>
      <c r="H107" s="389"/>
      <c r="I107" s="393"/>
      <c r="J107" s="392"/>
      <c r="K107" s="394"/>
      <c r="L107" s="273" t="s">
        <v>334</v>
      </c>
      <c r="M107" s="94"/>
      <c r="N107" s="94"/>
      <c r="O107" s="302"/>
      <c r="T107" s="93"/>
      <c r="U107" s="93"/>
      <c r="W107" s="93"/>
      <c r="X107" s="93"/>
      <c r="Y107" s="93"/>
      <c r="Z107" s="93"/>
    </row>
    <row r="108" spans="1:40" s="52" customFormat="1" ht="31.5" customHeight="1" x14ac:dyDescent="0.2">
      <c r="A108" s="10" t="s">
        <v>31</v>
      </c>
      <c r="B108" s="10" t="s">
        <v>209</v>
      </c>
      <c r="C108" s="10" t="s">
        <v>92</v>
      </c>
      <c r="D108" s="10" t="s">
        <v>211</v>
      </c>
      <c r="E108" s="10" t="s">
        <v>35</v>
      </c>
      <c r="F108" s="10" t="s">
        <v>36</v>
      </c>
      <c r="G108" s="10" t="s">
        <v>37</v>
      </c>
      <c r="H108" s="10" t="s">
        <v>38</v>
      </c>
      <c r="I108" s="10" t="s">
        <v>39</v>
      </c>
      <c r="J108" s="11" t="s">
        <v>40</v>
      </c>
      <c r="K108" s="11"/>
      <c r="L108" s="11"/>
      <c r="M108" s="275"/>
      <c r="N108" s="275"/>
      <c r="O108" s="302"/>
      <c r="P108" s="395"/>
      <c r="Q108" s="395"/>
      <c r="T108" s="276"/>
      <c r="U108" s="276"/>
      <c r="W108" s="276"/>
      <c r="X108" s="276"/>
      <c r="Y108" s="276"/>
      <c r="Z108" s="276"/>
    </row>
    <row r="109" spans="1:40" s="52" customFormat="1" ht="60" customHeight="1" x14ac:dyDescent="0.2">
      <c r="A109" s="221" t="s">
        <v>289</v>
      </c>
      <c r="B109" s="353" t="s">
        <v>680</v>
      </c>
      <c r="C109" s="73" t="s">
        <v>681</v>
      </c>
      <c r="D109" s="75" t="s">
        <v>682</v>
      </c>
      <c r="E109" s="54" t="s">
        <v>683</v>
      </c>
      <c r="F109" s="335" t="s">
        <v>684</v>
      </c>
      <c r="G109" s="396" t="s">
        <v>134</v>
      </c>
      <c r="H109" s="356" t="s">
        <v>685</v>
      </c>
      <c r="I109" s="356" t="s">
        <v>686</v>
      </c>
      <c r="J109" s="368" t="s">
        <v>687</v>
      </c>
      <c r="K109" s="56" t="s">
        <v>688</v>
      </c>
      <c r="L109" s="315" t="s">
        <v>624</v>
      </c>
      <c r="M109" s="65">
        <v>101</v>
      </c>
      <c r="N109" s="65">
        <v>87</v>
      </c>
      <c r="O109" s="57">
        <f t="shared" si="6"/>
        <v>0.86138613861386137</v>
      </c>
      <c r="P109" s="80" t="s">
        <v>689</v>
      </c>
      <c r="Q109" s="260" t="s">
        <v>690</v>
      </c>
      <c r="R109" s="80" t="s">
        <v>691</v>
      </c>
      <c r="S109" s="80" t="s">
        <v>181</v>
      </c>
      <c r="T109" s="114"/>
      <c r="U109" s="114"/>
      <c r="V109" s="219"/>
      <c r="W109" s="114"/>
      <c r="X109" s="114"/>
      <c r="Y109" s="114"/>
      <c r="Z109" s="114"/>
      <c r="AA109" s="81"/>
      <c r="AB109" s="81"/>
      <c r="AC109" s="81"/>
      <c r="AD109" s="81"/>
      <c r="AE109" s="81"/>
      <c r="AF109" s="81"/>
      <c r="AG109" s="81"/>
      <c r="AH109" s="82"/>
      <c r="AI109" s="82"/>
      <c r="AJ109" s="82"/>
      <c r="AK109" s="82"/>
      <c r="AL109" s="82"/>
      <c r="AM109" s="254"/>
      <c r="AN109" s="254"/>
    </row>
    <row r="110" spans="1:40" s="52" customFormat="1" ht="31.5" customHeight="1" x14ac:dyDescent="0.2">
      <c r="A110" s="221" t="s">
        <v>289</v>
      </c>
      <c r="B110" s="353" t="s">
        <v>680</v>
      </c>
      <c r="C110" s="74" t="s">
        <v>692</v>
      </c>
      <c r="D110" s="74" t="s">
        <v>693</v>
      </c>
      <c r="E110" s="310" t="s">
        <v>694</v>
      </c>
      <c r="F110" s="335" t="s">
        <v>695</v>
      </c>
      <c r="G110" s="380" t="s">
        <v>141</v>
      </c>
      <c r="H110" s="356" t="s">
        <v>696</v>
      </c>
      <c r="I110" s="367" t="s">
        <v>696</v>
      </c>
      <c r="J110" s="368" t="s">
        <v>697</v>
      </c>
      <c r="K110" s="337" t="s">
        <v>623</v>
      </c>
      <c r="L110" s="315" t="s">
        <v>698</v>
      </c>
      <c r="M110" s="65">
        <v>1</v>
      </c>
      <c r="N110" s="65">
        <v>1</v>
      </c>
      <c r="O110" s="57">
        <f t="shared" si="6"/>
        <v>1</v>
      </c>
      <c r="P110" s="80" t="s">
        <v>699</v>
      </c>
      <c r="Q110" s="80" t="s">
        <v>700</v>
      </c>
      <c r="R110" s="80" t="s">
        <v>701</v>
      </c>
      <c r="S110" s="80" t="s">
        <v>181</v>
      </c>
      <c r="T110" s="114"/>
      <c r="U110" s="114"/>
      <c r="V110" s="219"/>
      <c r="W110" s="114"/>
      <c r="X110" s="114"/>
      <c r="Y110" s="114"/>
      <c r="Z110" s="114"/>
      <c r="AA110" s="81"/>
      <c r="AB110" s="81"/>
      <c r="AC110" s="81"/>
      <c r="AD110" s="81"/>
      <c r="AE110" s="81"/>
      <c r="AF110" s="81"/>
      <c r="AG110" s="81"/>
      <c r="AH110" s="82"/>
      <c r="AI110" s="82"/>
      <c r="AJ110" s="82"/>
      <c r="AK110" s="82"/>
      <c r="AL110" s="82"/>
      <c r="AM110" s="254"/>
      <c r="AN110" s="254"/>
    </row>
    <row r="111" spans="1:40" s="52" customFormat="1" ht="39" customHeight="1" x14ac:dyDescent="0.2">
      <c r="A111" s="221" t="s">
        <v>289</v>
      </c>
      <c r="B111" s="353" t="s">
        <v>680</v>
      </c>
      <c r="C111" s="73" t="s">
        <v>702</v>
      </c>
      <c r="D111" s="75" t="s">
        <v>703</v>
      </c>
      <c r="E111" s="54" t="s">
        <v>704</v>
      </c>
      <c r="F111" s="53" t="s">
        <v>705</v>
      </c>
      <c r="G111" s="396" t="s">
        <v>134</v>
      </c>
      <c r="H111" s="356" t="s">
        <v>696</v>
      </c>
      <c r="I111" s="356" t="s">
        <v>696</v>
      </c>
      <c r="J111" s="368" t="s">
        <v>706</v>
      </c>
      <c r="K111" s="56" t="s">
        <v>707</v>
      </c>
      <c r="L111" s="315" t="s">
        <v>624</v>
      </c>
      <c r="M111" s="65">
        <v>6</v>
      </c>
      <c r="N111" s="65">
        <v>6</v>
      </c>
      <c r="O111" s="57">
        <f t="shared" si="6"/>
        <v>1</v>
      </c>
      <c r="P111" s="80" t="s">
        <v>708</v>
      </c>
      <c r="Q111" s="80" t="s">
        <v>709</v>
      </c>
      <c r="R111" s="80" t="s">
        <v>710</v>
      </c>
      <c r="S111" s="80" t="s">
        <v>182</v>
      </c>
      <c r="T111" s="114"/>
      <c r="U111" s="114"/>
      <c r="V111" s="219"/>
      <c r="W111" s="114"/>
      <c r="X111" s="114"/>
      <c r="Y111" s="114"/>
      <c r="Z111" s="114"/>
      <c r="AA111" s="81"/>
      <c r="AB111" s="81"/>
      <c r="AC111" s="81"/>
      <c r="AD111" s="81"/>
      <c r="AE111" s="81"/>
      <c r="AF111" s="81"/>
      <c r="AG111" s="81"/>
      <c r="AH111" s="82"/>
      <c r="AI111" s="82"/>
      <c r="AJ111" s="82"/>
      <c r="AK111" s="82"/>
      <c r="AL111" s="82"/>
      <c r="AM111" s="254"/>
      <c r="AN111" s="254"/>
    </row>
    <row r="112" spans="1:40" s="316" customFormat="1" ht="96" x14ac:dyDescent="0.2">
      <c r="A112" s="221" t="s">
        <v>233</v>
      </c>
      <c r="B112" s="353" t="s">
        <v>680</v>
      </c>
      <c r="C112" s="278" t="s">
        <v>346</v>
      </c>
      <c r="D112" s="283" t="s">
        <v>347</v>
      </c>
      <c r="E112" s="54" t="s">
        <v>348</v>
      </c>
      <c r="F112" s="53" t="s">
        <v>472</v>
      </c>
      <c r="G112" s="280" t="s">
        <v>561</v>
      </c>
      <c r="H112" s="397" t="s">
        <v>711</v>
      </c>
      <c r="I112" s="357" t="s">
        <v>712</v>
      </c>
      <c r="J112" s="282" t="s">
        <v>352</v>
      </c>
      <c r="K112" s="56" t="s">
        <v>146</v>
      </c>
      <c r="L112" s="56" t="s">
        <v>147</v>
      </c>
      <c r="M112" s="65">
        <v>0</v>
      </c>
      <c r="N112" s="65">
        <v>0</v>
      </c>
      <c r="O112" s="57" t="e">
        <f t="shared" si="6"/>
        <v>#DIV/0!</v>
      </c>
      <c r="P112" s="80" t="s">
        <v>713</v>
      </c>
      <c r="Q112" s="80" t="s">
        <v>166</v>
      </c>
      <c r="R112" s="80" t="s">
        <v>714</v>
      </c>
      <c r="S112" s="80"/>
      <c r="T112" s="114"/>
      <c r="U112" s="114"/>
      <c r="V112" s="219"/>
      <c r="W112" s="114"/>
      <c r="X112" s="114"/>
      <c r="Y112" s="114"/>
      <c r="Z112" s="114"/>
      <c r="AA112" s="81"/>
      <c r="AB112" s="81"/>
      <c r="AC112" s="81"/>
      <c r="AD112" s="81"/>
      <c r="AE112" s="81"/>
      <c r="AF112" s="81"/>
      <c r="AG112" s="81"/>
      <c r="AH112" s="82"/>
      <c r="AI112" s="82"/>
      <c r="AJ112" s="82"/>
      <c r="AK112" s="82"/>
      <c r="AL112" s="82"/>
      <c r="AM112" s="254"/>
      <c r="AN112" s="254"/>
    </row>
    <row r="113" spans="1:40" s="316" customFormat="1" ht="252" x14ac:dyDescent="0.2">
      <c r="A113" s="221" t="s">
        <v>233</v>
      </c>
      <c r="B113" s="353" t="s">
        <v>680</v>
      </c>
      <c r="C113" s="278" t="s">
        <v>354</v>
      </c>
      <c r="D113" s="283" t="s">
        <v>355</v>
      </c>
      <c r="E113" s="54" t="s">
        <v>356</v>
      </c>
      <c r="F113" s="53" t="s">
        <v>357</v>
      </c>
      <c r="G113" s="280" t="s">
        <v>99</v>
      </c>
      <c r="H113" s="54" t="s">
        <v>715</v>
      </c>
      <c r="I113" s="356" t="s">
        <v>716</v>
      </c>
      <c r="J113" s="285" t="s">
        <v>717</v>
      </c>
      <c r="K113" s="56">
        <v>43466</v>
      </c>
      <c r="L113" s="315">
        <v>43814</v>
      </c>
      <c r="M113" s="65">
        <v>2</v>
      </c>
      <c r="N113" s="65">
        <v>2</v>
      </c>
      <c r="O113" s="57">
        <f t="shared" si="6"/>
        <v>1</v>
      </c>
      <c r="P113" s="80" t="s">
        <v>718</v>
      </c>
      <c r="Q113" s="260" t="s">
        <v>361</v>
      </c>
      <c r="R113" s="80" t="s">
        <v>719</v>
      </c>
      <c r="S113" s="80" t="s">
        <v>182</v>
      </c>
      <c r="T113" s="114"/>
      <c r="U113" s="114"/>
      <c r="V113" s="219"/>
      <c r="W113" s="114"/>
      <c r="X113" s="114"/>
      <c r="Y113" s="114"/>
      <c r="Z113" s="114"/>
      <c r="AA113" s="81"/>
      <c r="AB113" s="81"/>
      <c r="AC113" s="81"/>
      <c r="AD113" s="81"/>
      <c r="AE113" s="81"/>
      <c r="AF113" s="81"/>
      <c r="AG113" s="81"/>
      <c r="AH113" s="82"/>
      <c r="AI113" s="82"/>
      <c r="AJ113" s="82"/>
      <c r="AK113" s="82"/>
      <c r="AL113" s="82"/>
      <c r="AM113" s="254"/>
      <c r="AN113" s="254"/>
    </row>
    <row r="114" spans="1:40" s="316" customFormat="1" ht="60" x14ac:dyDescent="0.2">
      <c r="A114" s="221" t="s">
        <v>233</v>
      </c>
      <c r="B114" s="353" t="s">
        <v>680</v>
      </c>
      <c r="C114" s="278" t="s">
        <v>106</v>
      </c>
      <c r="D114" s="283" t="s">
        <v>363</v>
      </c>
      <c r="E114" s="54" t="s">
        <v>364</v>
      </c>
      <c r="F114" s="53" t="s">
        <v>365</v>
      </c>
      <c r="G114" s="280" t="s">
        <v>720</v>
      </c>
      <c r="H114" s="54" t="s">
        <v>721</v>
      </c>
      <c r="I114" s="357" t="s">
        <v>712</v>
      </c>
      <c r="J114" s="285" t="s">
        <v>368</v>
      </c>
      <c r="K114" s="56" t="s">
        <v>369</v>
      </c>
      <c r="L114" s="56" t="s">
        <v>370</v>
      </c>
      <c r="M114" s="65">
        <v>0</v>
      </c>
      <c r="N114" s="65">
        <v>0</v>
      </c>
      <c r="O114" s="57" t="e">
        <f t="shared" si="6"/>
        <v>#DIV/0!</v>
      </c>
      <c r="P114" s="80" t="s">
        <v>722</v>
      </c>
      <c r="Q114" s="80" t="s">
        <v>166</v>
      </c>
      <c r="R114" s="80" t="s">
        <v>723</v>
      </c>
      <c r="S114" s="80"/>
      <c r="T114" s="114"/>
      <c r="U114" s="114"/>
      <c r="V114" s="219"/>
      <c r="W114" s="114"/>
      <c r="X114" s="114"/>
      <c r="Y114" s="114"/>
      <c r="Z114" s="114"/>
      <c r="AA114" s="81"/>
      <c r="AB114" s="81"/>
      <c r="AC114" s="81"/>
      <c r="AD114" s="81"/>
      <c r="AE114" s="81"/>
      <c r="AF114" s="81"/>
      <c r="AG114" s="81"/>
      <c r="AH114" s="82"/>
      <c r="AI114" s="82"/>
      <c r="AJ114" s="82"/>
      <c r="AK114" s="82"/>
      <c r="AL114" s="82"/>
      <c r="AM114" s="254"/>
      <c r="AN114" s="254"/>
    </row>
    <row r="115" spans="1:40" s="316" customFormat="1" ht="96" x14ac:dyDescent="0.2">
      <c r="A115" s="221" t="s">
        <v>233</v>
      </c>
      <c r="B115" s="353" t="s">
        <v>680</v>
      </c>
      <c r="C115" s="278" t="s">
        <v>483</v>
      </c>
      <c r="D115" s="283" t="s">
        <v>131</v>
      </c>
      <c r="E115" s="54" t="s">
        <v>132</v>
      </c>
      <c r="F115" s="53" t="s">
        <v>484</v>
      </c>
      <c r="G115" s="280" t="s">
        <v>99</v>
      </c>
      <c r="H115" s="54" t="s">
        <v>724</v>
      </c>
      <c r="I115" s="310" t="s">
        <v>725</v>
      </c>
      <c r="J115" s="285" t="s">
        <v>135</v>
      </c>
      <c r="K115" s="56">
        <v>43466</v>
      </c>
      <c r="L115" s="315">
        <v>43812</v>
      </c>
      <c r="M115" s="65">
        <v>1</v>
      </c>
      <c r="N115" s="65">
        <v>1</v>
      </c>
      <c r="O115" s="57">
        <f t="shared" si="6"/>
        <v>1</v>
      </c>
      <c r="P115" s="80" t="s">
        <v>726</v>
      </c>
      <c r="Q115" s="80" t="s">
        <v>166</v>
      </c>
      <c r="R115" s="80" t="s">
        <v>727</v>
      </c>
      <c r="S115" s="80" t="s">
        <v>181</v>
      </c>
      <c r="T115" s="114"/>
      <c r="U115" s="114"/>
      <c r="V115" s="219"/>
      <c r="W115" s="114"/>
      <c r="X115" s="114"/>
      <c r="Y115" s="114"/>
      <c r="Z115" s="114"/>
      <c r="AA115" s="81"/>
      <c r="AB115" s="81"/>
      <c r="AC115" s="81"/>
      <c r="AD115" s="81"/>
      <c r="AE115" s="81"/>
      <c r="AF115" s="81"/>
      <c r="AG115" s="81"/>
      <c r="AH115" s="82"/>
      <c r="AI115" s="82"/>
      <c r="AJ115" s="82"/>
      <c r="AK115" s="82"/>
      <c r="AL115" s="82"/>
      <c r="AM115" s="254"/>
      <c r="AN115" s="254"/>
    </row>
    <row r="116" spans="1:40" ht="25.5" customHeight="1" x14ac:dyDescent="0.2">
      <c r="A116" s="388"/>
      <c r="B116" s="389"/>
      <c r="C116" s="390" t="s">
        <v>728</v>
      </c>
      <c r="D116" s="391"/>
      <c r="E116" s="392"/>
      <c r="F116" s="392"/>
      <c r="G116" s="392"/>
      <c r="H116" s="389"/>
      <c r="I116" s="393"/>
      <c r="J116" s="398"/>
      <c r="K116" s="394"/>
      <c r="L116" s="273" t="s">
        <v>334</v>
      </c>
      <c r="M116" s="94"/>
      <c r="N116" s="94"/>
      <c r="O116" s="302"/>
      <c r="T116" s="93"/>
      <c r="U116" s="93"/>
      <c r="W116" s="93"/>
      <c r="X116" s="93"/>
      <c r="Y116" s="93"/>
      <c r="Z116" s="93"/>
    </row>
    <row r="117" spans="1:40" s="52" customFormat="1" ht="31.5" customHeight="1" x14ac:dyDescent="0.2">
      <c r="A117" s="10" t="s">
        <v>31</v>
      </c>
      <c r="B117" s="10" t="s">
        <v>254</v>
      </c>
      <c r="C117" s="10" t="s">
        <v>92</v>
      </c>
      <c r="D117" s="10" t="s">
        <v>211</v>
      </c>
      <c r="E117" s="10" t="s">
        <v>35</v>
      </c>
      <c r="F117" s="10" t="s">
        <v>36</v>
      </c>
      <c r="G117" s="10" t="s">
        <v>37</v>
      </c>
      <c r="H117" s="10" t="s">
        <v>38</v>
      </c>
      <c r="I117" s="10" t="s">
        <v>39</v>
      </c>
      <c r="J117" s="11" t="s">
        <v>40</v>
      </c>
      <c r="K117" s="12" t="s">
        <v>217</v>
      </c>
      <c r="L117" s="12" t="s">
        <v>218</v>
      </c>
      <c r="M117" s="275"/>
      <c r="N117" s="275"/>
      <c r="O117" s="274"/>
      <c r="T117" s="276"/>
      <c r="U117" s="276"/>
      <c r="W117" s="276"/>
      <c r="X117" s="276"/>
      <c r="Y117" s="276"/>
      <c r="Z117" s="276"/>
    </row>
    <row r="118" spans="1:40" s="316" customFormat="1" ht="102" x14ac:dyDescent="0.2">
      <c r="A118" s="221" t="s">
        <v>233</v>
      </c>
      <c r="B118" s="353" t="s">
        <v>729</v>
      </c>
      <c r="C118" s="278" t="s">
        <v>730</v>
      </c>
      <c r="D118" s="283" t="s">
        <v>731</v>
      </c>
      <c r="E118" s="54" t="s">
        <v>694</v>
      </c>
      <c r="F118" s="53" t="s">
        <v>732</v>
      </c>
      <c r="G118" s="280" t="s">
        <v>141</v>
      </c>
      <c r="H118" s="356" t="s">
        <v>733</v>
      </c>
      <c r="I118" s="356" t="s">
        <v>733</v>
      </c>
      <c r="J118" s="282" t="s">
        <v>734</v>
      </c>
      <c r="K118" s="56">
        <v>43525</v>
      </c>
      <c r="L118" s="315">
        <v>43585</v>
      </c>
      <c r="M118" s="65">
        <v>1</v>
      </c>
      <c r="N118" s="65">
        <v>1</v>
      </c>
      <c r="O118" s="57">
        <f>N118/M118</f>
        <v>1</v>
      </c>
      <c r="P118" s="80" t="s">
        <v>735</v>
      </c>
      <c r="Q118" s="260" t="s">
        <v>736</v>
      </c>
      <c r="R118" s="80" t="s">
        <v>737</v>
      </c>
      <c r="S118" s="80" t="s">
        <v>181</v>
      </c>
      <c r="T118" s="114"/>
      <c r="U118" s="114"/>
      <c r="V118" s="219"/>
      <c r="W118" s="114"/>
      <c r="X118" s="114"/>
      <c r="Y118" s="114"/>
      <c r="Z118" s="114"/>
      <c r="AA118" s="81"/>
      <c r="AB118" s="81"/>
      <c r="AC118" s="81"/>
      <c r="AD118" s="81"/>
      <c r="AE118" s="81"/>
      <c r="AF118" s="81"/>
      <c r="AG118" s="81"/>
      <c r="AH118" s="82"/>
      <c r="AI118" s="82"/>
      <c r="AJ118" s="82"/>
      <c r="AK118" s="82"/>
      <c r="AL118" s="82"/>
      <c r="AM118" s="254"/>
      <c r="AN118" s="254"/>
    </row>
    <row r="119" spans="1:40" s="316" customFormat="1" ht="108" x14ac:dyDescent="0.2">
      <c r="A119" s="221" t="s">
        <v>233</v>
      </c>
      <c r="B119" s="399" t="s">
        <v>729</v>
      </c>
      <c r="C119" s="400" t="s">
        <v>738</v>
      </c>
      <c r="D119" s="401" t="s">
        <v>739</v>
      </c>
      <c r="E119" s="402" t="s">
        <v>740</v>
      </c>
      <c r="F119" s="403" t="s">
        <v>741</v>
      </c>
      <c r="G119" s="404" t="s">
        <v>275</v>
      </c>
      <c r="H119" s="405" t="s">
        <v>733</v>
      </c>
      <c r="I119" s="405" t="s">
        <v>733</v>
      </c>
      <c r="J119" s="406" t="s">
        <v>742</v>
      </c>
      <c r="K119" s="407" t="s">
        <v>743</v>
      </c>
      <c r="L119" s="408" t="s">
        <v>744</v>
      </c>
      <c r="M119" s="65">
        <v>1</v>
      </c>
      <c r="N119" s="65">
        <v>1</v>
      </c>
      <c r="O119" s="57">
        <f>N119/M119</f>
        <v>1</v>
      </c>
      <c r="P119" s="80" t="s">
        <v>745</v>
      </c>
      <c r="Q119" s="260" t="s">
        <v>746</v>
      </c>
      <c r="R119" s="80" t="s">
        <v>747</v>
      </c>
      <c r="S119" s="80" t="s">
        <v>181</v>
      </c>
      <c r="T119" s="114"/>
      <c r="U119" s="114"/>
      <c r="V119" s="219"/>
      <c r="W119" s="114"/>
      <c r="X119" s="114"/>
      <c r="Y119" s="114"/>
      <c r="Z119" s="114"/>
      <c r="AA119" s="81"/>
      <c r="AB119" s="81"/>
      <c r="AC119" s="81"/>
      <c r="AD119" s="81"/>
      <c r="AE119" s="81"/>
      <c r="AF119" s="81"/>
      <c r="AG119" s="81"/>
      <c r="AH119" s="82"/>
      <c r="AI119" s="82"/>
      <c r="AJ119" s="82"/>
      <c r="AK119" s="82"/>
      <c r="AL119" s="82"/>
      <c r="AM119" s="254"/>
      <c r="AN119" s="254"/>
    </row>
    <row r="120" spans="1:40" x14ac:dyDescent="0.2">
      <c r="L120" s="27"/>
      <c r="M120" s="94"/>
      <c r="N120" s="94"/>
      <c r="O120" s="302"/>
    </row>
    <row r="121" spans="1:40" x14ac:dyDescent="0.2">
      <c r="L121" s="27"/>
      <c r="M121" s="94"/>
      <c r="N121" s="94"/>
      <c r="O121" s="302"/>
    </row>
    <row r="122" spans="1:40" x14ac:dyDescent="0.2">
      <c r="L122" s="27"/>
      <c r="M122" s="94"/>
      <c r="N122" s="94"/>
      <c r="O122" s="302"/>
    </row>
    <row r="123" spans="1:40" x14ac:dyDescent="0.2">
      <c r="L123" s="27"/>
      <c r="M123" s="94"/>
      <c r="N123" s="94"/>
      <c r="O123" s="302"/>
    </row>
    <row r="124" spans="1:40" x14ac:dyDescent="0.2">
      <c r="L124" s="27"/>
      <c r="M124" s="94"/>
      <c r="N124" s="94"/>
      <c r="O124" s="302"/>
    </row>
    <row r="125" spans="1:40" x14ac:dyDescent="0.2">
      <c r="L125" s="27"/>
      <c r="M125" s="94"/>
      <c r="N125" s="94"/>
      <c r="O125" s="302"/>
    </row>
    <row r="126" spans="1:40" x14ac:dyDescent="0.2">
      <c r="L126" s="27"/>
      <c r="M126" s="94"/>
      <c r="N126" s="94"/>
      <c r="O126" s="302"/>
    </row>
    <row r="127" spans="1:40" x14ac:dyDescent="0.2">
      <c r="L127" s="27"/>
      <c r="M127" s="94"/>
      <c r="N127" s="94"/>
      <c r="O127" s="302"/>
    </row>
    <row r="128" spans="1:40" x14ac:dyDescent="0.2">
      <c r="L128" s="27"/>
      <c r="M128" s="94"/>
      <c r="N128" s="94"/>
      <c r="O128" s="302"/>
    </row>
    <row r="129" spans="12:15" x14ac:dyDescent="0.2">
      <c r="L129" s="27"/>
      <c r="M129" s="94"/>
      <c r="N129" s="94"/>
      <c r="O129" s="302"/>
    </row>
    <row r="130" spans="12:15" x14ac:dyDescent="0.2">
      <c r="L130" s="27"/>
      <c r="M130" s="94"/>
      <c r="N130" s="94"/>
      <c r="O130" s="302"/>
    </row>
    <row r="131" spans="12:15" x14ac:dyDescent="0.2">
      <c r="L131" s="27"/>
      <c r="M131" s="94"/>
      <c r="N131" s="94"/>
      <c r="O131" s="302"/>
    </row>
    <row r="132" spans="12:15" x14ac:dyDescent="0.2">
      <c r="L132" s="27"/>
      <c r="M132" s="94"/>
      <c r="N132" s="94"/>
      <c r="O132" s="302"/>
    </row>
    <row r="133" spans="12:15" x14ac:dyDescent="0.2">
      <c r="L133" s="27"/>
      <c r="M133" s="94"/>
      <c r="N133" s="94"/>
      <c r="O133" s="302"/>
    </row>
    <row r="134" spans="12:15" x14ac:dyDescent="0.2">
      <c r="L134" s="27"/>
      <c r="M134" s="94"/>
      <c r="N134" s="94"/>
      <c r="O134" s="302"/>
    </row>
    <row r="135" spans="12:15" x14ac:dyDescent="0.2">
      <c r="L135" s="27"/>
      <c r="M135" s="94"/>
      <c r="N135" s="94"/>
      <c r="O135" s="302"/>
    </row>
    <row r="136" spans="12:15" x14ac:dyDescent="0.2">
      <c r="L136" s="27"/>
      <c r="M136" s="94"/>
      <c r="N136" s="94"/>
      <c r="O136" s="302"/>
    </row>
    <row r="137" spans="12:15" x14ac:dyDescent="0.2">
      <c r="L137" s="27"/>
      <c r="M137" s="94"/>
      <c r="N137" s="94"/>
      <c r="O137" s="302"/>
    </row>
    <row r="138" spans="12:15" x14ac:dyDescent="0.2">
      <c r="L138" s="27"/>
      <c r="M138" s="94"/>
      <c r="N138" s="94"/>
      <c r="O138" s="302"/>
    </row>
    <row r="139" spans="12:15" x14ac:dyDescent="0.2">
      <c r="L139" s="27"/>
      <c r="M139" s="94"/>
      <c r="N139" s="94"/>
      <c r="O139" s="302"/>
    </row>
    <row r="140" spans="12:15" x14ac:dyDescent="0.2">
      <c r="L140" s="27"/>
      <c r="M140" s="94"/>
      <c r="N140" s="94"/>
      <c r="O140" s="302"/>
    </row>
    <row r="141" spans="12:15" x14ac:dyDescent="0.2">
      <c r="L141" s="27"/>
      <c r="M141" s="94"/>
      <c r="N141" s="94"/>
      <c r="O141" s="302"/>
    </row>
    <row r="142" spans="12:15" x14ac:dyDescent="0.2">
      <c r="L142" s="27"/>
      <c r="M142" s="94"/>
      <c r="N142" s="94"/>
      <c r="O142" s="302"/>
    </row>
    <row r="143" spans="12:15" x14ac:dyDescent="0.2">
      <c r="L143" s="27"/>
      <c r="M143" s="94"/>
      <c r="N143" s="94"/>
      <c r="O143" s="302"/>
    </row>
    <row r="144" spans="12:15" x14ac:dyDescent="0.2">
      <c r="L144" s="27"/>
      <c r="M144" s="94"/>
      <c r="N144" s="94"/>
      <c r="O144" s="302"/>
    </row>
    <row r="145" spans="12:15" x14ac:dyDescent="0.2">
      <c r="L145" s="27"/>
      <c r="M145" s="94"/>
      <c r="N145" s="94"/>
      <c r="O145" s="302"/>
    </row>
    <row r="146" spans="12:15" x14ac:dyDescent="0.2">
      <c r="L146" s="27"/>
      <c r="M146" s="94"/>
      <c r="N146" s="94"/>
      <c r="O146" s="302"/>
    </row>
    <row r="147" spans="12:15" x14ac:dyDescent="0.2">
      <c r="L147" s="27"/>
      <c r="M147" s="94"/>
      <c r="N147" s="94"/>
      <c r="O147" s="302"/>
    </row>
    <row r="148" spans="12:15" x14ac:dyDescent="0.2">
      <c r="L148" s="27"/>
      <c r="M148" s="94"/>
      <c r="N148" s="94"/>
      <c r="O148" s="302"/>
    </row>
    <row r="149" spans="12:15" x14ac:dyDescent="0.2">
      <c r="L149" s="27"/>
      <c r="M149" s="94"/>
      <c r="N149" s="94"/>
      <c r="O149" s="302"/>
    </row>
    <row r="150" spans="12:15" x14ac:dyDescent="0.2">
      <c r="L150" s="27"/>
      <c r="M150" s="94"/>
      <c r="N150" s="94"/>
      <c r="O150" s="302"/>
    </row>
    <row r="151" spans="12:15" x14ac:dyDescent="0.2">
      <c r="L151" s="27"/>
      <c r="M151" s="94"/>
      <c r="N151" s="94"/>
      <c r="O151" s="302"/>
    </row>
    <row r="152" spans="12:15" x14ac:dyDescent="0.2">
      <c r="L152" s="27"/>
      <c r="M152" s="94"/>
      <c r="N152" s="94"/>
      <c r="O152" s="302"/>
    </row>
    <row r="153" spans="12:15" x14ac:dyDescent="0.2">
      <c r="L153" s="27"/>
      <c r="M153" s="94"/>
      <c r="N153" s="94"/>
      <c r="O153" s="302"/>
    </row>
    <row r="154" spans="12:15" x14ac:dyDescent="0.2">
      <c r="L154" s="27"/>
      <c r="M154" s="94"/>
      <c r="N154" s="94"/>
      <c r="O154" s="302"/>
    </row>
    <row r="155" spans="12:15" x14ac:dyDescent="0.2">
      <c r="L155" s="27"/>
      <c r="M155" s="94"/>
      <c r="N155" s="94"/>
      <c r="O155" s="302"/>
    </row>
    <row r="156" spans="12:15" x14ac:dyDescent="0.2">
      <c r="L156" s="27"/>
      <c r="M156" s="94"/>
      <c r="N156" s="94"/>
      <c r="O156" s="302"/>
    </row>
    <row r="157" spans="12:15" x14ac:dyDescent="0.2">
      <c r="L157" s="27"/>
      <c r="M157" s="94"/>
      <c r="N157" s="94"/>
      <c r="O157" s="302"/>
    </row>
    <row r="158" spans="12:15" x14ac:dyDescent="0.2">
      <c r="L158" s="27"/>
      <c r="M158" s="94"/>
      <c r="N158" s="94"/>
      <c r="O158" s="302"/>
    </row>
    <row r="159" spans="12:15" x14ac:dyDescent="0.2">
      <c r="L159" s="27"/>
      <c r="M159" s="94"/>
      <c r="N159" s="94"/>
      <c r="O159" s="302"/>
    </row>
    <row r="160" spans="12:15" x14ac:dyDescent="0.2">
      <c r="L160" s="27"/>
      <c r="M160" s="94"/>
      <c r="N160" s="94"/>
      <c r="O160" s="302"/>
    </row>
    <row r="161" spans="12:15" x14ac:dyDescent="0.2">
      <c r="L161" s="27"/>
      <c r="M161" s="94"/>
      <c r="N161" s="94"/>
      <c r="O161" s="302"/>
    </row>
    <row r="162" spans="12:15" x14ac:dyDescent="0.2">
      <c r="L162" s="27"/>
      <c r="M162" s="94"/>
      <c r="N162" s="94"/>
      <c r="O162" s="302"/>
    </row>
    <row r="163" spans="12:15" x14ac:dyDescent="0.2">
      <c r="L163" s="27"/>
      <c r="M163" s="94"/>
      <c r="N163" s="94"/>
      <c r="O163" s="302"/>
    </row>
    <row r="164" spans="12:15" x14ac:dyDescent="0.2">
      <c r="L164" s="27"/>
      <c r="M164" s="94"/>
      <c r="N164" s="94"/>
      <c r="O164" s="302"/>
    </row>
    <row r="165" spans="12:15" x14ac:dyDescent="0.2">
      <c r="L165" s="27"/>
      <c r="M165" s="94"/>
      <c r="N165" s="94"/>
      <c r="O165" s="302"/>
    </row>
    <row r="166" spans="12:15" x14ac:dyDescent="0.2">
      <c r="L166" s="27"/>
      <c r="M166" s="94"/>
      <c r="N166" s="94"/>
      <c r="O166" s="302"/>
    </row>
    <row r="167" spans="12:15" x14ac:dyDescent="0.2">
      <c r="L167" s="27"/>
      <c r="M167" s="94"/>
      <c r="N167" s="94"/>
      <c r="O167" s="302"/>
    </row>
    <row r="168" spans="12:15" x14ac:dyDescent="0.2">
      <c r="L168" s="27"/>
      <c r="M168" s="94"/>
      <c r="N168" s="94"/>
      <c r="O168" s="302"/>
    </row>
    <row r="169" spans="12:15" x14ac:dyDescent="0.2">
      <c r="L169" s="27"/>
      <c r="M169" s="94"/>
      <c r="N169" s="94"/>
      <c r="O169" s="302"/>
    </row>
    <row r="170" spans="12:15" x14ac:dyDescent="0.2">
      <c r="L170" s="27"/>
      <c r="M170" s="94"/>
      <c r="N170" s="94"/>
      <c r="O170" s="302"/>
    </row>
    <row r="171" spans="12:15" x14ac:dyDescent="0.2">
      <c r="L171" s="27"/>
      <c r="M171" s="94"/>
      <c r="N171" s="94"/>
      <c r="O171" s="302"/>
    </row>
    <row r="172" spans="12:15" x14ac:dyDescent="0.2">
      <c r="L172" s="27"/>
      <c r="M172" s="94"/>
      <c r="N172" s="94"/>
      <c r="O172" s="302"/>
    </row>
    <row r="173" spans="12:15" x14ac:dyDescent="0.2">
      <c r="L173" s="27"/>
      <c r="M173" s="94"/>
      <c r="N173" s="94"/>
      <c r="O173" s="302"/>
    </row>
    <row r="174" spans="12:15" x14ac:dyDescent="0.2">
      <c r="L174" s="27"/>
      <c r="M174" s="94"/>
      <c r="N174" s="94"/>
      <c r="O174" s="302"/>
    </row>
    <row r="175" spans="12:15" x14ac:dyDescent="0.2">
      <c r="L175" s="27"/>
      <c r="M175" s="94"/>
      <c r="N175" s="94"/>
      <c r="O175" s="302"/>
    </row>
    <row r="176" spans="12:15" x14ac:dyDescent="0.2">
      <c r="L176" s="27"/>
      <c r="M176" s="94"/>
      <c r="N176" s="94"/>
      <c r="O176" s="302"/>
    </row>
    <row r="177" spans="12:15" x14ac:dyDescent="0.2">
      <c r="L177" s="27"/>
      <c r="M177" s="94"/>
      <c r="N177" s="94"/>
      <c r="O177" s="302"/>
    </row>
    <row r="178" spans="12:15" x14ac:dyDescent="0.2">
      <c r="L178" s="27"/>
      <c r="M178" s="94"/>
      <c r="N178" s="94"/>
      <c r="O178" s="302"/>
    </row>
    <row r="179" spans="12:15" x14ac:dyDescent="0.2">
      <c r="L179" s="27"/>
      <c r="M179" s="94"/>
      <c r="N179" s="94"/>
      <c r="O179" s="302"/>
    </row>
    <row r="180" spans="12:15" x14ac:dyDescent="0.2">
      <c r="L180" s="27"/>
      <c r="M180" s="94"/>
      <c r="N180" s="94"/>
      <c r="O180" s="302"/>
    </row>
    <row r="181" spans="12:15" x14ac:dyDescent="0.2">
      <c r="L181" s="27"/>
      <c r="M181" s="94"/>
      <c r="N181" s="94"/>
      <c r="O181" s="302"/>
    </row>
    <row r="182" spans="12:15" x14ac:dyDescent="0.2">
      <c r="L182" s="27"/>
      <c r="M182" s="94"/>
      <c r="N182" s="94"/>
      <c r="O182" s="302"/>
    </row>
    <row r="183" spans="12:15" x14ac:dyDescent="0.2">
      <c r="L183" s="27"/>
      <c r="M183" s="94"/>
      <c r="N183" s="94"/>
      <c r="O183" s="302"/>
    </row>
    <row r="184" spans="12:15" x14ac:dyDescent="0.2">
      <c r="L184" s="27"/>
      <c r="M184" s="94"/>
      <c r="N184" s="94"/>
      <c r="O184" s="302"/>
    </row>
    <row r="185" spans="12:15" x14ac:dyDescent="0.2">
      <c r="L185" s="27"/>
      <c r="M185" s="94"/>
      <c r="N185" s="94"/>
      <c r="O185" s="302"/>
    </row>
    <row r="186" spans="12:15" x14ac:dyDescent="0.2">
      <c r="L186" s="27"/>
      <c r="M186" s="94"/>
      <c r="N186" s="94"/>
      <c r="O186" s="302"/>
    </row>
    <row r="187" spans="12:15" x14ac:dyDescent="0.2">
      <c r="L187" s="27"/>
      <c r="M187" s="94"/>
      <c r="N187" s="94"/>
      <c r="O187" s="302"/>
    </row>
    <row r="188" spans="12:15" x14ac:dyDescent="0.2">
      <c r="L188" s="27"/>
      <c r="M188" s="94"/>
      <c r="N188" s="94"/>
      <c r="O188" s="302"/>
    </row>
    <row r="189" spans="12:15" x14ac:dyDescent="0.2">
      <c r="L189" s="27"/>
      <c r="M189" s="94"/>
      <c r="N189" s="94"/>
      <c r="O189" s="302"/>
    </row>
    <row r="190" spans="12:15" x14ac:dyDescent="0.2">
      <c r="L190" s="27"/>
      <c r="M190" s="94"/>
      <c r="N190" s="94"/>
      <c r="O190" s="302"/>
    </row>
    <row r="191" spans="12:15" x14ac:dyDescent="0.2">
      <c r="L191" s="27"/>
      <c r="M191" s="94"/>
      <c r="N191" s="94"/>
      <c r="O191" s="302"/>
    </row>
    <row r="192" spans="12:15" x14ac:dyDescent="0.2">
      <c r="L192" s="27"/>
      <c r="M192" s="94"/>
      <c r="N192" s="94"/>
      <c r="O192" s="302"/>
    </row>
    <row r="193" spans="12:15" x14ac:dyDescent="0.2">
      <c r="L193" s="27"/>
      <c r="M193" s="94"/>
      <c r="N193" s="94"/>
      <c r="O193" s="302"/>
    </row>
    <row r="194" spans="12:15" x14ac:dyDescent="0.2">
      <c r="L194" s="27"/>
      <c r="M194" s="94"/>
      <c r="N194" s="94"/>
      <c r="O194" s="302"/>
    </row>
    <row r="195" spans="12:15" x14ac:dyDescent="0.2">
      <c r="L195" s="27"/>
      <c r="M195" s="94"/>
      <c r="N195" s="94"/>
      <c r="O195" s="302"/>
    </row>
    <row r="196" spans="12:15" x14ac:dyDescent="0.2">
      <c r="L196" s="27"/>
      <c r="M196" s="94"/>
      <c r="N196" s="94"/>
      <c r="O196" s="302"/>
    </row>
    <row r="197" spans="12:15" x14ac:dyDescent="0.2">
      <c r="L197" s="27"/>
      <c r="M197" s="94"/>
      <c r="N197" s="94"/>
      <c r="O197" s="302"/>
    </row>
    <row r="198" spans="12:15" x14ac:dyDescent="0.2">
      <c r="L198" s="27"/>
      <c r="M198" s="94"/>
      <c r="N198" s="94"/>
      <c r="O198" s="302"/>
    </row>
    <row r="199" spans="12:15" x14ac:dyDescent="0.2">
      <c r="L199" s="27"/>
      <c r="M199" s="94"/>
      <c r="N199" s="94"/>
      <c r="O199" s="302"/>
    </row>
    <row r="200" spans="12:15" x14ac:dyDescent="0.2">
      <c r="L200" s="27"/>
      <c r="M200" s="94"/>
      <c r="N200" s="94"/>
      <c r="O200" s="302"/>
    </row>
    <row r="201" spans="12:15" x14ac:dyDescent="0.2">
      <c r="L201" s="27"/>
      <c r="M201" s="94"/>
      <c r="N201" s="94"/>
      <c r="O201" s="302"/>
    </row>
    <row r="202" spans="12:15" x14ac:dyDescent="0.2">
      <c r="L202" s="27"/>
      <c r="M202" s="94"/>
      <c r="N202" s="94"/>
      <c r="O202" s="302"/>
    </row>
    <row r="203" spans="12:15" x14ac:dyDescent="0.2">
      <c r="L203" s="27"/>
      <c r="M203" s="94"/>
      <c r="N203" s="94"/>
      <c r="O203" s="302"/>
    </row>
    <row r="204" spans="12:15" x14ac:dyDescent="0.2">
      <c r="L204" s="27"/>
      <c r="M204" s="94"/>
      <c r="N204" s="94"/>
      <c r="O204" s="302"/>
    </row>
    <row r="205" spans="12:15" x14ac:dyDescent="0.2">
      <c r="L205" s="27"/>
      <c r="M205" s="94"/>
      <c r="N205" s="94"/>
      <c r="O205" s="302"/>
    </row>
    <row r="206" spans="12:15" x14ac:dyDescent="0.2">
      <c r="L206" s="27"/>
      <c r="M206" s="94"/>
      <c r="N206" s="94"/>
      <c r="O206" s="302"/>
    </row>
    <row r="207" spans="12:15" x14ac:dyDescent="0.2">
      <c r="L207" s="27"/>
      <c r="M207" s="94"/>
      <c r="N207" s="94"/>
      <c r="O207" s="302"/>
    </row>
    <row r="208" spans="12:15" x14ac:dyDescent="0.2">
      <c r="L208" s="27"/>
      <c r="M208" s="94"/>
      <c r="N208" s="94"/>
      <c r="O208" s="302"/>
    </row>
    <row r="209" spans="12:15" x14ac:dyDescent="0.2">
      <c r="L209" s="27"/>
      <c r="M209" s="94"/>
      <c r="N209" s="94"/>
      <c r="O209" s="302"/>
    </row>
    <row r="210" spans="12:15" x14ac:dyDescent="0.2">
      <c r="L210" s="27"/>
      <c r="M210" s="94"/>
      <c r="N210" s="94"/>
      <c r="O210" s="302"/>
    </row>
    <row r="211" spans="12:15" x14ac:dyDescent="0.2">
      <c r="L211" s="27"/>
      <c r="M211" s="94"/>
      <c r="N211" s="94"/>
      <c r="O211" s="302"/>
    </row>
    <row r="212" spans="12:15" x14ac:dyDescent="0.2">
      <c r="L212" s="27"/>
      <c r="M212" s="94"/>
      <c r="N212" s="94"/>
      <c r="O212" s="302"/>
    </row>
    <row r="213" spans="12:15" x14ac:dyDescent="0.2">
      <c r="L213" s="27"/>
      <c r="M213" s="94"/>
      <c r="N213" s="94"/>
      <c r="O213" s="302"/>
    </row>
    <row r="214" spans="12:15" x14ac:dyDescent="0.2">
      <c r="L214" s="27"/>
      <c r="M214" s="94"/>
      <c r="N214" s="94"/>
      <c r="O214" s="302"/>
    </row>
    <row r="215" spans="12:15" x14ac:dyDescent="0.2">
      <c r="L215" s="27"/>
      <c r="M215" s="94"/>
      <c r="N215" s="94"/>
      <c r="O215" s="302"/>
    </row>
    <row r="216" spans="12:15" x14ac:dyDescent="0.2">
      <c r="L216" s="27"/>
      <c r="M216" s="94"/>
      <c r="N216" s="94"/>
      <c r="O216" s="302"/>
    </row>
    <row r="217" spans="12:15" x14ac:dyDescent="0.2">
      <c r="L217" s="27"/>
      <c r="M217" s="94"/>
      <c r="N217" s="94"/>
      <c r="O217" s="302"/>
    </row>
    <row r="218" spans="12:15" x14ac:dyDescent="0.2">
      <c r="L218" s="27"/>
      <c r="M218" s="94"/>
      <c r="N218" s="94"/>
      <c r="O218" s="302"/>
    </row>
    <row r="219" spans="12:15" x14ac:dyDescent="0.2">
      <c r="L219" s="27"/>
      <c r="M219" s="94"/>
      <c r="N219" s="94"/>
      <c r="O219" s="302"/>
    </row>
    <row r="220" spans="12:15" x14ac:dyDescent="0.2">
      <c r="L220" s="27"/>
      <c r="M220" s="94"/>
      <c r="N220" s="94"/>
      <c r="O220" s="302"/>
    </row>
    <row r="221" spans="12:15" x14ac:dyDescent="0.2">
      <c r="L221" s="27"/>
      <c r="M221" s="94"/>
      <c r="N221" s="94"/>
      <c r="O221" s="302"/>
    </row>
    <row r="222" spans="12:15" x14ac:dyDescent="0.2">
      <c r="L222" s="27"/>
      <c r="M222" s="94"/>
      <c r="N222" s="94"/>
    </row>
    <row r="223" spans="12:15" x14ac:dyDescent="0.2">
      <c r="L223" s="27"/>
      <c r="M223" s="94"/>
      <c r="N223" s="94"/>
    </row>
    <row r="224" spans="12:15" x14ac:dyDescent="0.2">
      <c r="L224" s="27"/>
      <c r="M224" s="94"/>
      <c r="N224" s="94"/>
    </row>
    <row r="225" spans="12:14" x14ac:dyDescent="0.2">
      <c r="L225" s="27"/>
      <c r="M225" s="94"/>
      <c r="N225" s="94"/>
    </row>
    <row r="226" spans="12:14" x14ac:dyDescent="0.2">
      <c r="L226" s="27"/>
      <c r="M226" s="94"/>
      <c r="N226" s="94"/>
    </row>
    <row r="227" spans="12:14" x14ac:dyDescent="0.2">
      <c r="L227" s="27"/>
      <c r="M227" s="94"/>
      <c r="N227" s="94"/>
    </row>
    <row r="228" spans="12:14" x14ac:dyDescent="0.2">
      <c r="L228" s="27"/>
      <c r="M228" s="94"/>
      <c r="N228" s="94"/>
    </row>
    <row r="229" spans="12:14" x14ac:dyDescent="0.2">
      <c r="L229" s="27"/>
      <c r="M229" s="94"/>
      <c r="N229" s="94"/>
    </row>
    <row r="230" spans="12:14" x14ac:dyDescent="0.2">
      <c r="L230" s="27"/>
      <c r="M230" s="94"/>
      <c r="N230" s="94"/>
    </row>
    <row r="231" spans="12:14" x14ac:dyDescent="0.2">
      <c r="L231" s="27"/>
      <c r="M231" s="94"/>
      <c r="N231" s="94"/>
    </row>
    <row r="232" spans="12:14" x14ac:dyDescent="0.2">
      <c r="L232" s="27"/>
      <c r="M232" s="94"/>
      <c r="N232" s="94"/>
    </row>
    <row r="233" spans="12:14" x14ac:dyDescent="0.2">
      <c r="L233" s="27"/>
      <c r="M233" s="94"/>
      <c r="N233" s="94"/>
    </row>
    <row r="234" spans="12:14" x14ac:dyDescent="0.2">
      <c r="L234" s="27"/>
      <c r="M234" s="94"/>
      <c r="N234" s="94"/>
    </row>
    <row r="235" spans="12:14" x14ac:dyDescent="0.2">
      <c r="L235" s="27"/>
      <c r="M235" s="94"/>
      <c r="N235" s="94"/>
    </row>
    <row r="236" spans="12:14" x14ac:dyDescent="0.2">
      <c r="L236" s="27"/>
      <c r="M236" s="94"/>
      <c r="N236" s="94"/>
    </row>
    <row r="237" spans="12:14" x14ac:dyDescent="0.2">
      <c r="L237" s="27"/>
      <c r="M237" s="94"/>
      <c r="N237" s="94"/>
    </row>
    <row r="238" spans="12:14" x14ac:dyDescent="0.2">
      <c r="L238" s="27"/>
      <c r="M238" s="94"/>
      <c r="N238" s="94"/>
    </row>
    <row r="239" spans="12:14" x14ac:dyDescent="0.2">
      <c r="L239" s="27"/>
      <c r="M239" s="94"/>
      <c r="N239" s="94"/>
    </row>
    <row r="240" spans="12:14" x14ac:dyDescent="0.2">
      <c r="L240" s="27"/>
      <c r="M240" s="94"/>
      <c r="N240" s="94"/>
    </row>
    <row r="241" spans="12:14" x14ac:dyDescent="0.2">
      <c r="L241" s="27"/>
      <c r="M241" s="94"/>
      <c r="N241" s="94"/>
    </row>
    <row r="242" spans="12:14" x14ac:dyDescent="0.2">
      <c r="L242" s="27"/>
      <c r="M242" s="94"/>
      <c r="N242" s="94"/>
    </row>
    <row r="243" spans="12:14" x14ac:dyDescent="0.2">
      <c r="L243" s="27"/>
      <c r="M243" s="94"/>
      <c r="N243" s="94"/>
    </row>
    <row r="244" spans="12:14" x14ac:dyDescent="0.2">
      <c r="L244" s="27"/>
      <c r="M244" s="94"/>
      <c r="N244" s="94"/>
    </row>
    <row r="245" spans="12:14" x14ac:dyDescent="0.2">
      <c r="L245" s="27"/>
      <c r="M245" s="94"/>
      <c r="N245" s="94"/>
    </row>
    <row r="246" spans="12:14" x14ac:dyDescent="0.2">
      <c r="L246" s="27"/>
      <c r="M246" s="94"/>
      <c r="N246" s="94"/>
    </row>
    <row r="247" spans="12:14" x14ac:dyDescent="0.2">
      <c r="L247" s="27"/>
      <c r="M247" s="94"/>
      <c r="N247" s="94"/>
    </row>
    <row r="248" spans="12:14" x14ac:dyDescent="0.2">
      <c r="L248" s="27"/>
      <c r="M248" s="94"/>
      <c r="N248" s="94"/>
    </row>
    <row r="249" spans="12:14" x14ac:dyDescent="0.2">
      <c r="L249" s="27"/>
      <c r="M249" s="94"/>
      <c r="N249" s="94"/>
    </row>
    <row r="250" spans="12:14" x14ac:dyDescent="0.2">
      <c r="L250" s="27"/>
      <c r="M250" s="94"/>
      <c r="N250" s="94"/>
    </row>
    <row r="251" spans="12:14" x14ac:dyDescent="0.2">
      <c r="L251" s="27"/>
      <c r="M251" s="94"/>
      <c r="N251" s="94"/>
    </row>
    <row r="252" spans="12:14" x14ac:dyDescent="0.2">
      <c r="L252" s="27"/>
      <c r="M252" s="94"/>
      <c r="N252" s="94"/>
    </row>
    <row r="253" spans="12:14" x14ac:dyDescent="0.2">
      <c r="L253" s="27"/>
      <c r="M253" s="94"/>
      <c r="N253" s="94"/>
    </row>
    <row r="254" spans="12:14" x14ac:dyDescent="0.2">
      <c r="L254" s="27"/>
      <c r="M254" s="94"/>
      <c r="N254" s="94"/>
    </row>
    <row r="255" spans="12:14" x14ac:dyDescent="0.2">
      <c r="L255" s="27"/>
      <c r="M255" s="94"/>
      <c r="N255" s="94"/>
    </row>
    <row r="256" spans="12:14" x14ac:dyDescent="0.2">
      <c r="L256" s="27"/>
      <c r="M256" s="94"/>
      <c r="N256" s="94"/>
    </row>
    <row r="257" spans="12:14" x14ac:dyDescent="0.2">
      <c r="L257" s="27"/>
      <c r="M257" s="94"/>
      <c r="N257" s="94"/>
    </row>
    <row r="258" spans="12:14" x14ac:dyDescent="0.2">
      <c r="L258" s="27"/>
      <c r="M258" s="94"/>
      <c r="N258" s="94"/>
    </row>
    <row r="259" spans="12:14" x14ac:dyDescent="0.2">
      <c r="L259" s="27"/>
      <c r="M259" s="94"/>
      <c r="N259" s="94"/>
    </row>
    <row r="260" spans="12:14" x14ac:dyDescent="0.2">
      <c r="L260" s="27"/>
      <c r="M260" s="94"/>
      <c r="N260" s="94"/>
    </row>
    <row r="261" spans="12:14" x14ac:dyDescent="0.2">
      <c r="L261" s="27"/>
      <c r="M261" s="94"/>
      <c r="N261" s="94"/>
    </row>
    <row r="262" spans="12:14" x14ac:dyDescent="0.2">
      <c r="L262" s="27"/>
      <c r="M262" s="94"/>
      <c r="N262" s="94"/>
    </row>
    <row r="263" spans="12:14" x14ac:dyDescent="0.2">
      <c r="L263" s="27"/>
      <c r="M263" s="94"/>
      <c r="N263" s="94"/>
    </row>
    <row r="264" spans="12:14" x14ac:dyDescent="0.2">
      <c r="L264" s="27"/>
      <c r="M264" s="94"/>
      <c r="N264" s="94"/>
    </row>
    <row r="265" spans="12:14" x14ac:dyDescent="0.2">
      <c r="L265" s="27"/>
      <c r="M265" s="94"/>
      <c r="N265" s="94"/>
    </row>
    <row r="266" spans="12:14" x14ac:dyDescent="0.2">
      <c r="L266" s="27"/>
      <c r="M266" s="94"/>
      <c r="N266" s="94"/>
    </row>
    <row r="267" spans="12:14" x14ac:dyDescent="0.2">
      <c r="L267" s="27"/>
      <c r="M267" s="94"/>
      <c r="N267" s="94"/>
    </row>
    <row r="268" spans="12:14" x14ac:dyDescent="0.2">
      <c r="L268" s="27"/>
      <c r="M268" s="94"/>
      <c r="N268" s="94"/>
    </row>
    <row r="269" spans="12:14" x14ac:dyDescent="0.2">
      <c r="L269" s="27"/>
      <c r="M269" s="94"/>
      <c r="N269" s="94"/>
    </row>
    <row r="270" spans="12:14" x14ac:dyDescent="0.2">
      <c r="L270" s="27"/>
      <c r="M270" s="94"/>
      <c r="N270" s="94"/>
    </row>
    <row r="271" spans="12:14" x14ac:dyDescent="0.2">
      <c r="L271" s="27"/>
      <c r="M271" s="94"/>
      <c r="N271" s="94"/>
    </row>
    <row r="272" spans="12:14" x14ac:dyDescent="0.2">
      <c r="L272" s="27"/>
      <c r="M272" s="94"/>
      <c r="N272" s="94"/>
    </row>
    <row r="273" spans="1:14" x14ac:dyDescent="0.2">
      <c r="L273" s="27"/>
      <c r="M273" s="94"/>
      <c r="N273" s="94"/>
    </row>
    <row r="274" spans="1:14" x14ac:dyDescent="0.2">
      <c r="L274" s="27"/>
      <c r="M274" s="94"/>
      <c r="N274" s="94"/>
    </row>
    <row r="275" spans="1:14" x14ac:dyDescent="0.2">
      <c r="L275" s="27"/>
      <c r="M275" s="94"/>
      <c r="N275" s="94"/>
    </row>
    <row r="276" spans="1:14" x14ac:dyDescent="0.2">
      <c r="L276" s="27"/>
      <c r="M276" s="94"/>
      <c r="N276" s="94"/>
    </row>
    <row r="277" spans="1:14" x14ac:dyDescent="0.2">
      <c r="L277" s="27"/>
      <c r="M277" s="94"/>
      <c r="N277" s="94"/>
    </row>
    <row r="278" spans="1:14" x14ac:dyDescent="0.2">
      <c r="L278" s="27"/>
      <c r="M278" s="94"/>
      <c r="N278" s="94"/>
    </row>
    <row r="279" spans="1:14" x14ac:dyDescent="0.2">
      <c r="L279" s="27"/>
      <c r="M279" s="94"/>
      <c r="N279" s="94"/>
    </row>
    <row r="280" spans="1:14" x14ac:dyDescent="0.2">
      <c r="L280" s="27"/>
      <c r="M280" s="94"/>
      <c r="N280" s="94"/>
    </row>
    <row r="281" spans="1:14" x14ac:dyDescent="0.2">
      <c r="L281" s="27"/>
      <c r="M281" s="94"/>
      <c r="N281" s="94"/>
    </row>
    <row r="282" spans="1:14" x14ac:dyDescent="0.2">
      <c r="L282" s="27"/>
      <c r="M282" s="94"/>
      <c r="N282" s="94"/>
    </row>
    <row r="283" spans="1:14" ht="48" x14ac:dyDescent="0.2">
      <c r="A283" s="409" t="s">
        <v>748</v>
      </c>
      <c r="B283" s="27" t="s">
        <v>749</v>
      </c>
      <c r="M283" s="94"/>
      <c r="N283" s="94"/>
    </row>
    <row r="284" spans="1:14" ht="36" x14ac:dyDescent="0.2">
      <c r="A284" s="410">
        <v>43532</v>
      </c>
      <c r="B284" s="27" t="s">
        <v>750</v>
      </c>
      <c r="M284" s="94"/>
      <c r="N284" s="94"/>
    </row>
    <row r="285" spans="1:14" x14ac:dyDescent="0.2">
      <c r="C285" s="29" t="s">
        <v>751</v>
      </c>
      <c r="M285" s="94"/>
      <c r="N285" s="94"/>
    </row>
    <row r="286" spans="1:14" x14ac:dyDescent="0.2">
      <c r="M286" s="94"/>
      <c r="N286" s="94"/>
    </row>
    <row r="287" spans="1:14" x14ac:dyDescent="0.2">
      <c r="M287" s="94"/>
      <c r="N287" s="94"/>
    </row>
    <row r="288" spans="1:14" x14ac:dyDescent="0.2">
      <c r="M288" s="94"/>
      <c r="N288" s="94"/>
    </row>
    <row r="289" spans="5:14" x14ac:dyDescent="0.2">
      <c r="E289" s="29"/>
      <c r="F289" s="29"/>
      <c r="G289" s="29"/>
      <c r="H289" s="29"/>
      <c r="I289" s="29"/>
      <c r="J289" s="29"/>
      <c r="K289" s="29"/>
      <c r="L289" s="29"/>
      <c r="M289" s="94"/>
      <c r="N289" s="94"/>
    </row>
    <row r="290" spans="5:14" x14ac:dyDescent="0.2">
      <c r="E290" s="29"/>
      <c r="F290" s="29"/>
      <c r="G290" s="29"/>
      <c r="H290" s="29"/>
      <c r="I290" s="29"/>
      <c r="J290" s="29"/>
      <c r="K290" s="29"/>
      <c r="L290" s="29"/>
      <c r="M290" s="94"/>
      <c r="N290" s="94"/>
    </row>
    <row r="291" spans="5:14" x14ac:dyDescent="0.2">
      <c r="E291" s="29"/>
      <c r="F291" s="29"/>
      <c r="G291" s="29"/>
      <c r="H291" s="29"/>
      <c r="I291" s="29"/>
      <c r="J291" s="29"/>
      <c r="K291" s="29"/>
      <c r="L291" s="29"/>
      <c r="M291" s="94"/>
      <c r="N291" s="94"/>
    </row>
    <row r="292" spans="5:14" x14ac:dyDescent="0.2">
      <c r="E292" s="29"/>
      <c r="F292" s="29"/>
      <c r="G292" s="29"/>
      <c r="H292" s="29"/>
      <c r="I292" s="29"/>
      <c r="J292" s="29"/>
      <c r="K292" s="29"/>
      <c r="L292" s="29"/>
      <c r="M292" s="94"/>
      <c r="N292" s="94"/>
    </row>
    <row r="293" spans="5:14" x14ac:dyDescent="0.2">
      <c r="E293" s="29"/>
      <c r="F293" s="29"/>
      <c r="G293" s="29"/>
      <c r="H293" s="29"/>
      <c r="I293" s="29"/>
      <c r="J293" s="29"/>
      <c r="K293" s="29"/>
      <c r="L293" s="29"/>
      <c r="M293" s="94"/>
      <c r="N293" s="94"/>
    </row>
    <row r="294" spans="5:14" x14ac:dyDescent="0.2">
      <c r="E294" s="29"/>
      <c r="F294" s="29"/>
      <c r="G294" s="29"/>
      <c r="H294" s="29"/>
      <c r="I294" s="29"/>
      <c r="J294" s="29"/>
      <c r="K294" s="29"/>
      <c r="L294" s="29"/>
      <c r="M294" s="94"/>
      <c r="N294" s="94"/>
    </row>
    <row r="295" spans="5:14" x14ac:dyDescent="0.2">
      <c r="E295" s="29"/>
      <c r="F295" s="29"/>
      <c r="G295" s="29"/>
      <c r="H295" s="29"/>
      <c r="I295" s="29"/>
      <c r="J295" s="29"/>
      <c r="K295" s="29"/>
      <c r="L295" s="29"/>
      <c r="M295" s="94"/>
      <c r="N295" s="94"/>
    </row>
    <row r="296" spans="5:14" x14ac:dyDescent="0.2">
      <c r="E296" s="29"/>
      <c r="F296" s="29"/>
      <c r="G296" s="29"/>
      <c r="H296" s="29"/>
      <c r="I296" s="29"/>
      <c r="J296" s="29"/>
      <c r="K296" s="29"/>
      <c r="L296" s="29"/>
      <c r="M296" s="94"/>
      <c r="N296" s="94"/>
    </row>
    <row r="297" spans="5:14" x14ac:dyDescent="0.2">
      <c r="E297" s="29"/>
      <c r="F297" s="29"/>
      <c r="G297" s="29"/>
      <c r="H297" s="29"/>
      <c r="I297" s="29"/>
      <c r="J297" s="29"/>
      <c r="K297" s="29"/>
      <c r="L297" s="29"/>
      <c r="M297" s="94"/>
      <c r="N297" s="94"/>
    </row>
    <row r="298" spans="5:14" x14ac:dyDescent="0.2">
      <c r="E298" s="29"/>
      <c r="F298" s="29"/>
      <c r="G298" s="29"/>
      <c r="H298" s="29"/>
      <c r="I298" s="29"/>
      <c r="J298" s="29"/>
      <c r="K298" s="29"/>
      <c r="L298" s="29"/>
    </row>
    <row r="299" spans="5:14" x14ac:dyDescent="0.2">
      <c r="E299" s="29"/>
      <c r="F299" s="29"/>
      <c r="G299" s="29"/>
      <c r="H299" s="29"/>
      <c r="I299" s="29"/>
      <c r="J299" s="29"/>
      <c r="K299" s="29"/>
      <c r="L299" s="29"/>
    </row>
    <row r="300" spans="5:14" x14ac:dyDescent="0.2">
      <c r="E300" s="29"/>
      <c r="F300" s="29"/>
      <c r="G300" s="29"/>
      <c r="H300" s="29"/>
      <c r="I300" s="29"/>
      <c r="J300" s="29"/>
      <c r="K300" s="29"/>
      <c r="L300" s="29"/>
    </row>
    <row r="301" spans="5:14" x14ac:dyDescent="0.2">
      <c r="E301" s="29"/>
      <c r="F301" s="29"/>
      <c r="G301" s="29"/>
      <c r="H301" s="29"/>
      <c r="I301" s="29"/>
      <c r="J301" s="29"/>
      <c r="K301" s="29"/>
      <c r="L301" s="29"/>
    </row>
    <row r="302" spans="5:14" x14ac:dyDescent="0.2">
      <c r="E302" s="29"/>
      <c r="F302" s="29"/>
      <c r="G302" s="29"/>
      <c r="H302" s="29"/>
      <c r="I302" s="29"/>
      <c r="J302" s="29"/>
      <c r="K302" s="29"/>
      <c r="L302" s="29"/>
    </row>
    <row r="303" spans="5:14" x14ac:dyDescent="0.2">
      <c r="E303" s="29"/>
      <c r="F303" s="29"/>
      <c r="G303" s="29"/>
      <c r="H303" s="29"/>
      <c r="I303" s="29"/>
      <c r="J303" s="29"/>
      <c r="K303" s="29"/>
      <c r="L303" s="29"/>
    </row>
    <row r="304" spans="5:14" x14ac:dyDescent="0.2">
      <c r="E304" s="29"/>
      <c r="F304" s="29"/>
      <c r="G304" s="29"/>
      <c r="H304" s="29"/>
      <c r="I304" s="29"/>
      <c r="J304" s="29"/>
      <c r="K304" s="29"/>
      <c r="L304" s="29"/>
    </row>
    <row r="305" spans="5:12" x14ac:dyDescent="0.2">
      <c r="E305" s="29"/>
      <c r="F305" s="29"/>
      <c r="G305" s="29"/>
      <c r="H305" s="29"/>
      <c r="I305" s="29"/>
      <c r="J305" s="29"/>
      <c r="K305" s="29"/>
      <c r="L305" s="29"/>
    </row>
    <row r="306" spans="5:12" x14ac:dyDescent="0.2">
      <c r="E306" s="29"/>
      <c r="F306" s="29"/>
      <c r="G306" s="29"/>
      <c r="H306" s="29"/>
      <c r="I306" s="29"/>
      <c r="J306" s="29"/>
      <c r="K306" s="29"/>
      <c r="L306" s="29"/>
    </row>
    <row r="307" spans="5:12" x14ac:dyDescent="0.2">
      <c r="E307" s="29"/>
      <c r="F307" s="29"/>
      <c r="G307" s="29"/>
      <c r="H307" s="29"/>
      <c r="I307" s="29"/>
      <c r="J307" s="29"/>
      <c r="K307" s="29"/>
      <c r="L307" s="29"/>
    </row>
    <row r="308" spans="5:12" x14ac:dyDescent="0.2">
      <c r="E308" s="29"/>
      <c r="F308" s="29"/>
      <c r="G308" s="29"/>
      <c r="H308" s="29"/>
      <c r="I308" s="29"/>
      <c r="J308" s="29"/>
      <c r="K308" s="29"/>
      <c r="L308" s="29"/>
    </row>
    <row r="309" spans="5:12" x14ac:dyDescent="0.2">
      <c r="E309" s="29"/>
      <c r="F309" s="29"/>
      <c r="G309" s="29"/>
      <c r="H309" s="29"/>
      <c r="I309" s="29"/>
      <c r="J309" s="29"/>
      <c r="K309" s="29"/>
      <c r="L309" s="29"/>
    </row>
  </sheetData>
  <sheetProtection formatCells="0" formatColumns="0" formatRows="0"/>
  <mergeCells count="44">
    <mergeCell ref="K25:K26"/>
    <mergeCell ref="L25:L26"/>
    <mergeCell ref="E25:E26"/>
    <mergeCell ref="F25:F26"/>
    <mergeCell ref="G25:G26"/>
    <mergeCell ref="H25:H26"/>
    <mergeCell ref="I25:I26"/>
    <mergeCell ref="J25:J26"/>
    <mergeCell ref="C19:C21"/>
    <mergeCell ref="C22:C23"/>
    <mergeCell ref="A25:A26"/>
    <mergeCell ref="B25:B26"/>
    <mergeCell ref="C25:C26"/>
    <mergeCell ref="D25:D26"/>
    <mergeCell ref="AH16:AM16"/>
    <mergeCell ref="M17:Q17"/>
    <mergeCell ref="T17:X17"/>
    <mergeCell ref="AA17:AE17"/>
    <mergeCell ref="AH17:AL17"/>
    <mergeCell ref="A18:L18"/>
    <mergeCell ref="J16:J17"/>
    <mergeCell ref="K16:K17"/>
    <mergeCell ref="L16:L17"/>
    <mergeCell ref="M16:R16"/>
    <mergeCell ref="T16:Y16"/>
    <mergeCell ref="AA16:AF16"/>
    <mergeCell ref="K14:L14"/>
    <mergeCell ref="A16:A17"/>
    <mergeCell ref="B16:B17"/>
    <mergeCell ref="C16:C17"/>
    <mergeCell ref="D16:D17"/>
    <mergeCell ref="E16:E17"/>
    <mergeCell ref="F16:F17"/>
    <mergeCell ref="G16:G17"/>
    <mergeCell ref="H16:H17"/>
    <mergeCell ref="I16:I17"/>
    <mergeCell ref="B1:I2"/>
    <mergeCell ref="A3:C3"/>
    <mergeCell ref="E3:G3"/>
    <mergeCell ref="B4:B10"/>
    <mergeCell ref="E4:G7"/>
    <mergeCell ref="A6:A8"/>
    <mergeCell ref="A9:A12"/>
    <mergeCell ref="B11:B12"/>
  </mergeCells>
  <dataValidations count="2">
    <dataValidation type="list" allowBlank="1" showInputMessage="1" showErrorMessage="1" sqref="A118:A119 A22:A23 A36:A37 A83:A90 A46:A51 A67:A80 A93:A101 A109:A115 A54:A64">
      <formula1>$B$6:$B$12</formula1>
    </dataValidation>
    <dataValidation type="list" allowBlank="1" showInputMessage="1" showErrorMessage="1" sqref="A104:A106 A40:A43 A19:A21 A28:A31 A34:A35">
      <formula1>#REF!</formula1>
    </dataValidation>
  </dataValidations>
  <hyperlinks>
    <hyperlink ref="Q101" r:id="rId1"/>
    <hyperlink ref="Q48" r:id="rId2"/>
    <hyperlink ref="Q55" r:id="rId3"/>
    <hyperlink ref="Q64" r:id="rId4"/>
    <hyperlink ref="Q76" r:id="rId5"/>
    <hyperlink ref="Q80" r:id="rId6"/>
    <hyperlink ref="Q90" r:id="rId7"/>
    <hyperlink ref="Q94" r:id="rId8"/>
    <hyperlink ref="Q105" r:id="rId9"/>
    <hyperlink ref="Q118" r:id="rId10"/>
    <hyperlink ref="Q119" r:id="rId11"/>
    <hyperlink ref="Q20" r:id="rId12"/>
    <hyperlink ref="Q22" r:id="rId13"/>
    <hyperlink ref="Q29" r:id="rId14"/>
    <hyperlink ref="Q36" r:id="rId15"/>
    <hyperlink ref="Q54" r:id="rId16"/>
    <hyperlink ref="Q62" r:id="rId17"/>
    <hyperlink ref="Q88" r:id="rId18"/>
    <hyperlink ref="Q95" r:id="rId19"/>
    <hyperlink ref="Q99" r:id="rId20"/>
    <hyperlink ref="Q109" r:id="rId21"/>
    <hyperlink ref="Q113" r:id="rId22"/>
  </hyperlinks>
  <pageMargins left="0.7" right="0.7" top="0.75" bottom="0.75" header="0.3" footer="0.3"/>
  <pageSetup orientation="portrait" r:id="rId23"/>
  <drawing r:id="rId24"/>
  <legacyDrawing r:id="rId25"/>
  <oleObjects>
    <mc:AlternateContent xmlns:mc="http://schemas.openxmlformats.org/markup-compatibility/2006">
      <mc:Choice Requires="x14">
        <oleObject shapeId="5121" r:id="rId26">
          <objectPr defaultSize="0" autoPict="0" r:id="rId27">
            <anchor moveWithCells="1" sizeWithCells="1">
              <from>
                <xdr:col>10</xdr:col>
                <xdr:colOff>0</xdr:colOff>
                <xdr:row>0</xdr:row>
                <xdr:rowOff>152400</xdr:rowOff>
              </from>
              <to>
                <xdr:col>10</xdr:col>
                <xdr:colOff>0</xdr:colOff>
                <xdr:row>1</xdr:row>
                <xdr:rowOff>0</xdr:rowOff>
              </to>
            </anchor>
          </objectPr>
        </oleObject>
      </mc:Choice>
      <mc:Fallback>
        <oleObject shapeId="5121" r:id="rId26"/>
      </mc:Fallback>
    </mc:AlternateContent>
    <mc:AlternateContent xmlns:mc="http://schemas.openxmlformats.org/markup-compatibility/2006">
      <mc:Choice Requires="x14">
        <oleObject shapeId="5122" r:id="rId28">
          <objectPr defaultSize="0" autoPict="0" r:id="rId27">
            <anchor moveWithCells="1" sizeWithCells="1">
              <from>
                <xdr:col>9</xdr:col>
                <xdr:colOff>323850</xdr:colOff>
                <xdr:row>0</xdr:row>
                <xdr:rowOff>0</xdr:rowOff>
              </from>
              <to>
                <xdr:col>9</xdr:col>
                <xdr:colOff>2352675</xdr:colOff>
                <xdr:row>1</xdr:row>
                <xdr:rowOff>581025</xdr:rowOff>
              </to>
            </anchor>
          </objectPr>
        </oleObject>
      </mc:Choice>
      <mc:Fallback>
        <oleObject shapeId="5122" r:id="rId28"/>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1" operator="containsText" id="{41EF5D97-D87D-44A8-9CC8-5B9F85973DF4}">
            <xm:f>NOT(ISERROR(SEARCH('\\server\PLAN OPERATIVO INTEGRAL\OFICINA ASESORA DE PLANEACIÓN\Plan de Accion por Dependencia\Plan de acción por Dep 2019\[PA - Corporativa V3 2019.xlsx]Hoja1'!#REF!,S19)))</xm:f>
            <xm:f>'\\server\PLAN OPERATIVO INTEGRAL\OFICINA ASESORA DE PLANEACIÓN\Plan de Accion por Dependencia\Plan de acción por Dep 2019\[PA - Corporativa V3 2019.xlsx]Hoja1'!#REF!</xm:f>
            <x14:dxf>
              <fill>
                <patternFill>
                  <bgColor rgb="FFFF0000"/>
                </patternFill>
              </fill>
            </x14:dxf>
          </x14:cfRule>
          <x14:cfRule type="containsText" priority="2" operator="containsText" id="{C5B86F7D-4BBA-4225-86B2-C9130212233B}">
            <xm:f>NOT(ISERROR(SEARCH('\\server\PLAN OPERATIVO INTEGRAL\OFICINA ASESORA DE PLANEACIÓN\Plan de Accion por Dependencia\Plan de acción por Dep 2019\[PA - Corporativa V3 2019.xlsx]Hoja1'!#REF!,S19)))</xm:f>
            <xm:f>'\\server\PLAN OPERATIVO INTEGRAL\OFICINA ASESORA DE PLANEACIÓN\Plan de Accion por Dependencia\Plan de acción por Dep 2019\[PA - Corporativa V3 2019.xlsx]Hoja1'!#REF!</xm:f>
            <x14:dxf>
              <fill>
                <patternFill>
                  <bgColor rgb="FFFFFF00"/>
                </patternFill>
              </fill>
            </x14:dxf>
          </x14:cfRule>
          <x14:cfRule type="containsText" priority="3" operator="containsText" id="{EF230BFF-427B-4E9C-98E0-CD73B6B66B24}">
            <xm:f>NOT(ISERROR(SEARCH('\\server\PLAN OPERATIVO INTEGRAL\OFICINA ASESORA DE PLANEACIÓN\Plan de Accion por Dependencia\Plan de acción por Dep 2019\[PA - Corporativa V3 2019.xlsx]Hoja1'!#REF!,S19)))</xm:f>
            <xm:f>'\\server\PLAN OPERATIVO INTEGRAL\OFICINA ASESORA DE PLANEACIÓN\Plan de Accion por Dependencia\Plan de acción por Dep 2019\[PA - Corporativa V3 2019.xlsx]Hoja1'!#REF!</xm:f>
            <x14:dxf>
              <fill>
                <patternFill>
                  <bgColor rgb="FF92D050"/>
                </patternFill>
              </fill>
            </x14:dxf>
          </x14:cfRule>
          <xm:sqref>S19:S23 Z19:Z23 AG19:AG23 AN19:AN23 S28:S31 Z28:Z31 AG28:AG31 AN28:AN31 S40:S43 Z40:Z43 AG40:AG43 AN40:AN43 S46:S51 Z46:Z51 AG46:AG51 AN46:AN51 S67:S80 Z67:Z80 AG67:AG80 AN67:AN80 S83:S90 Z83:Z90 AG83:AG90 AN83:AN90 S93:S101 Z93:Z101 AG93:AG101 AN93:AN101 S104:S105 Z104:Z105 AG104:AG105 AN104:AN105 S109:S115 Z109:Z115 AG109:AG115 AN109:AN115 S118:S119 Z118:Z119 AG118:AG119 AN118:AN119 S34:S37 Z34:Z37 AG34:AG37 AN34:AN37 S54:S64 Z54:Z64 AG54:AG64 AN54:AN64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S19:S23 S28:S31 S40:S43 S46:S51 S67:S80 S83:S90 S93:S101 S104:S105 S109:S115 S118:S119 Z19:Z23 AG19:AG23 AN19:AN23 Z28:Z31 AG28:AG31 AN28:AN31 Z40:Z43 AG40:AG43 AN40:AN43 Z46:Z51 AG46:AG51 AN46:AN51 Z67:Z80 AG67:AG80 AN67:AN80 Z83:Z90 AG83:AG90 AN83:AN90 Z93:Z101 AG93:AG101 AN93:AN101 Z104:Z105 AG104:AG105 AN104:AN105 Z109:Z115 AG109:AG115 AN109:AN115 Z118:Z119 AG118:AG119 AN118:AN119 S34:S37 Z34:Z37 AG34:AG37 AN34:AN37 AN54:AN64 AG54:AG64 Z54:Z64 S54:S64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N64"/>
  <sheetViews>
    <sheetView showGridLines="0" topLeftCell="C10" zoomScale="55" zoomScaleNormal="55" workbookViewId="0">
      <selection activeCell="AX15" sqref="AX15"/>
    </sheetView>
  </sheetViews>
  <sheetFormatPr baseColWidth="10" defaultRowHeight="12" x14ac:dyDescent="0.2"/>
  <cols>
    <col min="1" max="1" width="54.85546875" style="27" hidden="1" customWidth="1"/>
    <col min="2" max="2" width="32.85546875" style="27" hidden="1" customWidth="1"/>
    <col min="3" max="3" width="24.85546875" style="29" customWidth="1"/>
    <col min="4" max="4" width="23" style="29" customWidth="1"/>
    <col min="5" max="5" width="33.7109375" style="37" hidden="1" customWidth="1"/>
    <col min="6" max="6" width="38.85546875" style="37" hidden="1" customWidth="1"/>
    <col min="7" max="7" width="53" style="37" hidden="1" customWidth="1"/>
    <col min="8" max="8" width="46.28515625" style="37" hidden="1" customWidth="1"/>
    <col min="9" max="9" width="39.7109375" style="37" hidden="1" customWidth="1"/>
    <col min="10" max="10" width="31.85546875" style="37" hidden="1" customWidth="1"/>
    <col min="11" max="11" width="13.5703125" style="37" customWidth="1"/>
    <col min="12" max="12" width="12.28515625" style="37" customWidth="1"/>
    <col min="13" max="13" width="9.140625" style="27" hidden="1" customWidth="1"/>
    <col min="14" max="14" width="6.5703125" style="27" hidden="1" customWidth="1"/>
    <col min="15" max="17" width="0" style="27" hidden="1" customWidth="1"/>
    <col min="18" max="18" width="20.42578125" style="27" hidden="1" customWidth="1"/>
    <col min="19" max="19" width="17.7109375" style="27" hidden="1" customWidth="1"/>
    <col min="20" max="41" width="0" style="27" hidden="1" customWidth="1"/>
    <col min="42" max="16384" width="11.42578125" style="27"/>
  </cols>
  <sheetData>
    <row r="1" spans="1:40" ht="47.25" customHeight="1" x14ac:dyDescent="0.2">
      <c r="A1" s="24"/>
      <c r="B1" s="168" t="s">
        <v>0</v>
      </c>
      <c r="C1" s="168"/>
      <c r="D1" s="168"/>
      <c r="E1" s="168"/>
      <c r="F1" s="168"/>
      <c r="G1" s="168"/>
      <c r="H1" s="168"/>
      <c r="I1" s="168"/>
      <c r="J1" s="25"/>
      <c r="K1" s="26"/>
      <c r="L1" s="26"/>
    </row>
    <row r="2" spans="1:40" ht="47.25" customHeight="1" x14ac:dyDescent="0.2">
      <c r="A2" s="24"/>
      <c r="B2" s="168"/>
      <c r="C2" s="168"/>
      <c r="D2" s="168"/>
      <c r="E2" s="168"/>
      <c r="F2" s="168"/>
      <c r="G2" s="168"/>
      <c r="H2" s="168"/>
      <c r="I2" s="168"/>
      <c r="J2" s="28"/>
      <c r="K2" s="28"/>
      <c r="L2" s="28"/>
    </row>
    <row r="3" spans="1:40" ht="47.25" customHeight="1" x14ac:dyDescent="0.2">
      <c r="A3" s="169" t="s">
        <v>1</v>
      </c>
      <c r="B3" s="169"/>
      <c r="C3" s="169"/>
      <c r="E3" s="170" t="s">
        <v>2</v>
      </c>
      <c r="F3" s="170"/>
      <c r="G3" s="170"/>
      <c r="H3" s="29"/>
      <c r="I3" s="29"/>
      <c r="J3" s="29"/>
      <c r="K3" s="29"/>
      <c r="L3" s="29"/>
    </row>
    <row r="4" spans="1:40" ht="60" customHeight="1" x14ac:dyDescent="0.2">
      <c r="A4" s="30" t="s">
        <v>3</v>
      </c>
      <c r="B4" s="171" t="s">
        <v>4</v>
      </c>
      <c r="C4" s="31" t="s">
        <v>5</v>
      </c>
      <c r="D4" s="130" t="s">
        <v>6</v>
      </c>
      <c r="E4" s="174" t="s">
        <v>752</v>
      </c>
      <c r="F4" s="137"/>
      <c r="G4" s="137"/>
      <c r="H4" s="29"/>
      <c r="I4" s="29"/>
      <c r="J4" s="29"/>
      <c r="K4" s="29"/>
      <c r="L4" s="29"/>
    </row>
    <row r="5" spans="1:40" ht="66.75" customHeight="1" x14ac:dyDescent="0.2">
      <c r="A5" s="30" t="s">
        <v>8</v>
      </c>
      <c r="B5" s="172"/>
      <c r="C5" s="32" t="s">
        <v>9</v>
      </c>
      <c r="D5" s="130" t="s">
        <v>10</v>
      </c>
      <c r="E5" s="137"/>
      <c r="F5" s="137"/>
      <c r="G5" s="137"/>
      <c r="H5" s="33"/>
      <c r="I5" s="33"/>
      <c r="J5" s="33"/>
      <c r="K5" s="33"/>
      <c r="L5" s="33"/>
    </row>
    <row r="6" spans="1:40" ht="63" customHeight="1" x14ac:dyDescent="0.2">
      <c r="A6" s="175" t="s">
        <v>11</v>
      </c>
      <c r="B6" s="172"/>
      <c r="C6" s="32" t="s">
        <v>12</v>
      </c>
      <c r="D6" s="130" t="s">
        <v>13</v>
      </c>
      <c r="E6" s="137"/>
      <c r="F6" s="137"/>
      <c r="G6" s="137"/>
      <c r="H6" s="33"/>
      <c r="I6" s="33"/>
      <c r="J6" s="33"/>
      <c r="K6" s="33"/>
      <c r="L6" s="33"/>
    </row>
    <row r="7" spans="1:40" ht="45" customHeight="1" x14ac:dyDescent="0.2">
      <c r="A7" s="176"/>
      <c r="B7" s="172"/>
      <c r="C7" s="32" t="s">
        <v>14</v>
      </c>
      <c r="D7" s="130" t="s">
        <v>15</v>
      </c>
      <c r="E7" s="137"/>
      <c r="F7" s="137"/>
      <c r="G7" s="137"/>
      <c r="H7" s="33"/>
      <c r="I7" s="33"/>
      <c r="J7" s="33"/>
      <c r="K7" s="33"/>
      <c r="L7" s="33"/>
    </row>
    <row r="8" spans="1:40" ht="26.25" customHeight="1" x14ac:dyDescent="0.2">
      <c r="A8" s="176"/>
      <c r="B8" s="172"/>
      <c r="C8" s="32" t="s">
        <v>16</v>
      </c>
      <c r="D8" s="130" t="s">
        <v>17</v>
      </c>
      <c r="F8" s="27"/>
      <c r="G8" s="33"/>
      <c r="H8" s="33"/>
      <c r="I8" s="33"/>
      <c r="J8" s="33"/>
      <c r="K8" s="33"/>
      <c r="L8" s="33"/>
    </row>
    <row r="9" spans="1:40" ht="41.25" customHeight="1" x14ac:dyDescent="0.2">
      <c r="A9" s="177" t="s">
        <v>18</v>
      </c>
      <c r="B9" s="172"/>
      <c r="C9" s="32" t="s">
        <v>19</v>
      </c>
      <c r="D9" s="33"/>
      <c r="F9" s="27"/>
      <c r="G9" s="33"/>
      <c r="H9" s="33"/>
      <c r="I9" s="33"/>
      <c r="J9" s="33"/>
      <c r="K9" s="33"/>
      <c r="L9" s="33"/>
    </row>
    <row r="10" spans="1:40" ht="46.5" customHeight="1" x14ac:dyDescent="0.2">
      <c r="A10" s="178"/>
      <c r="B10" s="173"/>
      <c r="C10" s="32" t="s">
        <v>20</v>
      </c>
      <c r="D10" s="34"/>
      <c r="F10" s="27"/>
      <c r="G10" s="33"/>
      <c r="H10" s="33"/>
      <c r="I10" s="33"/>
      <c r="J10" s="33"/>
      <c r="K10" s="33"/>
      <c r="L10" s="33"/>
    </row>
    <row r="11" spans="1:40" ht="60" customHeight="1" x14ac:dyDescent="0.2">
      <c r="A11" s="178"/>
      <c r="B11" s="229" t="s">
        <v>21</v>
      </c>
      <c r="C11" s="36" t="s">
        <v>22</v>
      </c>
      <c r="D11" s="37"/>
      <c r="F11" s="27"/>
      <c r="G11" s="33"/>
      <c r="H11" s="33"/>
      <c r="I11" s="33"/>
      <c r="J11" s="33"/>
      <c r="K11" s="33"/>
      <c r="L11" s="33"/>
    </row>
    <row r="12" spans="1:40" ht="65.25" customHeight="1" x14ac:dyDescent="0.2">
      <c r="A12" s="178"/>
      <c r="B12" s="231"/>
      <c r="C12" s="39"/>
      <c r="D12" s="37"/>
      <c r="F12" s="27"/>
      <c r="G12" s="33"/>
      <c r="H12" s="33"/>
      <c r="I12" s="33"/>
      <c r="J12" s="33"/>
      <c r="K12" s="33"/>
      <c r="L12" s="33"/>
    </row>
    <row r="13" spans="1:40" ht="27" customHeight="1" x14ac:dyDescent="0.2">
      <c r="A13" s="45" t="s">
        <v>23</v>
      </c>
      <c r="B13" s="40"/>
      <c r="C13" s="46"/>
      <c r="D13" s="47"/>
      <c r="E13" s="33"/>
      <c r="F13" s="33"/>
      <c r="G13" s="33"/>
      <c r="H13" s="33"/>
      <c r="I13" s="33"/>
      <c r="J13" s="33"/>
      <c r="K13" s="131"/>
      <c r="L13" s="131"/>
      <c r="M13" s="156" t="s">
        <v>25</v>
      </c>
      <c r="N13" s="157"/>
      <c r="O13" s="157"/>
      <c r="P13" s="157"/>
      <c r="Q13" s="157"/>
      <c r="R13" s="157"/>
      <c r="S13" s="411"/>
      <c r="T13" s="159" t="s">
        <v>26</v>
      </c>
      <c r="U13" s="160"/>
      <c r="V13" s="160"/>
      <c r="W13" s="160"/>
      <c r="X13" s="160"/>
      <c r="Y13" s="160"/>
      <c r="Z13" s="412"/>
      <c r="AA13" s="162" t="s">
        <v>27</v>
      </c>
      <c r="AB13" s="163"/>
      <c r="AC13" s="163"/>
      <c r="AD13" s="163"/>
      <c r="AE13" s="163"/>
      <c r="AF13" s="163"/>
      <c r="AG13" s="163"/>
      <c r="AH13" s="413" t="s">
        <v>28</v>
      </c>
      <c r="AI13" s="413"/>
      <c r="AJ13" s="413"/>
      <c r="AK13" s="413"/>
      <c r="AL13" s="413"/>
      <c r="AM13" s="413"/>
      <c r="AN13" s="413"/>
    </row>
    <row r="14" spans="1:40" ht="50.25" customHeight="1" x14ac:dyDescent="0.2">
      <c r="A14" s="1"/>
      <c r="B14" s="2"/>
      <c r="C14" s="3" t="s">
        <v>753</v>
      </c>
      <c r="D14" s="4"/>
      <c r="E14" s="5"/>
      <c r="F14" s="5"/>
      <c r="G14" s="6"/>
      <c r="H14" s="2"/>
      <c r="I14" s="7"/>
      <c r="J14" s="6"/>
      <c r="K14" s="5"/>
      <c r="L14" s="5"/>
      <c r="M14" s="184" t="s">
        <v>754</v>
      </c>
      <c r="N14" s="185"/>
      <c r="O14" s="185"/>
      <c r="P14" s="185"/>
      <c r="Q14" s="186"/>
      <c r="R14" s="179" t="s">
        <v>30</v>
      </c>
      <c r="S14" s="158"/>
      <c r="T14" s="187" t="s">
        <v>754</v>
      </c>
      <c r="U14" s="188"/>
      <c r="V14" s="188"/>
      <c r="W14" s="188"/>
      <c r="X14" s="189"/>
      <c r="Y14" s="180" t="s">
        <v>30</v>
      </c>
      <c r="Z14" s="161"/>
      <c r="AA14" s="190" t="s">
        <v>754</v>
      </c>
      <c r="AB14" s="191"/>
      <c r="AC14" s="191"/>
      <c r="AD14" s="191"/>
      <c r="AE14" s="192"/>
      <c r="AF14" s="181" t="s">
        <v>30</v>
      </c>
      <c r="AG14" s="163"/>
      <c r="AH14" s="413" t="s">
        <v>754</v>
      </c>
      <c r="AI14" s="413"/>
      <c r="AJ14" s="413"/>
      <c r="AK14" s="413"/>
      <c r="AL14" s="413"/>
      <c r="AM14" s="413" t="s">
        <v>30</v>
      </c>
      <c r="AN14" s="413"/>
    </row>
    <row r="15" spans="1:40" ht="60" x14ac:dyDescent="0.2">
      <c r="A15" s="10" t="s">
        <v>31</v>
      </c>
      <c r="B15" s="10" t="s">
        <v>254</v>
      </c>
      <c r="C15" s="10" t="s">
        <v>211</v>
      </c>
      <c r="D15" s="10" t="s">
        <v>255</v>
      </c>
      <c r="E15" s="10" t="s">
        <v>35</v>
      </c>
      <c r="F15" s="10" t="s">
        <v>36</v>
      </c>
      <c r="G15" s="10" t="s">
        <v>37</v>
      </c>
      <c r="H15" s="10" t="s">
        <v>38</v>
      </c>
      <c r="I15" s="10" t="s">
        <v>39</v>
      </c>
      <c r="J15" s="11" t="s">
        <v>40</v>
      </c>
      <c r="K15" s="11" t="s">
        <v>41</v>
      </c>
      <c r="L15" s="11" t="s">
        <v>42</v>
      </c>
      <c r="M15" s="126" t="s">
        <v>43</v>
      </c>
      <c r="N15" s="126" t="s">
        <v>44</v>
      </c>
      <c r="O15" s="126" t="s">
        <v>45</v>
      </c>
      <c r="P15" s="126" t="s">
        <v>46</v>
      </c>
      <c r="Q15" s="126" t="s">
        <v>47</v>
      </c>
      <c r="R15" s="122" t="s">
        <v>48</v>
      </c>
      <c r="S15" s="126" t="s">
        <v>180</v>
      </c>
      <c r="T15" s="127" t="s">
        <v>43</v>
      </c>
      <c r="U15" s="127" t="s">
        <v>44</v>
      </c>
      <c r="V15" s="127" t="s">
        <v>45</v>
      </c>
      <c r="W15" s="127" t="s">
        <v>46</v>
      </c>
      <c r="X15" s="127" t="s">
        <v>47</v>
      </c>
      <c r="Y15" s="123" t="s">
        <v>48</v>
      </c>
      <c r="Z15" s="127" t="s">
        <v>180</v>
      </c>
      <c r="AA15" s="128" t="s">
        <v>43</v>
      </c>
      <c r="AB15" s="128" t="s">
        <v>44</v>
      </c>
      <c r="AC15" s="128" t="s">
        <v>45</v>
      </c>
      <c r="AD15" s="128" t="s">
        <v>46</v>
      </c>
      <c r="AE15" s="128" t="s">
        <v>47</v>
      </c>
      <c r="AF15" s="124" t="s">
        <v>48</v>
      </c>
      <c r="AG15" s="128" t="s">
        <v>180</v>
      </c>
      <c r="AH15" s="129" t="s">
        <v>43</v>
      </c>
      <c r="AI15" s="129" t="s">
        <v>44</v>
      </c>
      <c r="AJ15" s="129" t="s">
        <v>45</v>
      </c>
      <c r="AK15" s="129" t="s">
        <v>46</v>
      </c>
      <c r="AL15" s="129" t="s">
        <v>47</v>
      </c>
      <c r="AM15" s="234" t="s">
        <v>48</v>
      </c>
      <c r="AN15" s="234" t="s">
        <v>180</v>
      </c>
    </row>
    <row r="16" spans="1:40" ht="50.25" customHeight="1" x14ac:dyDescent="0.2">
      <c r="A16" s="29" t="s">
        <v>233</v>
      </c>
      <c r="B16" s="251" t="s">
        <v>755</v>
      </c>
      <c r="C16" s="252" t="s">
        <v>756</v>
      </c>
      <c r="D16" s="303" t="s">
        <v>757</v>
      </c>
      <c r="E16" s="278" t="s">
        <v>758</v>
      </c>
      <c r="F16" s="319" t="s">
        <v>759</v>
      </c>
      <c r="G16" s="251" t="s">
        <v>54</v>
      </c>
      <c r="H16" s="53" t="s">
        <v>100</v>
      </c>
      <c r="I16" s="54" t="s">
        <v>760</v>
      </c>
      <c r="J16" s="56" t="s">
        <v>761</v>
      </c>
      <c r="K16" s="56">
        <v>43466</v>
      </c>
      <c r="L16" s="56">
        <v>43830</v>
      </c>
      <c r="M16" s="65">
        <v>6</v>
      </c>
      <c r="N16" s="65">
        <v>6</v>
      </c>
      <c r="O16" s="57">
        <f>N16/M16</f>
        <v>1</v>
      </c>
      <c r="P16" s="80" t="s">
        <v>762</v>
      </c>
      <c r="Q16" s="80" t="s">
        <v>763</v>
      </c>
      <c r="R16" s="80" t="s">
        <v>764</v>
      </c>
      <c r="S16" s="80" t="s">
        <v>182</v>
      </c>
      <c r="T16" s="114"/>
      <c r="U16" s="114"/>
      <c r="V16" s="219"/>
      <c r="W16" s="114"/>
      <c r="X16" s="114"/>
      <c r="Y16" s="114"/>
      <c r="Z16" s="114"/>
      <c r="AA16" s="81"/>
      <c r="AB16" s="81"/>
      <c r="AC16" s="81"/>
      <c r="AD16" s="81"/>
      <c r="AE16" s="81"/>
      <c r="AF16" s="81"/>
      <c r="AG16" s="81"/>
      <c r="AH16" s="82"/>
      <c r="AI16" s="82"/>
      <c r="AJ16" s="82"/>
      <c r="AK16" s="82"/>
      <c r="AL16" s="82"/>
      <c r="AM16" s="254"/>
      <c r="AN16" s="254"/>
    </row>
    <row r="17" spans="1:40" ht="50.25" customHeight="1" x14ac:dyDescent="0.2">
      <c r="A17" s="29" t="s">
        <v>233</v>
      </c>
      <c r="B17" s="251" t="s">
        <v>755</v>
      </c>
      <c r="C17" s="216" t="s">
        <v>765</v>
      </c>
      <c r="D17" s="221" t="s">
        <v>766</v>
      </c>
      <c r="E17" s="278" t="s">
        <v>767</v>
      </c>
      <c r="F17" s="223" t="s">
        <v>768</v>
      </c>
      <c r="G17" s="251" t="s">
        <v>54</v>
      </c>
      <c r="H17" s="53" t="s">
        <v>769</v>
      </c>
      <c r="I17" s="54" t="s">
        <v>760</v>
      </c>
      <c r="J17" s="56" t="s">
        <v>770</v>
      </c>
      <c r="K17" s="56">
        <v>43466</v>
      </c>
      <c r="L17" s="56">
        <v>43830</v>
      </c>
      <c r="M17" s="65">
        <v>6</v>
      </c>
      <c r="N17" s="65">
        <v>6</v>
      </c>
      <c r="O17" s="57">
        <f t="shared" ref="O17:O32" si="0">N17/M17</f>
        <v>1</v>
      </c>
      <c r="P17" s="80" t="s">
        <v>771</v>
      </c>
      <c r="Q17" s="80" t="s">
        <v>772</v>
      </c>
      <c r="R17" s="80" t="s">
        <v>773</v>
      </c>
      <c r="S17" s="80" t="s">
        <v>181</v>
      </c>
      <c r="T17" s="114"/>
      <c r="U17" s="114"/>
      <c r="V17" s="219"/>
      <c r="W17" s="114"/>
      <c r="X17" s="114"/>
      <c r="Y17" s="114"/>
      <c r="Z17" s="114"/>
      <c r="AA17" s="81"/>
      <c r="AB17" s="81"/>
      <c r="AC17" s="81"/>
      <c r="AD17" s="81"/>
      <c r="AE17" s="81"/>
      <c r="AF17" s="81"/>
      <c r="AG17" s="81"/>
      <c r="AH17" s="82"/>
      <c r="AI17" s="82"/>
      <c r="AJ17" s="82"/>
      <c r="AK17" s="82"/>
      <c r="AL17" s="82"/>
      <c r="AM17" s="254"/>
      <c r="AN17" s="254"/>
    </row>
    <row r="18" spans="1:40" ht="50.25" customHeight="1" x14ac:dyDescent="0.2">
      <c r="A18" s="29" t="s">
        <v>233</v>
      </c>
      <c r="B18" s="251" t="s">
        <v>755</v>
      </c>
      <c r="C18" s="216" t="s">
        <v>774</v>
      </c>
      <c r="D18" s="303" t="s">
        <v>775</v>
      </c>
      <c r="E18" s="278" t="s">
        <v>776</v>
      </c>
      <c r="F18" s="223" t="s">
        <v>777</v>
      </c>
      <c r="G18" s="251" t="s">
        <v>778</v>
      </c>
      <c r="H18" s="53" t="s">
        <v>769</v>
      </c>
      <c r="I18" s="54" t="s">
        <v>760</v>
      </c>
      <c r="J18" s="56" t="s">
        <v>779</v>
      </c>
      <c r="K18" s="56">
        <v>43466</v>
      </c>
      <c r="L18" s="56">
        <v>43830</v>
      </c>
      <c r="M18" s="65">
        <v>0</v>
      </c>
      <c r="N18" s="65">
        <v>0</v>
      </c>
      <c r="O18" s="57" t="e">
        <f t="shared" si="0"/>
        <v>#DIV/0!</v>
      </c>
      <c r="P18" s="80" t="s">
        <v>780</v>
      </c>
      <c r="Q18" s="80" t="s">
        <v>166</v>
      </c>
      <c r="R18" s="80" t="s">
        <v>781</v>
      </c>
      <c r="S18" s="80"/>
      <c r="T18" s="114"/>
      <c r="U18" s="114"/>
      <c r="V18" s="219"/>
      <c r="W18" s="114"/>
      <c r="X18" s="114"/>
      <c r="Y18" s="114"/>
      <c r="Z18" s="114"/>
      <c r="AA18" s="81"/>
      <c r="AB18" s="81"/>
      <c r="AC18" s="81"/>
      <c r="AD18" s="81"/>
      <c r="AE18" s="81"/>
      <c r="AF18" s="81"/>
      <c r="AG18" s="81"/>
      <c r="AH18" s="82"/>
      <c r="AI18" s="82"/>
      <c r="AJ18" s="82"/>
      <c r="AK18" s="82"/>
      <c r="AL18" s="82"/>
      <c r="AM18" s="254"/>
      <c r="AN18" s="254"/>
    </row>
    <row r="19" spans="1:40" ht="123" customHeight="1" x14ac:dyDescent="0.2">
      <c r="A19" s="29" t="s">
        <v>233</v>
      </c>
      <c r="B19" s="251" t="s">
        <v>755</v>
      </c>
      <c r="C19" s="216" t="s">
        <v>782</v>
      </c>
      <c r="D19" s="221" t="s">
        <v>783</v>
      </c>
      <c r="E19" s="278" t="s">
        <v>784</v>
      </c>
      <c r="F19" s="223" t="s">
        <v>785</v>
      </c>
      <c r="G19" s="251" t="s">
        <v>778</v>
      </c>
      <c r="H19" s="53" t="s">
        <v>769</v>
      </c>
      <c r="I19" s="54" t="s">
        <v>760</v>
      </c>
      <c r="J19" s="56" t="s">
        <v>786</v>
      </c>
      <c r="K19" s="56">
        <v>43466</v>
      </c>
      <c r="L19" s="56">
        <v>43830</v>
      </c>
      <c r="M19" s="65">
        <v>75</v>
      </c>
      <c r="N19" s="65">
        <v>75</v>
      </c>
      <c r="O19" s="57">
        <f t="shared" si="0"/>
        <v>1</v>
      </c>
      <c r="P19" s="80" t="s">
        <v>787</v>
      </c>
      <c r="Q19" s="80" t="s">
        <v>788</v>
      </c>
      <c r="R19" s="80" t="s">
        <v>789</v>
      </c>
      <c r="S19" s="80" t="s">
        <v>181</v>
      </c>
      <c r="T19" s="114"/>
      <c r="U19" s="114"/>
      <c r="V19" s="219"/>
      <c r="W19" s="114"/>
      <c r="X19" s="114"/>
      <c r="Y19" s="114"/>
      <c r="Z19" s="114"/>
      <c r="AA19" s="81"/>
      <c r="AB19" s="81"/>
      <c r="AC19" s="81"/>
      <c r="AD19" s="81"/>
      <c r="AE19" s="81"/>
      <c r="AF19" s="81"/>
      <c r="AG19" s="81"/>
      <c r="AH19" s="82"/>
      <c r="AI19" s="82"/>
      <c r="AJ19" s="82"/>
      <c r="AK19" s="82"/>
      <c r="AL19" s="82"/>
      <c r="AM19" s="254"/>
      <c r="AN19" s="254"/>
    </row>
    <row r="20" spans="1:40" ht="102" customHeight="1" x14ac:dyDescent="0.2">
      <c r="A20" s="29" t="s">
        <v>233</v>
      </c>
      <c r="B20" s="251" t="s">
        <v>755</v>
      </c>
      <c r="C20" s="216" t="s">
        <v>790</v>
      </c>
      <c r="D20" s="221" t="s">
        <v>791</v>
      </c>
      <c r="E20" s="278" t="s">
        <v>792</v>
      </c>
      <c r="F20" s="223" t="s">
        <v>793</v>
      </c>
      <c r="G20" s="251" t="s">
        <v>778</v>
      </c>
      <c r="H20" s="53" t="s">
        <v>769</v>
      </c>
      <c r="I20" s="54" t="s">
        <v>760</v>
      </c>
      <c r="J20" s="56" t="s">
        <v>794</v>
      </c>
      <c r="K20" s="56">
        <v>43466</v>
      </c>
      <c r="L20" s="56">
        <v>43830</v>
      </c>
      <c r="M20" s="65">
        <v>16</v>
      </c>
      <c r="N20" s="65">
        <v>16</v>
      </c>
      <c r="O20" s="57">
        <f>N20/M20</f>
        <v>1</v>
      </c>
      <c r="P20" s="80" t="s">
        <v>795</v>
      </c>
      <c r="Q20" s="80" t="s">
        <v>796</v>
      </c>
      <c r="R20" s="80" t="s">
        <v>797</v>
      </c>
      <c r="S20" s="80" t="s">
        <v>181</v>
      </c>
      <c r="T20" s="114"/>
      <c r="U20" s="114"/>
      <c r="V20" s="219"/>
      <c r="W20" s="114"/>
      <c r="X20" s="114"/>
      <c r="Y20" s="114"/>
      <c r="Z20" s="114"/>
      <c r="AA20" s="81"/>
      <c r="AB20" s="81"/>
      <c r="AC20" s="81"/>
      <c r="AD20" s="81"/>
      <c r="AE20" s="81"/>
      <c r="AF20" s="81"/>
      <c r="AG20" s="81"/>
      <c r="AH20" s="82"/>
      <c r="AI20" s="82"/>
      <c r="AJ20" s="82"/>
      <c r="AK20" s="82"/>
      <c r="AL20" s="82"/>
      <c r="AM20" s="254"/>
      <c r="AN20" s="254"/>
    </row>
    <row r="21" spans="1:40" ht="90" customHeight="1" x14ac:dyDescent="0.2">
      <c r="A21" s="29" t="s">
        <v>233</v>
      </c>
      <c r="B21" s="251" t="s">
        <v>755</v>
      </c>
      <c r="C21" s="216" t="s">
        <v>798</v>
      </c>
      <c r="D21" s="221" t="s">
        <v>799</v>
      </c>
      <c r="E21" s="278" t="s">
        <v>758</v>
      </c>
      <c r="F21" s="223" t="s">
        <v>800</v>
      </c>
      <c r="G21" s="414" t="s">
        <v>778</v>
      </c>
      <c r="H21" s="53" t="s">
        <v>100</v>
      </c>
      <c r="I21" s="54" t="s">
        <v>760</v>
      </c>
      <c r="J21" s="56" t="s">
        <v>761</v>
      </c>
      <c r="K21" s="56">
        <v>43466</v>
      </c>
      <c r="L21" s="56">
        <v>43830</v>
      </c>
      <c r="M21" s="65">
        <v>1</v>
      </c>
      <c r="N21" s="65">
        <v>1</v>
      </c>
      <c r="O21" s="57">
        <f t="shared" si="0"/>
        <v>1</v>
      </c>
      <c r="P21" s="80" t="s">
        <v>801</v>
      </c>
      <c r="Q21" s="80" t="s">
        <v>802</v>
      </c>
      <c r="R21" s="80" t="s">
        <v>803</v>
      </c>
      <c r="S21" s="80" t="s">
        <v>183</v>
      </c>
      <c r="T21" s="114"/>
      <c r="U21" s="114"/>
      <c r="V21" s="219"/>
      <c r="W21" s="114"/>
      <c r="X21" s="114"/>
      <c r="Y21" s="114"/>
      <c r="Z21" s="114"/>
      <c r="AA21" s="81"/>
      <c r="AB21" s="81"/>
      <c r="AC21" s="81"/>
      <c r="AD21" s="81"/>
      <c r="AE21" s="81"/>
      <c r="AF21" s="81"/>
      <c r="AG21" s="81"/>
      <c r="AH21" s="82"/>
      <c r="AI21" s="82"/>
      <c r="AJ21" s="82"/>
      <c r="AK21" s="82"/>
      <c r="AL21" s="82"/>
      <c r="AM21" s="254"/>
      <c r="AN21" s="254"/>
    </row>
    <row r="22" spans="1:40" x14ac:dyDescent="0.2">
      <c r="M22" s="94"/>
      <c r="N22" s="94"/>
      <c r="T22" s="93"/>
      <c r="U22" s="93"/>
      <c r="W22" s="93"/>
      <c r="X22" s="93"/>
      <c r="Y22" s="93"/>
      <c r="Z22" s="93"/>
    </row>
    <row r="23" spans="1:40" ht="60.75" x14ac:dyDescent="0.2">
      <c r="A23" s="1"/>
      <c r="B23" s="2"/>
      <c r="C23" s="3" t="s">
        <v>90</v>
      </c>
      <c r="D23" s="4"/>
      <c r="E23" s="5"/>
      <c r="F23" s="5"/>
      <c r="G23" s="6"/>
      <c r="H23" s="2"/>
      <c r="I23" s="7"/>
      <c r="J23" s="6"/>
      <c r="K23" s="5"/>
      <c r="L23" s="5"/>
      <c r="M23" s="94"/>
      <c r="N23" s="94"/>
      <c r="T23" s="93"/>
      <c r="U23" s="93"/>
      <c r="W23" s="93"/>
      <c r="X23" s="93"/>
      <c r="Y23" s="93"/>
      <c r="Z23" s="93"/>
    </row>
    <row r="24" spans="1:40" ht="38.25" x14ac:dyDescent="0.2">
      <c r="A24" s="10" t="s">
        <v>31</v>
      </c>
      <c r="B24" s="10" t="s">
        <v>254</v>
      </c>
      <c r="C24" s="10" t="s">
        <v>255</v>
      </c>
      <c r="D24" s="10" t="s">
        <v>211</v>
      </c>
      <c r="E24" s="10" t="s">
        <v>35</v>
      </c>
      <c r="F24" s="10" t="s">
        <v>36</v>
      </c>
      <c r="G24" s="10" t="s">
        <v>37</v>
      </c>
      <c r="H24" s="10" t="s">
        <v>38</v>
      </c>
      <c r="I24" s="10" t="s">
        <v>39</v>
      </c>
      <c r="J24" s="11" t="s">
        <v>40</v>
      </c>
      <c r="K24" s="11" t="s">
        <v>41</v>
      </c>
      <c r="L24" s="11" t="s">
        <v>42</v>
      </c>
      <c r="M24" s="94"/>
      <c r="N24" s="94"/>
      <c r="T24" s="93"/>
      <c r="U24" s="93"/>
      <c r="W24" s="93"/>
      <c r="X24" s="93"/>
      <c r="Y24" s="93"/>
      <c r="Z24" s="93"/>
    </row>
    <row r="25" spans="1:40" ht="72" x14ac:dyDescent="0.2">
      <c r="A25" s="18" t="s">
        <v>93</v>
      </c>
      <c r="B25" s="72" t="s">
        <v>94</v>
      </c>
      <c r="C25" s="73" t="s">
        <v>95</v>
      </c>
      <c r="D25" s="73" t="s">
        <v>96</v>
      </c>
      <c r="E25" s="74" t="s">
        <v>97</v>
      </c>
      <c r="F25" s="75" t="s">
        <v>98</v>
      </c>
      <c r="G25" s="19" t="s">
        <v>150</v>
      </c>
      <c r="H25" s="76" t="s">
        <v>100</v>
      </c>
      <c r="I25" s="77" t="s">
        <v>804</v>
      </c>
      <c r="J25" s="78" t="s">
        <v>101</v>
      </c>
      <c r="K25" s="95" t="s">
        <v>146</v>
      </c>
      <c r="L25" s="95" t="s">
        <v>147</v>
      </c>
      <c r="M25" s="65">
        <v>0</v>
      </c>
      <c r="N25" s="65">
        <v>0</v>
      </c>
      <c r="O25" s="57" t="e">
        <f t="shared" si="0"/>
        <v>#DIV/0!</v>
      </c>
      <c r="P25" s="80" t="s">
        <v>805</v>
      </c>
      <c r="Q25" s="80" t="s">
        <v>806</v>
      </c>
      <c r="R25" s="80" t="s">
        <v>807</v>
      </c>
      <c r="S25" s="80"/>
      <c r="T25" s="114"/>
      <c r="U25" s="114"/>
      <c r="V25" s="219"/>
      <c r="W25" s="114"/>
      <c r="X25" s="114"/>
      <c r="Y25" s="114"/>
      <c r="Z25" s="114"/>
      <c r="AA25" s="81"/>
      <c r="AB25" s="81"/>
      <c r="AC25" s="81"/>
      <c r="AD25" s="81"/>
      <c r="AE25" s="81"/>
      <c r="AF25" s="81"/>
      <c r="AG25" s="81"/>
      <c r="AH25" s="82"/>
      <c r="AI25" s="82"/>
      <c r="AJ25" s="82"/>
      <c r="AK25" s="82"/>
      <c r="AL25" s="82"/>
      <c r="AM25" s="254"/>
      <c r="AN25" s="254"/>
    </row>
    <row r="26" spans="1:40" ht="112.5" customHeight="1" x14ac:dyDescent="0.2">
      <c r="A26" s="18" t="s">
        <v>93</v>
      </c>
      <c r="B26" s="72" t="s">
        <v>94</v>
      </c>
      <c r="C26" s="73" t="s">
        <v>102</v>
      </c>
      <c r="D26" s="73" t="s">
        <v>103</v>
      </c>
      <c r="E26" s="74" t="s">
        <v>104</v>
      </c>
      <c r="F26" s="75" t="s">
        <v>105</v>
      </c>
      <c r="G26" s="19" t="s">
        <v>150</v>
      </c>
      <c r="H26" s="76" t="s">
        <v>100</v>
      </c>
      <c r="I26" s="77" t="s">
        <v>804</v>
      </c>
      <c r="J26" s="78" t="s">
        <v>145</v>
      </c>
      <c r="K26" s="95" t="s">
        <v>146</v>
      </c>
      <c r="L26" s="95" t="s">
        <v>147</v>
      </c>
      <c r="M26" s="65">
        <v>3</v>
      </c>
      <c r="N26" s="65">
        <v>2</v>
      </c>
      <c r="O26" s="57">
        <f t="shared" si="0"/>
        <v>0.66666666666666663</v>
      </c>
      <c r="P26" s="80" t="s">
        <v>808</v>
      </c>
      <c r="Q26" s="80" t="s">
        <v>809</v>
      </c>
      <c r="R26" s="80" t="s">
        <v>810</v>
      </c>
      <c r="S26" s="80"/>
      <c r="T26" s="114"/>
      <c r="U26" s="114"/>
      <c r="V26" s="219"/>
      <c r="W26" s="114"/>
      <c r="X26" s="114"/>
      <c r="Y26" s="114"/>
      <c r="Z26" s="114"/>
      <c r="AA26" s="81"/>
      <c r="AB26" s="81"/>
      <c r="AC26" s="81"/>
      <c r="AD26" s="81"/>
      <c r="AE26" s="81"/>
      <c r="AF26" s="81"/>
      <c r="AG26" s="81"/>
      <c r="AH26" s="82"/>
      <c r="AI26" s="82"/>
      <c r="AJ26" s="82"/>
      <c r="AK26" s="82"/>
      <c r="AL26" s="82"/>
      <c r="AM26" s="254"/>
      <c r="AN26" s="254"/>
    </row>
    <row r="27" spans="1:40" ht="108" x14ac:dyDescent="0.2">
      <c r="A27" s="18" t="s">
        <v>93</v>
      </c>
      <c r="B27" s="72" t="s">
        <v>94</v>
      </c>
      <c r="C27" s="73" t="s">
        <v>106</v>
      </c>
      <c r="D27" s="73" t="s">
        <v>107</v>
      </c>
      <c r="E27" s="74" t="s">
        <v>108</v>
      </c>
      <c r="F27" s="75" t="s">
        <v>109</v>
      </c>
      <c r="G27" s="19" t="s">
        <v>99</v>
      </c>
      <c r="H27" s="76" t="s">
        <v>100</v>
      </c>
      <c r="I27" s="77" t="s">
        <v>804</v>
      </c>
      <c r="J27" s="78" t="s">
        <v>110</v>
      </c>
      <c r="K27" s="79">
        <v>43466</v>
      </c>
      <c r="L27" s="79">
        <v>43812</v>
      </c>
      <c r="M27" s="65">
        <v>0</v>
      </c>
      <c r="N27" s="65">
        <v>0</v>
      </c>
      <c r="O27" s="57" t="e">
        <f t="shared" si="0"/>
        <v>#DIV/0!</v>
      </c>
      <c r="P27" s="80" t="s">
        <v>811</v>
      </c>
      <c r="Q27" s="80" t="s">
        <v>166</v>
      </c>
      <c r="R27" s="80" t="s">
        <v>812</v>
      </c>
      <c r="S27" s="80"/>
      <c r="T27" s="114"/>
      <c r="U27" s="114"/>
      <c r="V27" s="219"/>
      <c r="W27" s="114"/>
      <c r="X27" s="114"/>
      <c r="Y27" s="114"/>
      <c r="Z27" s="114"/>
      <c r="AA27" s="81"/>
      <c r="AB27" s="81"/>
      <c r="AC27" s="81"/>
      <c r="AD27" s="81"/>
      <c r="AE27" s="81"/>
      <c r="AF27" s="81"/>
      <c r="AG27" s="81"/>
      <c r="AH27" s="82"/>
      <c r="AI27" s="82"/>
      <c r="AJ27" s="82"/>
      <c r="AK27" s="82"/>
      <c r="AL27" s="82"/>
      <c r="AM27" s="254"/>
      <c r="AN27" s="254"/>
    </row>
    <row r="28" spans="1:40" ht="63" customHeight="1" x14ac:dyDescent="0.2">
      <c r="A28" s="18" t="s">
        <v>93</v>
      </c>
      <c r="B28" s="72" t="s">
        <v>94</v>
      </c>
      <c r="C28" s="73" t="s">
        <v>111</v>
      </c>
      <c r="D28" s="73" t="s">
        <v>112</v>
      </c>
      <c r="E28" s="74" t="s">
        <v>113</v>
      </c>
      <c r="F28" s="74" t="s">
        <v>114</v>
      </c>
      <c r="G28" s="19" t="s">
        <v>99</v>
      </c>
      <c r="H28" s="76" t="s">
        <v>100</v>
      </c>
      <c r="I28" s="77" t="s">
        <v>804</v>
      </c>
      <c r="J28" s="78" t="s">
        <v>115</v>
      </c>
      <c r="K28" s="79">
        <v>43466</v>
      </c>
      <c r="L28" s="79">
        <v>43812</v>
      </c>
      <c r="M28" s="65">
        <v>2</v>
      </c>
      <c r="N28" s="65">
        <v>2</v>
      </c>
      <c r="O28" s="57">
        <f t="shared" si="0"/>
        <v>1</v>
      </c>
      <c r="P28" s="80" t="s">
        <v>813</v>
      </c>
      <c r="Q28" s="80"/>
      <c r="R28" s="80" t="s">
        <v>814</v>
      </c>
      <c r="S28" s="80" t="s">
        <v>183</v>
      </c>
      <c r="T28" s="114"/>
      <c r="U28" s="114"/>
      <c r="V28" s="219"/>
      <c r="W28" s="114"/>
      <c r="X28" s="114"/>
      <c r="Y28" s="114"/>
      <c r="Z28" s="114"/>
      <c r="AA28" s="81"/>
      <c r="AB28" s="81"/>
      <c r="AC28" s="81"/>
      <c r="AD28" s="81"/>
      <c r="AE28" s="81"/>
      <c r="AF28" s="81"/>
      <c r="AG28" s="81"/>
      <c r="AH28" s="82"/>
      <c r="AI28" s="82"/>
      <c r="AJ28" s="82"/>
      <c r="AK28" s="82"/>
      <c r="AL28" s="82"/>
      <c r="AM28" s="254"/>
      <c r="AN28" s="254"/>
    </row>
    <row r="29" spans="1:40" ht="76.5" customHeight="1" x14ac:dyDescent="0.2">
      <c r="A29" s="18" t="s">
        <v>93</v>
      </c>
      <c r="B29" s="72" t="s">
        <v>116</v>
      </c>
      <c r="C29" s="73" t="s">
        <v>117</v>
      </c>
      <c r="D29" s="73" t="s">
        <v>118</v>
      </c>
      <c r="E29" s="74" t="s">
        <v>119</v>
      </c>
      <c r="F29" s="74" t="s">
        <v>120</v>
      </c>
      <c r="G29" s="19" t="s">
        <v>99</v>
      </c>
      <c r="H29" s="76" t="s">
        <v>100</v>
      </c>
      <c r="I29" s="77" t="s">
        <v>804</v>
      </c>
      <c r="J29" s="78" t="s">
        <v>121</v>
      </c>
      <c r="K29" s="79">
        <v>43466</v>
      </c>
      <c r="L29" s="79">
        <v>43812</v>
      </c>
      <c r="M29" s="65">
        <v>14</v>
      </c>
      <c r="N29" s="65">
        <v>14</v>
      </c>
      <c r="O29" s="57">
        <f t="shared" si="0"/>
        <v>1</v>
      </c>
      <c r="P29" s="80" t="s">
        <v>815</v>
      </c>
      <c r="Q29" s="80" t="s">
        <v>816</v>
      </c>
      <c r="R29" s="80" t="s">
        <v>817</v>
      </c>
      <c r="S29" s="80" t="s">
        <v>181</v>
      </c>
      <c r="T29" s="114"/>
      <c r="U29" s="114"/>
      <c r="V29" s="219"/>
      <c r="W29" s="114"/>
      <c r="X29" s="114"/>
      <c r="Y29" s="114"/>
      <c r="Z29" s="114"/>
      <c r="AA29" s="81"/>
      <c r="AB29" s="81"/>
      <c r="AC29" s="81"/>
      <c r="AD29" s="81"/>
      <c r="AE29" s="81"/>
      <c r="AF29" s="81"/>
      <c r="AG29" s="81"/>
      <c r="AH29" s="82"/>
      <c r="AI29" s="82"/>
      <c r="AJ29" s="82"/>
      <c r="AK29" s="82"/>
      <c r="AL29" s="82"/>
      <c r="AM29" s="254"/>
      <c r="AN29" s="254"/>
    </row>
    <row r="30" spans="1:40" ht="96" x14ac:dyDescent="0.2">
      <c r="A30" s="18" t="s">
        <v>93</v>
      </c>
      <c r="B30" s="83" t="s">
        <v>122</v>
      </c>
      <c r="C30" s="73" t="s">
        <v>123</v>
      </c>
      <c r="D30" s="73" t="s">
        <v>124</v>
      </c>
      <c r="E30" s="74" t="s">
        <v>125</v>
      </c>
      <c r="F30" s="20" t="s">
        <v>126</v>
      </c>
      <c r="G30" s="19" t="s">
        <v>150</v>
      </c>
      <c r="H30" s="78" t="s">
        <v>127</v>
      </c>
      <c r="I30" s="77" t="s">
        <v>804</v>
      </c>
      <c r="J30" s="78" t="s">
        <v>128</v>
      </c>
      <c r="K30" s="95" t="s">
        <v>148</v>
      </c>
      <c r="L30" s="95" t="s">
        <v>149</v>
      </c>
      <c r="M30" s="65">
        <v>0</v>
      </c>
      <c r="N30" s="65">
        <v>0</v>
      </c>
      <c r="O30" s="57" t="e">
        <f t="shared" si="0"/>
        <v>#DIV/0!</v>
      </c>
      <c r="P30" s="80" t="s">
        <v>805</v>
      </c>
      <c r="Q30" s="80" t="s">
        <v>166</v>
      </c>
      <c r="R30" s="80" t="s">
        <v>818</v>
      </c>
      <c r="S30" s="80"/>
      <c r="T30" s="114"/>
      <c r="U30" s="114"/>
      <c r="V30" s="219"/>
      <c r="W30" s="114"/>
      <c r="X30" s="114"/>
      <c r="Y30" s="114"/>
      <c r="Z30" s="114"/>
      <c r="AA30" s="81"/>
      <c r="AB30" s="81"/>
      <c r="AC30" s="81"/>
      <c r="AD30" s="81"/>
      <c r="AE30" s="81"/>
      <c r="AF30" s="81"/>
      <c r="AG30" s="81"/>
      <c r="AH30" s="82"/>
      <c r="AI30" s="82"/>
      <c r="AJ30" s="82"/>
      <c r="AK30" s="82"/>
      <c r="AL30" s="82"/>
      <c r="AM30" s="254"/>
      <c r="AN30" s="254"/>
    </row>
    <row r="31" spans="1:40" ht="91.5" customHeight="1" x14ac:dyDescent="0.2">
      <c r="A31" s="18" t="s">
        <v>93</v>
      </c>
      <c r="B31" s="83" t="s">
        <v>129</v>
      </c>
      <c r="C31" s="75" t="s">
        <v>130</v>
      </c>
      <c r="D31" s="75" t="s">
        <v>131</v>
      </c>
      <c r="E31" s="21" t="s">
        <v>132</v>
      </c>
      <c r="F31" s="84" t="s">
        <v>133</v>
      </c>
      <c r="G31" s="85" t="s">
        <v>134</v>
      </c>
      <c r="H31" s="86" t="s">
        <v>100</v>
      </c>
      <c r="I31" s="77" t="s">
        <v>804</v>
      </c>
      <c r="J31" s="87" t="s">
        <v>135</v>
      </c>
      <c r="K31" s="79">
        <v>43466</v>
      </c>
      <c r="L31" s="79">
        <v>43812</v>
      </c>
      <c r="M31" s="65">
        <v>3</v>
      </c>
      <c r="N31" s="65">
        <v>3</v>
      </c>
      <c r="O31" s="57">
        <f t="shared" si="0"/>
        <v>1</v>
      </c>
      <c r="P31" s="80" t="s">
        <v>819</v>
      </c>
      <c r="Q31" s="80" t="s">
        <v>820</v>
      </c>
      <c r="R31" s="80" t="s">
        <v>821</v>
      </c>
      <c r="S31" s="80" t="s">
        <v>181</v>
      </c>
      <c r="T31" s="114"/>
      <c r="U31" s="114"/>
      <c r="V31" s="219"/>
      <c r="W31" s="114"/>
      <c r="X31" s="114"/>
      <c r="Y31" s="114"/>
      <c r="Z31" s="114"/>
      <c r="AA31" s="81"/>
      <c r="AB31" s="81"/>
      <c r="AC31" s="81"/>
      <c r="AD31" s="81"/>
      <c r="AE31" s="81"/>
      <c r="AF31" s="81"/>
      <c r="AG31" s="81"/>
      <c r="AH31" s="82"/>
      <c r="AI31" s="82"/>
      <c r="AJ31" s="82"/>
      <c r="AK31" s="82"/>
      <c r="AL31" s="82"/>
      <c r="AM31" s="254"/>
      <c r="AN31" s="254"/>
    </row>
    <row r="32" spans="1:40" ht="60" x14ac:dyDescent="0.2">
      <c r="A32" s="18" t="s">
        <v>136</v>
      </c>
      <c r="B32" s="83" t="s">
        <v>129</v>
      </c>
      <c r="C32" s="88" t="s">
        <v>137</v>
      </c>
      <c r="D32" s="89" t="s">
        <v>138</v>
      </c>
      <c r="E32" s="90" t="s">
        <v>139</v>
      </c>
      <c r="F32" s="89" t="s">
        <v>140</v>
      </c>
      <c r="G32" s="91" t="s">
        <v>141</v>
      </c>
      <c r="H32" s="92" t="s">
        <v>55</v>
      </c>
      <c r="I32" s="77" t="s">
        <v>804</v>
      </c>
      <c r="J32" s="88" t="s">
        <v>142</v>
      </c>
      <c r="K32" s="79">
        <v>43770</v>
      </c>
      <c r="L32" s="79">
        <v>43812</v>
      </c>
      <c r="M32" s="65">
        <v>0</v>
      </c>
      <c r="N32" s="65">
        <v>0</v>
      </c>
      <c r="O32" s="57" t="e">
        <f t="shared" si="0"/>
        <v>#DIV/0!</v>
      </c>
      <c r="P32" s="80" t="s">
        <v>805</v>
      </c>
      <c r="Q32" s="80" t="s">
        <v>166</v>
      </c>
      <c r="R32" s="80" t="s">
        <v>822</v>
      </c>
      <c r="S32" s="80"/>
      <c r="T32" s="114"/>
      <c r="U32" s="114"/>
      <c r="V32" s="219"/>
      <c r="W32" s="114"/>
      <c r="X32" s="114"/>
      <c r="Y32" s="114"/>
      <c r="Z32" s="114"/>
      <c r="AA32" s="81"/>
      <c r="AB32" s="81"/>
      <c r="AC32" s="81"/>
      <c r="AD32" s="81"/>
      <c r="AE32" s="81"/>
      <c r="AF32" s="81"/>
      <c r="AG32" s="81"/>
      <c r="AH32" s="82"/>
      <c r="AI32" s="82"/>
      <c r="AJ32" s="82"/>
      <c r="AK32" s="82"/>
      <c r="AL32" s="82"/>
      <c r="AM32" s="254"/>
      <c r="AN32" s="254"/>
    </row>
    <row r="33" spans="5:14" x14ac:dyDescent="0.2">
      <c r="M33" s="94"/>
      <c r="N33" s="94"/>
    </row>
    <row r="34" spans="5:14" x14ac:dyDescent="0.2">
      <c r="E34" s="29"/>
      <c r="M34" s="415"/>
      <c r="N34" s="94"/>
    </row>
    <row r="35" spans="5:14" x14ac:dyDescent="0.2">
      <c r="E35" s="29"/>
      <c r="M35" s="94"/>
      <c r="N35" s="94"/>
    </row>
    <row r="36" spans="5:14" x14ac:dyDescent="0.2">
      <c r="E36" s="29"/>
      <c r="M36" s="94"/>
      <c r="N36" s="94"/>
    </row>
    <row r="37" spans="5:14" x14ac:dyDescent="0.2">
      <c r="E37" s="29"/>
      <c r="M37" s="94"/>
      <c r="N37" s="94"/>
    </row>
    <row r="38" spans="5:14" x14ac:dyDescent="0.2">
      <c r="E38" s="29"/>
      <c r="M38" s="94"/>
      <c r="N38" s="94"/>
    </row>
    <row r="39" spans="5:14" x14ac:dyDescent="0.2">
      <c r="E39" s="29"/>
      <c r="M39" s="94"/>
      <c r="N39" s="94"/>
    </row>
    <row r="40" spans="5:14" x14ac:dyDescent="0.2">
      <c r="E40" s="29"/>
      <c r="M40" s="94"/>
      <c r="N40" s="94"/>
    </row>
    <row r="41" spans="5:14" x14ac:dyDescent="0.2">
      <c r="E41" s="29"/>
      <c r="M41" s="94"/>
      <c r="N41" s="94"/>
    </row>
    <row r="42" spans="5:14" x14ac:dyDescent="0.2">
      <c r="E42" s="29"/>
      <c r="M42" s="94"/>
      <c r="N42" s="94"/>
    </row>
    <row r="43" spans="5:14" x14ac:dyDescent="0.2">
      <c r="E43" s="29"/>
      <c r="M43" s="94"/>
      <c r="N43" s="94"/>
    </row>
    <row r="44" spans="5:14" x14ac:dyDescent="0.2">
      <c r="E44" s="29"/>
      <c r="F44" s="29"/>
      <c r="G44" s="29"/>
      <c r="H44" s="29"/>
      <c r="I44" s="29"/>
      <c r="J44" s="29"/>
      <c r="K44" s="29"/>
      <c r="L44" s="29"/>
      <c r="M44" s="94"/>
      <c r="N44" s="94"/>
    </row>
    <row r="45" spans="5:14" x14ac:dyDescent="0.2">
      <c r="E45" s="29"/>
      <c r="F45" s="29"/>
      <c r="G45" s="29"/>
      <c r="H45" s="29"/>
      <c r="I45" s="29"/>
      <c r="J45" s="29"/>
      <c r="K45" s="29"/>
      <c r="L45" s="29"/>
      <c r="M45" s="94"/>
      <c r="N45" s="94"/>
    </row>
    <row r="46" spans="5:14" x14ac:dyDescent="0.2">
      <c r="E46" s="29"/>
      <c r="F46" s="29"/>
      <c r="G46" s="29"/>
      <c r="H46" s="29"/>
      <c r="I46" s="29"/>
      <c r="J46" s="29"/>
      <c r="K46" s="29"/>
      <c r="L46" s="29"/>
      <c r="M46" s="94"/>
      <c r="N46" s="94"/>
    </row>
    <row r="47" spans="5:14" x14ac:dyDescent="0.2">
      <c r="E47" s="29"/>
      <c r="F47" s="29"/>
      <c r="G47" s="29"/>
      <c r="H47" s="29"/>
      <c r="I47" s="29"/>
      <c r="J47" s="29"/>
      <c r="K47" s="29"/>
      <c r="L47" s="29"/>
      <c r="M47" s="94"/>
      <c r="N47" s="94"/>
    </row>
    <row r="48" spans="5:14" x14ac:dyDescent="0.2">
      <c r="E48" s="29"/>
      <c r="F48" s="29"/>
      <c r="G48" s="29"/>
      <c r="H48" s="29"/>
      <c r="I48" s="29"/>
      <c r="J48" s="29"/>
      <c r="K48" s="29"/>
      <c r="L48" s="29"/>
      <c r="M48" s="94"/>
      <c r="N48" s="94"/>
    </row>
    <row r="49" spans="5:14" x14ac:dyDescent="0.2">
      <c r="E49" s="29"/>
      <c r="F49" s="29"/>
      <c r="G49" s="29"/>
      <c r="H49" s="29"/>
      <c r="I49" s="29"/>
      <c r="J49" s="29"/>
      <c r="K49" s="29"/>
      <c r="L49" s="29"/>
      <c r="M49" s="94"/>
      <c r="N49" s="94"/>
    </row>
    <row r="50" spans="5:14" x14ac:dyDescent="0.2">
      <c r="E50" s="29"/>
      <c r="F50" s="29"/>
      <c r="G50" s="29"/>
      <c r="H50" s="29"/>
      <c r="I50" s="29"/>
      <c r="J50" s="29"/>
      <c r="K50" s="29"/>
      <c r="L50" s="29"/>
      <c r="M50" s="94"/>
      <c r="N50" s="94"/>
    </row>
    <row r="51" spans="5:14" x14ac:dyDescent="0.2">
      <c r="E51" s="29"/>
      <c r="F51" s="29"/>
      <c r="G51" s="29"/>
      <c r="H51" s="29"/>
      <c r="I51" s="29"/>
      <c r="J51" s="29"/>
      <c r="K51" s="29"/>
      <c r="L51" s="29"/>
      <c r="M51" s="94"/>
      <c r="N51" s="94"/>
    </row>
    <row r="52" spans="5:14" x14ac:dyDescent="0.2">
      <c r="E52" s="29"/>
      <c r="F52" s="29"/>
      <c r="G52" s="29"/>
      <c r="H52" s="29"/>
      <c r="I52" s="29"/>
      <c r="J52" s="29"/>
      <c r="K52" s="29"/>
      <c r="L52" s="29"/>
      <c r="M52" s="94"/>
      <c r="N52" s="94"/>
    </row>
    <row r="53" spans="5:14" x14ac:dyDescent="0.2">
      <c r="E53" s="29"/>
      <c r="F53" s="29"/>
      <c r="G53" s="29"/>
      <c r="H53" s="29"/>
      <c r="I53" s="29"/>
      <c r="J53" s="29"/>
      <c r="K53" s="29"/>
      <c r="L53" s="29"/>
      <c r="M53" s="94"/>
      <c r="N53" s="94"/>
    </row>
    <row r="54" spans="5:14" x14ac:dyDescent="0.2">
      <c r="E54" s="29"/>
      <c r="F54" s="29"/>
      <c r="G54" s="29"/>
      <c r="H54" s="29"/>
      <c r="I54" s="29"/>
      <c r="J54" s="29"/>
      <c r="K54" s="29"/>
      <c r="L54" s="29"/>
      <c r="M54" s="94"/>
      <c r="N54" s="94"/>
    </row>
    <row r="55" spans="5:14" x14ac:dyDescent="0.2">
      <c r="E55" s="29"/>
      <c r="F55" s="29"/>
      <c r="G55" s="29"/>
      <c r="H55" s="29"/>
      <c r="I55" s="29"/>
      <c r="J55" s="29"/>
      <c r="K55" s="29"/>
      <c r="L55" s="29"/>
      <c r="M55" s="94"/>
      <c r="N55" s="94"/>
    </row>
    <row r="56" spans="5:14" x14ac:dyDescent="0.2">
      <c r="E56" s="29"/>
      <c r="F56" s="29"/>
      <c r="G56" s="29"/>
      <c r="H56" s="29"/>
      <c r="I56" s="29"/>
      <c r="J56" s="29"/>
      <c r="K56" s="29"/>
      <c r="L56" s="29"/>
      <c r="M56" s="94"/>
      <c r="N56" s="94"/>
    </row>
    <row r="57" spans="5:14" x14ac:dyDescent="0.2">
      <c r="E57" s="29"/>
      <c r="F57" s="29"/>
      <c r="G57" s="29"/>
      <c r="H57" s="29"/>
      <c r="I57" s="29"/>
      <c r="J57" s="29"/>
      <c r="K57" s="29"/>
      <c r="L57" s="29"/>
      <c r="M57" s="94"/>
      <c r="N57" s="94"/>
    </row>
    <row r="58" spans="5:14" x14ac:dyDescent="0.2">
      <c r="E58" s="29"/>
      <c r="F58" s="29"/>
      <c r="G58" s="29"/>
      <c r="H58" s="29"/>
      <c r="I58" s="29"/>
      <c r="J58" s="29"/>
      <c r="K58" s="29"/>
      <c r="L58" s="29"/>
      <c r="M58" s="94"/>
      <c r="N58" s="94"/>
    </row>
    <row r="59" spans="5:14" x14ac:dyDescent="0.2">
      <c r="E59" s="29"/>
      <c r="F59" s="29"/>
      <c r="G59" s="29"/>
      <c r="H59" s="29"/>
      <c r="I59" s="29"/>
      <c r="J59" s="29"/>
      <c r="K59" s="29"/>
      <c r="L59" s="29"/>
      <c r="M59" s="94"/>
      <c r="N59" s="94"/>
    </row>
    <row r="60" spans="5:14" x14ac:dyDescent="0.2">
      <c r="E60" s="29"/>
      <c r="F60" s="29"/>
      <c r="G60" s="29"/>
      <c r="H60" s="29"/>
      <c r="I60" s="29"/>
      <c r="J60" s="29"/>
      <c r="K60" s="29"/>
      <c r="L60" s="29"/>
      <c r="M60" s="94"/>
      <c r="N60" s="94"/>
    </row>
    <row r="61" spans="5:14" x14ac:dyDescent="0.2">
      <c r="E61" s="29"/>
      <c r="F61" s="29"/>
      <c r="G61" s="29"/>
      <c r="H61" s="29"/>
      <c r="I61" s="29"/>
      <c r="J61" s="29"/>
      <c r="K61" s="29"/>
      <c r="L61" s="29"/>
      <c r="M61" s="94"/>
      <c r="N61" s="94"/>
    </row>
    <row r="62" spans="5:14" x14ac:dyDescent="0.2">
      <c r="E62" s="29"/>
      <c r="F62" s="29"/>
      <c r="G62" s="29"/>
      <c r="H62" s="29"/>
      <c r="I62" s="29"/>
      <c r="J62" s="29"/>
      <c r="K62" s="29"/>
      <c r="L62" s="29"/>
      <c r="M62" s="94"/>
      <c r="N62" s="94"/>
    </row>
    <row r="63" spans="5:14" x14ac:dyDescent="0.2">
      <c r="E63" s="29"/>
      <c r="F63" s="29"/>
      <c r="G63" s="29"/>
      <c r="H63" s="29"/>
      <c r="I63" s="29"/>
      <c r="J63" s="29"/>
      <c r="K63" s="29"/>
      <c r="L63" s="29"/>
    </row>
    <row r="64" spans="5:14" x14ac:dyDescent="0.2">
      <c r="E64" s="29"/>
      <c r="F64" s="29"/>
      <c r="G64" s="29"/>
      <c r="H64" s="29"/>
      <c r="I64" s="29"/>
      <c r="J64" s="29"/>
      <c r="K64" s="29"/>
      <c r="L64" s="29"/>
    </row>
  </sheetData>
  <sheetProtection algorithmName="SHA-512" hashValue="27PrftwSEdqFyafPKT998j5Be8Ay/dR8ImoKUFKk928sYgxAHRYpdY601aU9r/vXn2hicc/uVJkPGIVwpUPdPw==" saltValue="QIy+BfucsJ2qCP269+Syjw==" spinCount="100000" sheet="1" objects="1" scenarios="1" formatCells="0" formatColumns="0" formatRows="0"/>
  <mergeCells count="20">
    <mergeCell ref="AH14:AL14"/>
    <mergeCell ref="AM14:AN14"/>
    <mergeCell ref="M13:S13"/>
    <mergeCell ref="T13:Z13"/>
    <mergeCell ref="AA13:AG13"/>
    <mergeCell ref="AH13:AN13"/>
    <mergeCell ref="M14:Q14"/>
    <mergeCell ref="R14:S14"/>
    <mergeCell ref="T14:X14"/>
    <mergeCell ref="Y14:Z14"/>
    <mergeCell ref="AA14:AE14"/>
    <mergeCell ref="AF14:AG14"/>
    <mergeCell ref="B1:I2"/>
    <mergeCell ref="A3:C3"/>
    <mergeCell ref="E3:G3"/>
    <mergeCell ref="B4:B10"/>
    <mergeCell ref="E4:G7"/>
    <mergeCell ref="A6:A8"/>
    <mergeCell ref="A9:A12"/>
    <mergeCell ref="B11:B12"/>
  </mergeCells>
  <dataValidations count="1">
    <dataValidation type="list" allowBlank="1" showInputMessage="1" showErrorMessage="1" sqref="A16">
      <formula1>$B$6:$B$12</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6145" r:id="rId4">
          <objectPr defaultSize="0" autoPict="0" r:id="rId5">
            <anchor moveWithCells="1" sizeWithCells="1">
              <from>
                <xdr:col>10</xdr:col>
                <xdr:colOff>0</xdr:colOff>
                <xdr:row>0</xdr:row>
                <xdr:rowOff>152400</xdr:rowOff>
              </from>
              <to>
                <xdr:col>10</xdr:col>
                <xdr:colOff>0</xdr:colOff>
                <xdr:row>1</xdr:row>
                <xdr:rowOff>0</xdr:rowOff>
              </to>
            </anchor>
          </objectPr>
        </oleObject>
      </mc:Choice>
      <mc:Fallback>
        <oleObject shapeId="6145" r:id="rId4"/>
      </mc:Fallback>
    </mc:AlternateContent>
    <mc:AlternateContent xmlns:mc="http://schemas.openxmlformats.org/markup-compatibility/2006">
      <mc:Choice Requires="x14">
        <oleObject shapeId="6146" r:id="rId6">
          <objectPr defaultSize="0" autoPict="0" r:id="rId5">
            <anchor moveWithCells="1" sizeWithCells="1">
              <from>
                <xdr:col>8</xdr:col>
                <xdr:colOff>323850</xdr:colOff>
                <xdr:row>0</xdr:row>
                <xdr:rowOff>0</xdr:rowOff>
              </from>
              <to>
                <xdr:col>8</xdr:col>
                <xdr:colOff>2352675</xdr:colOff>
                <xdr:row>1</xdr:row>
                <xdr:rowOff>581025</xdr:rowOff>
              </to>
            </anchor>
          </objectPr>
        </oleObject>
      </mc:Choice>
      <mc:Fallback>
        <oleObject shapeId="6146" r:id="rId6"/>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1" operator="containsText" id="{5EC1C242-6FC6-4AB5-BB5A-15A32088DB14}">
            <xm:f>NOT(ISERROR(SEARCH('\\server\PLAN OPERATIVO INTEGRAL\OFICINA ASESORA DE PLANEACIÓN\Plan de Accion por Dependencia\Plan de acción por Dep 2019\[PA - Juridica 2019.xlsx]Hoja1'!#REF!,S16)))</xm:f>
            <xm:f>'\\server\PLAN OPERATIVO INTEGRAL\OFICINA ASESORA DE PLANEACIÓN\Plan de Accion por Dependencia\Plan de acción por Dep 2019\[PA - Juridica 2019.xlsx]Hoja1'!#REF!</xm:f>
            <x14:dxf>
              <fill>
                <patternFill>
                  <bgColor rgb="FFFF0000"/>
                </patternFill>
              </fill>
            </x14:dxf>
          </x14:cfRule>
          <x14:cfRule type="containsText" priority="2" operator="containsText" id="{7B0922AB-3069-432F-97A0-DCAFCDDA0559}">
            <xm:f>NOT(ISERROR(SEARCH('\\server\PLAN OPERATIVO INTEGRAL\OFICINA ASESORA DE PLANEACIÓN\Plan de Accion por Dependencia\Plan de acción por Dep 2019\[PA - Juridica 2019.xlsx]Hoja1'!#REF!,S16)))</xm:f>
            <xm:f>'\\server\PLAN OPERATIVO INTEGRAL\OFICINA ASESORA DE PLANEACIÓN\Plan de Accion por Dependencia\Plan de acción por Dep 2019\[PA - Juridica 2019.xlsx]Hoja1'!#REF!</xm:f>
            <x14:dxf>
              <fill>
                <patternFill>
                  <bgColor rgb="FFFFFF00"/>
                </patternFill>
              </fill>
            </x14:dxf>
          </x14:cfRule>
          <x14:cfRule type="containsText" priority="3" operator="containsText" id="{F1F78BCB-A9E1-4E6A-8B2B-3D213A8E745F}">
            <xm:f>NOT(ISERROR(SEARCH('\\server\PLAN OPERATIVO INTEGRAL\OFICINA ASESORA DE PLANEACIÓN\Plan de Accion por Dependencia\Plan de acción por Dep 2019\[PA - Juridica 2019.xlsx]Hoja1'!#REF!,S16)))</xm:f>
            <xm:f>'\\server\PLAN OPERATIVO INTEGRAL\OFICINA ASESORA DE PLANEACIÓN\Plan de Accion por Dependencia\Plan de acción por Dep 2019\[PA - Juridica 2019.xlsx]Hoja1'!#REF!</xm:f>
            <x14:dxf>
              <fill>
                <patternFill>
                  <bgColor rgb="FF92D050"/>
                </patternFill>
              </fill>
            </x14:dxf>
          </x14:cfRule>
          <xm:sqref>S16:S21 Z16:Z21 AG16:AG21 AN16:AN21 S25:S32 Z25:Z32 AG25:AG32 AN25:AN32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S16:S21 Z16:Z21 AG16:AG21 AN16:AN21 S25:S32 Z25:Z32 AG25:AG32 AN25:AN32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N83"/>
  <sheetViews>
    <sheetView showGridLines="0" topLeftCell="A10" zoomScale="40" zoomScaleNormal="40" workbookViewId="0">
      <selection activeCell="M10" sqref="M1:AQ1048576"/>
    </sheetView>
  </sheetViews>
  <sheetFormatPr baseColWidth="10" defaultRowHeight="12" x14ac:dyDescent="0.2"/>
  <cols>
    <col min="1" max="1" width="54.85546875" style="27" customWidth="1"/>
    <col min="2" max="2" width="32.85546875" style="27" customWidth="1"/>
    <col min="3" max="3" width="44.140625" style="29" customWidth="1"/>
    <col min="4" max="4" width="32.85546875" style="29" hidden="1" customWidth="1"/>
    <col min="5" max="5" width="33.7109375" style="37" hidden="1" customWidth="1"/>
    <col min="6" max="6" width="38.85546875" style="37" hidden="1" customWidth="1"/>
    <col min="7" max="7" width="53" style="37" hidden="1" customWidth="1"/>
    <col min="8" max="8" width="46.28515625" style="37" hidden="1" customWidth="1"/>
    <col min="9" max="9" width="39.7109375" style="37" hidden="1" customWidth="1"/>
    <col min="10" max="10" width="60.85546875" style="37" hidden="1" customWidth="1"/>
    <col min="11" max="11" width="12.85546875" style="37" customWidth="1"/>
    <col min="12" max="12" width="11.85546875" style="37" customWidth="1"/>
    <col min="13" max="13" width="5.85546875" style="27" hidden="1" customWidth="1"/>
    <col min="14" max="14" width="4.42578125" style="27" hidden="1" customWidth="1"/>
    <col min="15" max="15" width="8.42578125" style="27" hidden="1" customWidth="1"/>
    <col min="16" max="16" width="21.85546875" style="27" hidden="1" customWidth="1"/>
    <col min="17" max="17" width="56.5703125" style="27" hidden="1" customWidth="1"/>
    <col min="18" max="18" width="0" style="27" hidden="1" customWidth="1"/>
    <col min="19" max="19" width="16.5703125" style="27" hidden="1" customWidth="1"/>
    <col min="20" max="43" width="0" style="27" hidden="1" customWidth="1"/>
    <col min="44" max="16384" width="11.42578125" style="27"/>
  </cols>
  <sheetData>
    <row r="1" spans="1:40" ht="47.25" customHeight="1" x14ac:dyDescent="0.2">
      <c r="A1" s="24"/>
      <c r="B1" s="168" t="s">
        <v>0</v>
      </c>
      <c r="C1" s="168"/>
      <c r="D1" s="168"/>
      <c r="E1" s="168"/>
      <c r="F1" s="168"/>
      <c r="G1" s="168"/>
      <c r="H1" s="168"/>
      <c r="I1" s="168"/>
      <c r="J1" s="25"/>
      <c r="K1" s="26"/>
      <c r="L1" s="26"/>
    </row>
    <row r="2" spans="1:40" ht="47.25" customHeight="1" x14ac:dyDescent="0.2">
      <c r="A2" s="24"/>
      <c r="B2" s="168"/>
      <c r="C2" s="168"/>
      <c r="D2" s="168"/>
      <c r="E2" s="168"/>
      <c r="F2" s="168"/>
      <c r="G2" s="168"/>
      <c r="H2" s="168"/>
      <c r="I2" s="168"/>
      <c r="J2" s="28"/>
      <c r="K2" s="28"/>
      <c r="L2" s="28"/>
    </row>
    <row r="3" spans="1:40" ht="47.25" customHeight="1" x14ac:dyDescent="0.2">
      <c r="A3" s="169" t="s">
        <v>1</v>
      </c>
      <c r="B3" s="169"/>
      <c r="C3" s="169"/>
      <c r="F3" s="29"/>
      <c r="G3" s="29"/>
      <c r="H3" s="29"/>
      <c r="I3" s="29"/>
      <c r="J3" s="29"/>
      <c r="K3" s="29"/>
      <c r="L3" s="29"/>
    </row>
    <row r="4" spans="1:40" ht="60" x14ac:dyDescent="0.2">
      <c r="A4" s="30" t="s">
        <v>3</v>
      </c>
      <c r="B4" s="171" t="s">
        <v>4</v>
      </c>
      <c r="C4" s="31" t="s">
        <v>5</v>
      </c>
      <c r="D4" s="130" t="s">
        <v>6</v>
      </c>
      <c r="E4" s="170" t="s">
        <v>2</v>
      </c>
      <c r="F4" s="170"/>
      <c r="G4" s="170"/>
      <c r="H4" s="29"/>
      <c r="I4" s="29"/>
      <c r="J4" s="29"/>
      <c r="K4" s="29"/>
      <c r="L4" s="29"/>
    </row>
    <row r="5" spans="1:40" ht="66.75" customHeight="1" x14ac:dyDescent="0.2">
      <c r="A5" s="30" t="s">
        <v>8</v>
      </c>
      <c r="B5" s="172"/>
      <c r="C5" s="32" t="s">
        <v>9</v>
      </c>
      <c r="D5" s="130" t="s">
        <v>10</v>
      </c>
      <c r="E5" s="174" t="s">
        <v>823</v>
      </c>
      <c r="F5" s="137"/>
      <c r="G5" s="137"/>
      <c r="H5" s="33"/>
      <c r="I5" s="33"/>
      <c r="J5" s="33"/>
      <c r="K5" s="33"/>
      <c r="L5" s="33"/>
    </row>
    <row r="6" spans="1:40" ht="63" customHeight="1" x14ac:dyDescent="0.2">
      <c r="A6" s="175" t="s">
        <v>11</v>
      </c>
      <c r="B6" s="172"/>
      <c r="C6" s="32" t="s">
        <v>12</v>
      </c>
      <c r="D6" s="130" t="s">
        <v>13</v>
      </c>
      <c r="E6" s="137"/>
      <c r="F6" s="137"/>
      <c r="G6" s="137"/>
      <c r="H6" s="33"/>
      <c r="I6" s="33"/>
      <c r="J6" s="33"/>
      <c r="K6" s="33"/>
      <c r="L6" s="33"/>
    </row>
    <row r="7" spans="1:40" ht="45" customHeight="1" x14ac:dyDescent="0.2">
      <c r="A7" s="176"/>
      <c r="B7" s="172"/>
      <c r="C7" s="32" t="s">
        <v>14</v>
      </c>
      <c r="D7" s="130" t="s">
        <v>15</v>
      </c>
      <c r="E7" s="137"/>
      <c r="F7" s="137"/>
      <c r="G7" s="137"/>
      <c r="H7" s="33"/>
      <c r="I7" s="33"/>
      <c r="J7" s="33"/>
      <c r="K7" s="33"/>
      <c r="L7" s="33"/>
    </row>
    <row r="8" spans="1:40" ht="27.75" customHeight="1" x14ac:dyDescent="0.2">
      <c r="A8" s="176"/>
      <c r="B8" s="172"/>
      <c r="C8" s="32" t="s">
        <v>16</v>
      </c>
      <c r="D8" s="130" t="s">
        <v>17</v>
      </c>
      <c r="E8" s="137"/>
      <c r="F8" s="137"/>
      <c r="G8" s="137"/>
      <c r="H8" s="33"/>
      <c r="I8" s="33"/>
      <c r="J8" s="33"/>
      <c r="K8" s="33"/>
      <c r="L8" s="33"/>
    </row>
    <row r="9" spans="1:40" ht="41.25" customHeight="1" x14ac:dyDescent="0.2">
      <c r="A9" s="177" t="s">
        <v>18</v>
      </c>
      <c r="B9" s="172"/>
      <c r="C9" s="32" t="s">
        <v>19</v>
      </c>
      <c r="D9" s="33"/>
      <c r="F9" s="27"/>
      <c r="G9" s="33"/>
      <c r="H9" s="33"/>
      <c r="I9" s="33"/>
      <c r="J9" s="33"/>
      <c r="K9" s="33"/>
      <c r="L9" s="33"/>
    </row>
    <row r="10" spans="1:40" ht="46.5" customHeight="1" x14ac:dyDescent="0.2">
      <c r="A10" s="178"/>
      <c r="B10" s="173"/>
      <c r="C10" s="32" t="s">
        <v>20</v>
      </c>
      <c r="D10" s="34"/>
      <c r="F10" s="27"/>
      <c r="G10" s="33"/>
      <c r="H10" s="33"/>
      <c r="I10" s="33"/>
      <c r="J10" s="33"/>
      <c r="K10" s="33"/>
      <c r="L10" s="33"/>
    </row>
    <row r="11" spans="1:40" ht="60" customHeight="1" x14ac:dyDescent="0.2">
      <c r="A11" s="178"/>
      <c r="B11" s="35" t="s">
        <v>21</v>
      </c>
      <c r="C11" s="36" t="s">
        <v>22</v>
      </c>
      <c r="D11" s="37"/>
      <c r="F11" s="27"/>
      <c r="G11" s="33"/>
      <c r="H11" s="33"/>
      <c r="I11" s="33"/>
      <c r="J11" s="33"/>
      <c r="K11" s="33"/>
      <c r="L11" s="33"/>
    </row>
    <row r="12" spans="1:40" ht="65.25" customHeight="1" x14ac:dyDescent="0.2">
      <c r="A12" s="178"/>
      <c r="B12" s="38"/>
      <c r="C12" s="39"/>
      <c r="D12" s="37"/>
      <c r="F12" s="27"/>
      <c r="G12" s="33"/>
      <c r="H12" s="33"/>
      <c r="I12" s="33"/>
      <c r="J12" s="33"/>
      <c r="K12" s="33"/>
      <c r="L12" s="33"/>
    </row>
    <row r="13" spans="1:40" ht="15" x14ac:dyDescent="0.2">
      <c r="A13" s="40"/>
      <c r="B13" s="41"/>
      <c r="C13" s="41"/>
      <c r="D13" s="42"/>
      <c r="E13" s="43"/>
      <c r="F13" s="27"/>
      <c r="G13" s="44"/>
      <c r="H13" s="44"/>
      <c r="I13" s="44"/>
      <c r="J13" s="27"/>
      <c r="K13" s="27"/>
      <c r="L13" s="27"/>
    </row>
    <row r="14" spans="1:40" ht="27" customHeight="1" x14ac:dyDescent="0.2">
      <c r="A14" s="45" t="s">
        <v>23</v>
      </c>
      <c r="B14" s="40"/>
      <c r="C14" s="46"/>
      <c r="D14" s="47"/>
      <c r="E14" s="33"/>
      <c r="F14" s="33"/>
      <c r="G14" s="33"/>
      <c r="H14" s="33"/>
      <c r="I14" s="33"/>
      <c r="J14" s="33"/>
      <c r="K14" s="155" t="s">
        <v>24</v>
      </c>
      <c r="L14" s="155"/>
    </row>
    <row r="15" spans="1:40" ht="27" customHeight="1" x14ac:dyDescent="0.2">
      <c r="A15" s="45"/>
      <c r="B15" s="40"/>
      <c r="C15" s="46"/>
      <c r="D15" s="47"/>
      <c r="E15" s="33"/>
      <c r="F15" s="33"/>
      <c r="G15" s="33"/>
      <c r="H15" s="33"/>
      <c r="I15" s="33"/>
      <c r="J15" s="33"/>
      <c r="K15" s="131"/>
      <c r="L15" s="131"/>
    </row>
    <row r="16" spans="1:40" ht="15" customHeight="1" x14ac:dyDescent="0.2">
      <c r="M16" s="156" t="s">
        <v>25</v>
      </c>
      <c r="N16" s="157"/>
      <c r="O16" s="157"/>
      <c r="P16" s="157"/>
      <c r="Q16" s="157"/>
      <c r="R16" s="158"/>
      <c r="S16" s="132"/>
      <c r="T16" s="159" t="s">
        <v>26</v>
      </c>
      <c r="U16" s="160"/>
      <c r="V16" s="160"/>
      <c r="W16" s="160"/>
      <c r="X16" s="160"/>
      <c r="Y16" s="161"/>
      <c r="Z16" s="133"/>
      <c r="AA16" s="162" t="s">
        <v>27</v>
      </c>
      <c r="AB16" s="163"/>
      <c r="AC16" s="163"/>
      <c r="AD16" s="163"/>
      <c r="AE16" s="163"/>
      <c r="AF16" s="164"/>
      <c r="AG16" s="134"/>
      <c r="AH16" s="206" t="s">
        <v>28</v>
      </c>
      <c r="AI16" s="183"/>
      <c r="AJ16" s="183"/>
      <c r="AK16" s="183"/>
      <c r="AL16" s="183"/>
      <c r="AM16" s="183"/>
      <c r="AN16" s="183"/>
    </row>
    <row r="17" spans="1:222" ht="27" customHeight="1" x14ac:dyDescent="0.2">
      <c r="A17" s="266"/>
      <c r="B17" s="267"/>
      <c r="C17" s="268" t="s">
        <v>824</v>
      </c>
      <c r="D17" s="269"/>
      <c r="E17" s="270"/>
      <c r="F17" s="270"/>
      <c r="G17" s="270"/>
      <c r="H17" s="267"/>
      <c r="I17" s="270"/>
      <c r="J17" s="271"/>
      <c r="K17" s="272"/>
      <c r="L17" s="272"/>
      <c r="M17" s="184" t="s">
        <v>825</v>
      </c>
      <c r="N17" s="185"/>
      <c r="O17" s="185"/>
      <c r="P17" s="185"/>
      <c r="Q17" s="186"/>
      <c r="R17" s="179" t="s">
        <v>30</v>
      </c>
      <c r="S17" s="158"/>
      <c r="T17" s="187" t="s">
        <v>825</v>
      </c>
      <c r="U17" s="188"/>
      <c r="V17" s="188"/>
      <c r="W17" s="188"/>
      <c r="X17" s="189"/>
      <c r="Y17" s="180" t="s">
        <v>30</v>
      </c>
      <c r="Z17" s="161"/>
      <c r="AA17" s="190" t="s">
        <v>825</v>
      </c>
      <c r="AB17" s="191"/>
      <c r="AC17" s="191"/>
      <c r="AD17" s="191"/>
      <c r="AE17" s="192"/>
      <c r="AF17" s="181" t="s">
        <v>30</v>
      </c>
      <c r="AG17" s="164"/>
      <c r="AH17" s="193" t="s">
        <v>825</v>
      </c>
      <c r="AI17" s="194"/>
      <c r="AJ17" s="194"/>
      <c r="AK17" s="194"/>
      <c r="AL17" s="195"/>
      <c r="AM17" s="193" t="s">
        <v>30</v>
      </c>
      <c r="AN17" s="194"/>
    </row>
    <row r="18" spans="1:222" s="52" customFormat="1" ht="31.5" customHeight="1" x14ac:dyDescent="0.2">
      <c r="A18" s="10" t="s">
        <v>31</v>
      </c>
      <c r="B18" s="10" t="s">
        <v>32</v>
      </c>
      <c r="C18" s="9" t="s">
        <v>92</v>
      </c>
      <c r="D18" s="10" t="s">
        <v>211</v>
      </c>
      <c r="E18" s="10" t="s">
        <v>35</v>
      </c>
      <c r="F18" s="10" t="s">
        <v>36</v>
      </c>
      <c r="G18" s="10" t="s">
        <v>37</v>
      </c>
      <c r="H18" s="10" t="s">
        <v>38</v>
      </c>
      <c r="I18" s="10" t="s">
        <v>39</v>
      </c>
      <c r="J18" s="11" t="s">
        <v>40</v>
      </c>
      <c r="K18" s="12"/>
      <c r="L18" s="12"/>
      <c r="M18" s="126" t="s">
        <v>43</v>
      </c>
      <c r="N18" s="126" t="s">
        <v>44</v>
      </c>
      <c r="O18" s="126" t="s">
        <v>45</v>
      </c>
      <c r="P18" s="126" t="s">
        <v>46</v>
      </c>
      <c r="Q18" s="126" t="s">
        <v>47</v>
      </c>
      <c r="R18" s="122" t="s">
        <v>48</v>
      </c>
      <c r="S18" s="126" t="s">
        <v>180</v>
      </c>
      <c r="T18" s="127" t="s">
        <v>43</v>
      </c>
      <c r="U18" s="127" t="s">
        <v>44</v>
      </c>
      <c r="V18" s="127" t="s">
        <v>45</v>
      </c>
      <c r="W18" s="127" t="s">
        <v>46</v>
      </c>
      <c r="X18" s="127" t="s">
        <v>47</v>
      </c>
      <c r="Y18" s="123" t="s">
        <v>48</v>
      </c>
      <c r="Z18" s="127" t="s">
        <v>180</v>
      </c>
      <c r="AA18" s="128" t="s">
        <v>43</v>
      </c>
      <c r="AB18" s="128" t="s">
        <v>44</v>
      </c>
      <c r="AC18" s="128" t="s">
        <v>45</v>
      </c>
      <c r="AD18" s="128" t="s">
        <v>46</v>
      </c>
      <c r="AE18" s="128" t="s">
        <v>47</v>
      </c>
      <c r="AF18" s="124" t="s">
        <v>48</v>
      </c>
      <c r="AG18" s="128" t="s">
        <v>180</v>
      </c>
      <c r="AH18" s="129" t="s">
        <v>43</v>
      </c>
      <c r="AI18" s="129" t="s">
        <v>44</v>
      </c>
      <c r="AJ18" s="129" t="s">
        <v>45</v>
      </c>
      <c r="AK18" s="129" t="s">
        <v>46</v>
      </c>
      <c r="AL18" s="129" t="s">
        <v>47</v>
      </c>
      <c r="AM18" s="51" t="s">
        <v>48</v>
      </c>
      <c r="AN18" s="51" t="s">
        <v>180</v>
      </c>
    </row>
    <row r="19" spans="1:222" s="52" customFormat="1" ht="60" customHeight="1" x14ac:dyDescent="0.2">
      <c r="A19" s="416" t="s">
        <v>233</v>
      </c>
      <c r="B19" s="417" t="s">
        <v>826</v>
      </c>
      <c r="C19" s="303" t="s">
        <v>827</v>
      </c>
      <c r="D19" s="418" t="s">
        <v>828</v>
      </c>
      <c r="E19" s="419" t="s">
        <v>829</v>
      </c>
      <c r="F19" s="420" t="s">
        <v>830</v>
      </c>
      <c r="G19" s="421" t="s">
        <v>99</v>
      </c>
      <c r="H19" s="422" t="s">
        <v>55</v>
      </c>
      <c r="I19" s="419" t="s">
        <v>831</v>
      </c>
      <c r="J19" s="423" t="s">
        <v>832</v>
      </c>
      <c r="K19" s="95" t="s">
        <v>833</v>
      </c>
      <c r="L19" s="95" t="s">
        <v>834</v>
      </c>
      <c r="M19" s="65">
        <v>1</v>
      </c>
      <c r="N19" s="65">
        <v>1</v>
      </c>
      <c r="O19" s="57">
        <f>N19/M19</f>
        <v>1</v>
      </c>
      <c r="P19" s="80" t="s">
        <v>835</v>
      </c>
      <c r="Q19" s="260" t="s">
        <v>836</v>
      </c>
      <c r="R19" s="80" t="s">
        <v>837</v>
      </c>
      <c r="S19" s="80" t="s">
        <v>181</v>
      </c>
      <c r="T19" s="114"/>
      <c r="U19" s="114"/>
      <c r="V19" s="219"/>
      <c r="W19" s="114"/>
      <c r="X19" s="114"/>
      <c r="Y19" s="114"/>
      <c r="Z19" s="114"/>
      <c r="AA19" s="81"/>
      <c r="AB19" s="81"/>
      <c r="AC19" s="81"/>
      <c r="AD19" s="81"/>
      <c r="AE19" s="81"/>
      <c r="AF19" s="81"/>
      <c r="AG19" s="81"/>
      <c r="AH19" s="82"/>
      <c r="AI19" s="82"/>
      <c r="AJ19" s="82"/>
      <c r="AK19" s="82"/>
      <c r="AL19" s="82"/>
      <c r="AM19" s="82"/>
      <c r="AN19" s="82"/>
      <c r="AO19" s="424"/>
      <c r="AP19" s="424"/>
      <c r="AQ19" s="424"/>
      <c r="AR19" s="424"/>
      <c r="AS19" s="424"/>
      <c r="AT19" s="424"/>
      <c r="AU19" s="424"/>
      <c r="AV19" s="424"/>
      <c r="AW19" s="425"/>
      <c r="AX19" s="425"/>
      <c r="AY19" s="425"/>
      <c r="AZ19" s="425"/>
      <c r="BA19" s="425"/>
      <c r="BB19" s="425"/>
      <c r="BC19" s="425"/>
      <c r="BD19" s="425"/>
      <c r="BE19" s="425"/>
      <c r="BF19" s="425"/>
      <c r="BG19" s="425"/>
      <c r="BH19" s="425"/>
      <c r="BI19" s="425"/>
      <c r="BJ19" s="425"/>
      <c r="BK19" s="425"/>
      <c r="BL19" s="425"/>
      <c r="BM19" s="425"/>
      <c r="BN19" s="425"/>
      <c r="BO19" s="425"/>
      <c r="BP19" s="425"/>
      <c r="BQ19" s="425"/>
      <c r="BR19" s="425"/>
      <c r="BS19" s="425"/>
      <c r="BT19" s="425"/>
      <c r="BU19" s="425"/>
      <c r="BV19" s="425"/>
      <c r="BW19" s="425"/>
      <c r="BX19" s="425"/>
      <c r="BY19" s="425"/>
      <c r="BZ19" s="425"/>
      <c r="CA19" s="425"/>
      <c r="CB19" s="425"/>
      <c r="CC19" s="425"/>
      <c r="CD19" s="425"/>
      <c r="CE19" s="425"/>
      <c r="CF19" s="425"/>
      <c r="CG19" s="425"/>
      <c r="CH19" s="425"/>
      <c r="CI19" s="425"/>
      <c r="CJ19" s="425"/>
      <c r="CK19" s="425"/>
      <c r="CL19" s="425"/>
      <c r="CM19" s="425"/>
      <c r="CN19" s="425"/>
      <c r="CO19" s="425"/>
      <c r="CP19" s="425"/>
      <c r="CQ19" s="425"/>
      <c r="CR19" s="425"/>
      <c r="CS19" s="425"/>
      <c r="CT19" s="425"/>
      <c r="CU19" s="425"/>
      <c r="CV19" s="425"/>
      <c r="CW19" s="425"/>
      <c r="CX19" s="425"/>
      <c r="CY19" s="425"/>
      <c r="CZ19" s="425"/>
      <c r="DA19" s="425"/>
      <c r="DB19" s="425"/>
      <c r="DC19" s="425"/>
      <c r="DD19" s="425"/>
      <c r="DE19" s="425"/>
      <c r="DF19" s="425"/>
      <c r="DG19" s="425"/>
      <c r="DH19" s="425"/>
      <c r="DI19" s="425"/>
      <c r="DJ19" s="425"/>
      <c r="DK19" s="425"/>
      <c r="DL19" s="425"/>
      <c r="DM19" s="425"/>
      <c r="DN19" s="425"/>
      <c r="DO19" s="425"/>
      <c r="DP19" s="425"/>
      <c r="DQ19" s="425"/>
      <c r="DR19" s="425"/>
      <c r="DS19" s="425"/>
      <c r="DT19" s="425"/>
      <c r="DU19" s="425"/>
      <c r="DV19" s="425"/>
      <c r="DW19" s="425"/>
      <c r="DX19" s="425"/>
      <c r="DY19" s="425"/>
      <c r="DZ19" s="425"/>
      <c r="EA19" s="425"/>
      <c r="EB19" s="425"/>
      <c r="EC19" s="425"/>
      <c r="ED19" s="425"/>
      <c r="EE19" s="425"/>
      <c r="EF19" s="425"/>
      <c r="EG19" s="425"/>
      <c r="EH19" s="425"/>
      <c r="EI19" s="425"/>
      <c r="EJ19" s="425"/>
      <c r="EK19" s="425"/>
      <c r="EL19" s="425"/>
      <c r="EM19" s="425"/>
      <c r="EN19" s="425"/>
      <c r="EO19" s="425"/>
      <c r="EP19" s="425"/>
      <c r="EQ19" s="425"/>
      <c r="ER19" s="425"/>
      <c r="ES19" s="425"/>
      <c r="ET19" s="425"/>
      <c r="EU19" s="425"/>
      <c r="EV19" s="425"/>
      <c r="EW19" s="425"/>
      <c r="EX19" s="425"/>
      <c r="EY19" s="425"/>
      <c r="EZ19" s="425"/>
      <c r="FA19" s="425"/>
      <c r="FB19" s="425"/>
      <c r="FC19" s="425"/>
      <c r="FD19" s="425"/>
      <c r="FE19" s="425"/>
      <c r="FF19" s="425"/>
      <c r="FG19" s="425"/>
      <c r="FH19" s="425"/>
      <c r="FI19" s="425"/>
      <c r="FJ19" s="425"/>
      <c r="FK19" s="425"/>
      <c r="FL19" s="425"/>
      <c r="FM19" s="425"/>
      <c r="FN19" s="425"/>
      <c r="FO19" s="425"/>
      <c r="FP19" s="425"/>
      <c r="FQ19" s="425"/>
      <c r="FR19" s="425"/>
      <c r="FS19" s="425"/>
      <c r="FT19" s="425"/>
      <c r="FU19" s="425"/>
      <c r="FV19" s="425"/>
      <c r="FW19" s="425"/>
      <c r="FX19" s="425"/>
      <c r="FY19" s="425"/>
      <c r="FZ19" s="425"/>
      <c r="GA19" s="425"/>
      <c r="GB19" s="425"/>
      <c r="GC19" s="425"/>
      <c r="GD19" s="425"/>
      <c r="GE19" s="425"/>
      <c r="GF19" s="425"/>
      <c r="GG19" s="425"/>
      <c r="GH19" s="425"/>
      <c r="GI19" s="425"/>
      <c r="GJ19" s="425"/>
      <c r="GK19" s="425"/>
      <c r="GL19" s="425"/>
      <c r="GM19" s="425"/>
      <c r="GN19" s="425"/>
      <c r="GO19" s="425"/>
      <c r="GP19" s="425"/>
      <c r="GQ19" s="425"/>
      <c r="GR19" s="425"/>
      <c r="GS19" s="425"/>
      <c r="GT19" s="425"/>
      <c r="GU19" s="425"/>
      <c r="GV19" s="425"/>
      <c r="GW19" s="425"/>
      <c r="GX19" s="425"/>
      <c r="GY19" s="425"/>
      <c r="GZ19" s="425"/>
      <c r="HA19" s="425"/>
      <c r="HB19" s="425"/>
      <c r="HC19" s="425"/>
      <c r="HD19" s="425"/>
      <c r="HE19" s="425"/>
      <c r="HF19" s="425"/>
      <c r="HG19" s="425"/>
      <c r="HH19" s="425"/>
      <c r="HI19" s="425"/>
      <c r="HJ19" s="425"/>
      <c r="HK19" s="425"/>
      <c r="HL19" s="425"/>
      <c r="HM19" s="425"/>
      <c r="HN19" s="425"/>
    </row>
    <row r="20" spans="1:222" s="52" customFormat="1" ht="59.25" customHeight="1" x14ac:dyDescent="0.2">
      <c r="A20" s="426"/>
      <c r="B20" s="427"/>
      <c r="C20" s="303" t="s">
        <v>838</v>
      </c>
      <c r="D20" s="428"/>
      <c r="E20" s="419" t="s">
        <v>829</v>
      </c>
      <c r="F20" s="420" t="s">
        <v>839</v>
      </c>
      <c r="G20" s="421" t="s">
        <v>99</v>
      </c>
      <c r="H20" s="422" t="s">
        <v>55</v>
      </c>
      <c r="I20" s="419" t="s">
        <v>831</v>
      </c>
      <c r="J20" s="423" t="s">
        <v>840</v>
      </c>
      <c r="K20" s="95" t="s">
        <v>833</v>
      </c>
      <c r="L20" s="95" t="s">
        <v>834</v>
      </c>
      <c r="M20" s="65">
        <v>1</v>
      </c>
      <c r="N20" s="65">
        <v>1</v>
      </c>
      <c r="O20" s="57">
        <f t="shared" ref="O20:O55" si="0">N20/M20</f>
        <v>1</v>
      </c>
      <c r="P20" s="80" t="s">
        <v>841</v>
      </c>
      <c r="Q20" s="80" t="s">
        <v>842</v>
      </c>
      <c r="R20" s="80" t="s">
        <v>843</v>
      </c>
      <c r="S20" s="80" t="s">
        <v>181</v>
      </c>
      <c r="T20" s="114"/>
      <c r="U20" s="114"/>
      <c r="V20" s="219"/>
      <c r="W20" s="114"/>
      <c r="X20" s="114"/>
      <c r="Y20" s="114"/>
      <c r="Z20" s="114"/>
      <c r="AA20" s="81"/>
      <c r="AB20" s="81"/>
      <c r="AC20" s="81"/>
      <c r="AD20" s="81"/>
      <c r="AE20" s="81"/>
      <c r="AF20" s="81"/>
      <c r="AG20" s="81"/>
      <c r="AH20" s="82"/>
      <c r="AI20" s="82"/>
      <c r="AJ20" s="82"/>
      <c r="AK20" s="82"/>
      <c r="AL20" s="82"/>
      <c r="AM20" s="82"/>
      <c r="AN20" s="82"/>
      <c r="AO20" s="424"/>
      <c r="AP20" s="424"/>
      <c r="AQ20" s="424"/>
      <c r="AR20" s="424"/>
      <c r="AS20" s="424"/>
      <c r="AT20" s="424"/>
      <c r="AU20" s="424"/>
      <c r="AV20" s="424"/>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c r="CD20" s="425"/>
      <c r="CE20" s="425"/>
      <c r="CF20" s="425"/>
      <c r="CG20" s="425"/>
      <c r="CH20" s="425"/>
      <c r="CI20" s="425"/>
      <c r="CJ20" s="425"/>
      <c r="CK20" s="425"/>
      <c r="CL20" s="425"/>
      <c r="CM20" s="425"/>
      <c r="CN20" s="425"/>
      <c r="CO20" s="425"/>
      <c r="CP20" s="425"/>
      <c r="CQ20" s="425"/>
      <c r="CR20" s="425"/>
      <c r="CS20" s="425"/>
      <c r="CT20" s="425"/>
      <c r="CU20" s="425"/>
      <c r="CV20" s="425"/>
      <c r="CW20" s="425"/>
      <c r="CX20" s="425"/>
      <c r="CY20" s="425"/>
      <c r="CZ20" s="425"/>
      <c r="DA20" s="425"/>
      <c r="DB20" s="425"/>
      <c r="DC20" s="425"/>
      <c r="DD20" s="425"/>
      <c r="DE20" s="425"/>
      <c r="DF20" s="425"/>
      <c r="DG20" s="425"/>
      <c r="DH20" s="425"/>
      <c r="DI20" s="425"/>
      <c r="DJ20" s="425"/>
      <c r="DK20" s="425"/>
      <c r="DL20" s="425"/>
      <c r="DM20" s="425"/>
      <c r="DN20" s="425"/>
      <c r="DO20" s="425"/>
      <c r="DP20" s="425"/>
      <c r="DQ20" s="425"/>
      <c r="DR20" s="425"/>
      <c r="DS20" s="425"/>
      <c r="DT20" s="425"/>
      <c r="DU20" s="425"/>
      <c r="DV20" s="425"/>
      <c r="DW20" s="425"/>
      <c r="DX20" s="425"/>
      <c r="DY20" s="425"/>
      <c r="DZ20" s="425"/>
      <c r="EA20" s="425"/>
      <c r="EB20" s="425"/>
      <c r="EC20" s="425"/>
      <c r="ED20" s="425"/>
      <c r="EE20" s="425"/>
      <c r="EF20" s="425"/>
      <c r="EG20" s="425"/>
      <c r="EH20" s="425"/>
      <c r="EI20" s="425"/>
      <c r="EJ20" s="425"/>
      <c r="EK20" s="425"/>
      <c r="EL20" s="425"/>
      <c r="EM20" s="425"/>
      <c r="EN20" s="425"/>
      <c r="EO20" s="425"/>
      <c r="EP20" s="425"/>
      <c r="EQ20" s="425"/>
      <c r="ER20" s="425"/>
      <c r="ES20" s="425"/>
      <c r="ET20" s="425"/>
      <c r="EU20" s="425"/>
      <c r="EV20" s="425"/>
      <c r="EW20" s="425"/>
      <c r="EX20" s="425"/>
      <c r="EY20" s="425"/>
      <c r="EZ20" s="425"/>
      <c r="FA20" s="425"/>
      <c r="FB20" s="425"/>
      <c r="FC20" s="425"/>
      <c r="FD20" s="425"/>
      <c r="FE20" s="425"/>
      <c r="FF20" s="425"/>
      <c r="FG20" s="425"/>
      <c r="FH20" s="425"/>
      <c r="FI20" s="425"/>
      <c r="FJ20" s="425"/>
      <c r="FK20" s="425"/>
      <c r="FL20" s="425"/>
      <c r="FM20" s="425"/>
      <c r="FN20" s="425"/>
      <c r="FO20" s="425"/>
      <c r="FP20" s="425"/>
      <c r="FQ20" s="425"/>
      <c r="FR20" s="425"/>
      <c r="FS20" s="425"/>
      <c r="FT20" s="425"/>
      <c r="FU20" s="425"/>
      <c r="FV20" s="425"/>
      <c r="FW20" s="425"/>
      <c r="FX20" s="425"/>
      <c r="FY20" s="425"/>
      <c r="FZ20" s="425"/>
      <c r="GA20" s="425"/>
      <c r="GB20" s="425"/>
      <c r="GC20" s="425"/>
      <c r="GD20" s="425"/>
      <c r="GE20" s="425"/>
      <c r="GF20" s="425"/>
      <c r="GG20" s="425"/>
      <c r="GH20" s="425"/>
      <c r="GI20" s="425"/>
      <c r="GJ20" s="425"/>
      <c r="GK20" s="425"/>
      <c r="GL20" s="425"/>
      <c r="GM20" s="425"/>
      <c r="GN20" s="425"/>
      <c r="GO20" s="425"/>
      <c r="GP20" s="425"/>
      <c r="GQ20" s="425"/>
      <c r="GR20" s="425"/>
      <c r="GS20" s="425"/>
      <c r="GT20" s="425"/>
      <c r="GU20" s="425"/>
      <c r="GV20" s="425"/>
      <c r="GW20" s="425"/>
      <c r="GX20" s="425"/>
      <c r="GY20" s="425"/>
      <c r="GZ20" s="425"/>
      <c r="HA20" s="425"/>
      <c r="HB20" s="425"/>
      <c r="HC20" s="425"/>
      <c r="HD20" s="425"/>
      <c r="HE20" s="425"/>
      <c r="HF20" s="425"/>
      <c r="HG20" s="425"/>
      <c r="HH20" s="425"/>
      <c r="HI20" s="425"/>
      <c r="HJ20" s="425"/>
      <c r="HK20" s="425"/>
      <c r="HL20" s="425"/>
      <c r="HM20" s="425"/>
      <c r="HN20" s="425"/>
    </row>
    <row r="21" spans="1:222" s="52" customFormat="1" ht="74.25" customHeight="1" x14ac:dyDescent="0.2">
      <c r="A21" s="426"/>
      <c r="B21" s="427"/>
      <c r="C21" s="303" t="s">
        <v>844</v>
      </c>
      <c r="D21" s="428"/>
      <c r="E21" s="419" t="s">
        <v>829</v>
      </c>
      <c r="F21" s="429" t="s">
        <v>845</v>
      </c>
      <c r="G21" s="421" t="s">
        <v>99</v>
      </c>
      <c r="H21" s="422" t="s">
        <v>55</v>
      </c>
      <c r="I21" s="419" t="s">
        <v>846</v>
      </c>
      <c r="J21" s="423" t="s">
        <v>847</v>
      </c>
      <c r="K21" s="95" t="s">
        <v>848</v>
      </c>
      <c r="L21" s="95" t="s">
        <v>849</v>
      </c>
      <c r="M21" s="65">
        <v>0</v>
      </c>
      <c r="N21" s="65">
        <v>0</v>
      </c>
      <c r="O21" s="57" t="e">
        <f t="shared" si="0"/>
        <v>#DIV/0!</v>
      </c>
      <c r="P21" s="80" t="s">
        <v>850</v>
      </c>
      <c r="Q21" s="80" t="s">
        <v>851</v>
      </c>
      <c r="R21" s="80" t="s">
        <v>852</v>
      </c>
      <c r="S21" s="80"/>
      <c r="T21" s="114"/>
      <c r="U21" s="114"/>
      <c r="V21" s="219"/>
      <c r="W21" s="114"/>
      <c r="X21" s="114"/>
      <c r="Y21" s="114"/>
      <c r="Z21" s="114"/>
      <c r="AA21" s="81"/>
      <c r="AB21" s="81"/>
      <c r="AC21" s="81"/>
      <c r="AD21" s="81"/>
      <c r="AE21" s="81"/>
      <c r="AF21" s="81"/>
      <c r="AG21" s="81"/>
      <c r="AH21" s="82"/>
      <c r="AI21" s="82"/>
      <c r="AJ21" s="82"/>
      <c r="AK21" s="82"/>
      <c r="AL21" s="82"/>
      <c r="AM21" s="82"/>
      <c r="AN21" s="82"/>
      <c r="AO21" s="424"/>
      <c r="AP21" s="424"/>
      <c r="AQ21" s="424"/>
      <c r="AR21" s="424"/>
      <c r="AS21" s="424"/>
      <c r="AT21" s="424"/>
      <c r="AU21" s="424"/>
      <c r="AV21" s="424"/>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c r="CD21" s="425"/>
      <c r="CE21" s="425"/>
      <c r="CF21" s="425"/>
      <c r="CG21" s="425"/>
      <c r="CH21" s="425"/>
      <c r="CI21" s="425"/>
      <c r="CJ21" s="425"/>
      <c r="CK21" s="425"/>
      <c r="CL21" s="425"/>
      <c r="CM21" s="425"/>
      <c r="CN21" s="425"/>
      <c r="CO21" s="425"/>
      <c r="CP21" s="425"/>
      <c r="CQ21" s="425"/>
      <c r="CR21" s="425"/>
      <c r="CS21" s="425"/>
      <c r="CT21" s="425"/>
      <c r="CU21" s="425"/>
      <c r="CV21" s="425"/>
      <c r="CW21" s="425"/>
      <c r="CX21" s="425"/>
      <c r="CY21" s="425"/>
      <c r="CZ21" s="425"/>
      <c r="DA21" s="425"/>
      <c r="DB21" s="425"/>
      <c r="DC21" s="425"/>
      <c r="DD21" s="425"/>
      <c r="DE21" s="425"/>
      <c r="DF21" s="425"/>
      <c r="DG21" s="425"/>
      <c r="DH21" s="425"/>
      <c r="DI21" s="425"/>
      <c r="DJ21" s="425"/>
      <c r="DK21" s="425"/>
      <c r="DL21" s="425"/>
      <c r="DM21" s="425"/>
      <c r="DN21" s="425"/>
      <c r="DO21" s="425"/>
      <c r="DP21" s="425"/>
      <c r="DQ21" s="425"/>
      <c r="DR21" s="425"/>
      <c r="DS21" s="425"/>
      <c r="DT21" s="425"/>
      <c r="DU21" s="425"/>
      <c r="DV21" s="425"/>
      <c r="DW21" s="425"/>
      <c r="DX21" s="425"/>
      <c r="DY21" s="425"/>
      <c r="DZ21" s="425"/>
      <c r="EA21" s="425"/>
      <c r="EB21" s="425"/>
      <c r="EC21" s="425"/>
      <c r="ED21" s="425"/>
      <c r="EE21" s="425"/>
      <c r="EF21" s="425"/>
      <c r="EG21" s="425"/>
      <c r="EH21" s="425"/>
      <c r="EI21" s="425"/>
      <c r="EJ21" s="425"/>
      <c r="EK21" s="425"/>
      <c r="EL21" s="425"/>
      <c r="EM21" s="425"/>
      <c r="EN21" s="425"/>
      <c r="EO21" s="425"/>
      <c r="EP21" s="425"/>
      <c r="EQ21" s="425"/>
      <c r="ER21" s="425"/>
      <c r="ES21" s="425"/>
      <c r="ET21" s="425"/>
      <c r="EU21" s="425"/>
      <c r="EV21" s="425"/>
      <c r="EW21" s="425"/>
      <c r="EX21" s="425"/>
      <c r="EY21" s="425"/>
      <c r="EZ21" s="425"/>
      <c r="FA21" s="425"/>
      <c r="FB21" s="425"/>
      <c r="FC21" s="425"/>
      <c r="FD21" s="425"/>
      <c r="FE21" s="425"/>
      <c r="FF21" s="425"/>
      <c r="FG21" s="425"/>
      <c r="FH21" s="425"/>
      <c r="FI21" s="425"/>
      <c r="FJ21" s="425"/>
      <c r="FK21" s="425"/>
      <c r="FL21" s="425"/>
      <c r="FM21" s="425"/>
      <c r="FN21" s="425"/>
      <c r="FO21" s="425"/>
      <c r="FP21" s="425"/>
      <c r="FQ21" s="425"/>
      <c r="FR21" s="425"/>
      <c r="FS21" s="425"/>
      <c r="FT21" s="425"/>
      <c r="FU21" s="425"/>
      <c r="FV21" s="425"/>
      <c r="FW21" s="425"/>
      <c r="FX21" s="425"/>
      <c r="FY21" s="425"/>
      <c r="FZ21" s="425"/>
      <c r="GA21" s="425"/>
      <c r="GB21" s="425"/>
      <c r="GC21" s="425"/>
      <c r="GD21" s="425"/>
      <c r="GE21" s="425"/>
      <c r="GF21" s="425"/>
      <c r="GG21" s="425"/>
      <c r="GH21" s="425"/>
      <c r="GI21" s="425"/>
      <c r="GJ21" s="425"/>
      <c r="GK21" s="425"/>
      <c r="GL21" s="425"/>
      <c r="GM21" s="425"/>
      <c r="GN21" s="425"/>
      <c r="GO21" s="425"/>
      <c r="GP21" s="425"/>
      <c r="GQ21" s="425"/>
      <c r="GR21" s="425"/>
      <c r="GS21" s="425"/>
      <c r="GT21" s="425"/>
      <c r="GU21" s="425"/>
      <c r="GV21" s="425"/>
      <c r="GW21" s="425"/>
      <c r="GX21" s="425"/>
      <c r="GY21" s="425"/>
      <c r="GZ21" s="425"/>
      <c r="HA21" s="425"/>
      <c r="HB21" s="425"/>
      <c r="HC21" s="425"/>
      <c r="HD21" s="425"/>
      <c r="HE21" s="425"/>
      <c r="HF21" s="425"/>
      <c r="HG21" s="425"/>
      <c r="HH21" s="425"/>
      <c r="HI21" s="425"/>
      <c r="HJ21" s="425"/>
      <c r="HK21" s="425"/>
      <c r="HL21" s="425"/>
      <c r="HM21" s="425"/>
      <c r="HN21" s="425"/>
    </row>
    <row r="22" spans="1:222" s="52" customFormat="1" ht="116.25" customHeight="1" x14ac:dyDescent="0.2">
      <c r="A22" s="430" t="s">
        <v>233</v>
      </c>
      <c r="B22" s="429" t="s">
        <v>826</v>
      </c>
      <c r="C22" s="431" t="s">
        <v>853</v>
      </c>
      <c r="D22" s="432" t="s">
        <v>854</v>
      </c>
      <c r="E22" s="419" t="s">
        <v>855</v>
      </c>
      <c r="F22" s="420" t="s">
        <v>856</v>
      </c>
      <c r="G22" s="433" t="s">
        <v>141</v>
      </c>
      <c r="H22" s="422" t="s">
        <v>55</v>
      </c>
      <c r="I22" s="419" t="s">
        <v>857</v>
      </c>
      <c r="J22" s="423" t="s">
        <v>858</v>
      </c>
      <c r="K22" s="95" t="s">
        <v>859</v>
      </c>
      <c r="L22" s="95" t="s">
        <v>860</v>
      </c>
      <c r="M22" s="65">
        <v>4</v>
      </c>
      <c r="N22" s="65">
        <v>4</v>
      </c>
      <c r="O22" s="57">
        <f t="shared" si="0"/>
        <v>1</v>
      </c>
      <c r="P22" s="80" t="s">
        <v>861</v>
      </c>
      <c r="Q22" s="434" t="s">
        <v>862</v>
      </c>
      <c r="R22" s="80" t="s">
        <v>863</v>
      </c>
      <c r="S22" s="80" t="s">
        <v>181</v>
      </c>
      <c r="T22" s="114"/>
      <c r="U22" s="114"/>
      <c r="V22" s="219"/>
      <c r="W22" s="114"/>
      <c r="X22" s="114"/>
      <c r="Y22" s="114"/>
      <c r="Z22" s="114"/>
      <c r="AA22" s="81"/>
      <c r="AB22" s="81"/>
      <c r="AC22" s="81"/>
      <c r="AD22" s="81"/>
      <c r="AE22" s="81"/>
      <c r="AF22" s="81"/>
      <c r="AG22" s="81"/>
      <c r="AH22" s="82"/>
      <c r="AI22" s="82"/>
      <c r="AJ22" s="82"/>
      <c r="AK22" s="82"/>
      <c r="AL22" s="82"/>
      <c r="AM22" s="82"/>
      <c r="AN22" s="82"/>
      <c r="AO22" s="424"/>
      <c r="AP22" s="424"/>
      <c r="AQ22" s="424"/>
      <c r="AR22" s="424"/>
      <c r="AS22" s="424"/>
      <c r="AT22" s="424"/>
      <c r="AU22" s="424"/>
      <c r="AV22" s="424"/>
      <c r="AW22" s="425"/>
      <c r="AX22" s="425"/>
      <c r="AY22" s="425"/>
      <c r="AZ22" s="425"/>
      <c r="BA22" s="425"/>
      <c r="BB22" s="425"/>
      <c r="BC22" s="425"/>
      <c r="BD22" s="425"/>
      <c r="BE22" s="425"/>
      <c r="BF22" s="425"/>
      <c r="BG22" s="425"/>
      <c r="BH22" s="425"/>
      <c r="BI22" s="425"/>
      <c r="BJ22" s="425"/>
      <c r="BK22" s="425"/>
      <c r="BL22" s="425"/>
      <c r="BM22" s="425"/>
      <c r="BN22" s="425"/>
      <c r="BO22" s="425"/>
      <c r="BP22" s="425"/>
      <c r="BQ22" s="425"/>
      <c r="BR22" s="425"/>
      <c r="BS22" s="425"/>
      <c r="BT22" s="425"/>
      <c r="BU22" s="425"/>
      <c r="BV22" s="425"/>
      <c r="BW22" s="425"/>
      <c r="BX22" s="425"/>
      <c r="BY22" s="425"/>
      <c r="BZ22" s="425"/>
      <c r="CA22" s="425"/>
      <c r="CB22" s="425"/>
      <c r="CC22" s="425"/>
      <c r="CD22" s="425"/>
      <c r="CE22" s="425"/>
      <c r="CF22" s="425"/>
      <c r="CG22" s="425"/>
      <c r="CH22" s="425"/>
      <c r="CI22" s="425"/>
      <c r="CJ22" s="425"/>
      <c r="CK22" s="425"/>
      <c r="CL22" s="425"/>
      <c r="CM22" s="425"/>
      <c r="CN22" s="425"/>
      <c r="CO22" s="425"/>
      <c r="CP22" s="425"/>
      <c r="CQ22" s="425"/>
      <c r="CR22" s="425"/>
      <c r="CS22" s="425"/>
      <c r="CT22" s="425"/>
      <c r="CU22" s="425"/>
      <c r="CV22" s="425"/>
      <c r="CW22" s="425"/>
      <c r="CX22" s="425"/>
      <c r="CY22" s="425"/>
      <c r="CZ22" s="425"/>
      <c r="DA22" s="425"/>
      <c r="DB22" s="425"/>
      <c r="DC22" s="425"/>
      <c r="DD22" s="425"/>
      <c r="DE22" s="425"/>
      <c r="DF22" s="425"/>
      <c r="DG22" s="425"/>
      <c r="DH22" s="425"/>
      <c r="DI22" s="425"/>
      <c r="DJ22" s="425"/>
      <c r="DK22" s="425"/>
      <c r="DL22" s="425"/>
      <c r="DM22" s="425"/>
      <c r="DN22" s="425"/>
      <c r="DO22" s="425"/>
      <c r="DP22" s="425"/>
      <c r="DQ22" s="425"/>
      <c r="DR22" s="425"/>
      <c r="DS22" s="425"/>
      <c r="DT22" s="425"/>
      <c r="DU22" s="425"/>
      <c r="DV22" s="425"/>
      <c r="DW22" s="425"/>
      <c r="DX22" s="425"/>
      <c r="DY22" s="425"/>
      <c r="DZ22" s="425"/>
      <c r="EA22" s="425"/>
      <c r="EB22" s="425"/>
      <c r="EC22" s="425"/>
      <c r="ED22" s="425"/>
      <c r="EE22" s="425"/>
      <c r="EF22" s="425"/>
      <c r="EG22" s="425"/>
      <c r="EH22" s="425"/>
      <c r="EI22" s="425"/>
      <c r="EJ22" s="425"/>
      <c r="EK22" s="425"/>
      <c r="EL22" s="425"/>
      <c r="EM22" s="425"/>
      <c r="EN22" s="425"/>
      <c r="EO22" s="425"/>
      <c r="EP22" s="425"/>
      <c r="EQ22" s="425"/>
      <c r="ER22" s="425"/>
      <c r="ES22" s="425"/>
      <c r="ET22" s="425"/>
      <c r="EU22" s="425"/>
      <c r="EV22" s="425"/>
      <c r="EW22" s="425"/>
      <c r="EX22" s="425"/>
      <c r="EY22" s="425"/>
      <c r="EZ22" s="425"/>
      <c r="FA22" s="425"/>
      <c r="FB22" s="425"/>
      <c r="FC22" s="425"/>
      <c r="FD22" s="425"/>
      <c r="FE22" s="425"/>
      <c r="FF22" s="425"/>
      <c r="FG22" s="425"/>
      <c r="FH22" s="425"/>
      <c r="FI22" s="425"/>
      <c r="FJ22" s="425"/>
      <c r="FK22" s="425"/>
      <c r="FL22" s="425"/>
      <c r="FM22" s="425"/>
      <c r="FN22" s="425"/>
      <c r="FO22" s="425"/>
      <c r="FP22" s="425"/>
      <c r="FQ22" s="425"/>
      <c r="FR22" s="425"/>
      <c r="FS22" s="425"/>
      <c r="FT22" s="425"/>
      <c r="FU22" s="425"/>
      <c r="FV22" s="425"/>
      <c r="FW22" s="425"/>
      <c r="FX22" s="425"/>
      <c r="FY22" s="425"/>
      <c r="FZ22" s="425"/>
      <c r="GA22" s="425"/>
      <c r="GB22" s="425"/>
      <c r="GC22" s="425"/>
      <c r="GD22" s="425"/>
      <c r="GE22" s="425"/>
      <c r="GF22" s="425"/>
      <c r="GG22" s="425"/>
      <c r="GH22" s="425"/>
      <c r="GI22" s="425"/>
      <c r="GJ22" s="425"/>
      <c r="GK22" s="425"/>
      <c r="GL22" s="425"/>
      <c r="GM22" s="425"/>
      <c r="GN22" s="425"/>
      <c r="GO22" s="425"/>
      <c r="GP22" s="425"/>
      <c r="GQ22" s="425"/>
      <c r="GR22" s="425"/>
      <c r="GS22" s="425"/>
      <c r="GT22" s="425"/>
      <c r="GU22" s="425"/>
      <c r="GV22" s="425"/>
      <c r="GW22" s="425"/>
      <c r="GX22" s="425"/>
      <c r="GY22" s="425"/>
      <c r="GZ22" s="425"/>
      <c r="HA22" s="425"/>
      <c r="HB22" s="425"/>
      <c r="HC22" s="425"/>
      <c r="HD22" s="425"/>
      <c r="HE22" s="425"/>
      <c r="HF22" s="425"/>
      <c r="HG22" s="425"/>
      <c r="HH22" s="425"/>
      <c r="HI22" s="425"/>
      <c r="HJ22" s="425"/>
      <c r="HK22" s="425"/>
      <c r="HL22" s="425"/>
      <c r="HM22" s="425"/>
      <c r="HN22" s="425"/>
    </row>
    <row r="23" spans="1:222" s="52" customFormat="1" ht="51.75" customHeight="1" x14ac:dyDescent="0.2">
      <c r="A23" s="18" t="s">
        <v>93</v>
      </c>
      <c r="B23" s="435" t="s">
        <v>864</v>
      </c>
      <c r="C23" s="436" t="s">
        <v>865</v>
      </c>
      <c r="D23" s="420" t="s">
        <v>866</v>
      </c>
      <c r="E23" s="419" t="s">
        <v>867</v>
      </c>
      <c r="F23" s="437" t="s">
        <v>868</v>
      </c>
      <c r="G23" s="438" t="s">
        <v>141</v>
      </c>
      <c r="H23" s="422" t="s">
        <v>55</v>
      </c>
      <c r="I23" s="439" t="s">
        <v>869</v>
      </c>
      <c r="J23" s="440" t="s">
        <v>870</v>
      </c>
      <c r="K23" s="441">
        <v>43647</v>
      </c>
      <c r="L23" s="441">
        <v>43812</v>
      </c>
      <c r="M23" s="65">
        <v>0</v>
      </c>
      <c r="N23" s="65">
        <v>0</v>
      </c>
      <c r="O23" s="57" t="e">
        <f t="shared" si="0"/>
        <v>#DIV/0!</v>
      </c>
      <c r="P23" s="80" t="s">
        <v>871</v>
      </c>
      <c r="Q23" s="80" t="s">
        <v>872</v>
      </c>
      <c r="R23" s="80" t="s">
        <v>873</v>
      </c>
      <c r="S23" s="80"/>
      <c r="T23" s="114"/>
      <c r="U23" s="114"/>
      <c r="V23" s="219"/>
      <c r="W23" s="114"/>
      <c r="X23" s="114"/>
      <c r="Y23" s="114"/>
      <c r="Z23" s="114"/>
      <c r="AA23" s="81"/>
      <c r="AB23" s="81"/>
      <c r="AC23" s="81"/>
      <c r="AD23" s="81"/>
      <c r="AE23" s="81"/>
      <c r="AF23" s="81"/>
      <c r="AG23" s="81"/>
      <c r="AH23" s="82"/>
      <c r="AI23" s="82"/>
      <c r="AJ23" s="82"/>
      <c r="AK23" s="82"/>
      <c r="AL23" s="82"/>
      <c r="AM23" s="82"/>
      <c r="AN23" s="82"/>
      <c r="AO23" s="424"/>
      <c r="AP23" s="424"/>
      <c r="AQ23" s="424"/>
      <c r="AR23" s="424"/>
      <c r="AS23" s="424"/>
      <c r="AT23" s="424"/>
      <c r="AU23" s="424"/>
      <c r="AV23" s="424"/>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18"/>
      <c r="HL23" s="442"/>
      <c r="HM23" s="18"/>
      <c r="HN23" s="443"/>
    </row>
    <row r="24" spans="1:222" s="52" customFormat="1" ht="88.5" customHeight="1" x14ac:dyDescent="0.2">
      <c r="A24" s="444" t="s">
        <v>233</v>
      </c>
      <c r="B24" s="72" t="s">
        <v>826</v>
      </c>
      <c r="C24" s="89" t="s">
        <v>874</v>
      </c>
      <c r="D24" s="89" t="s">
        <v>875</v>
      </c>
      <c r="E24" s="84" t="s">
        <v>876</v>
      </c>
      <c r="F24" s="89" t="s">
        <v>877</v>
      </c>
      <c r="G24" s="91" t="s">
        <v>134</v>
      </c>
      <c r="H24" s="92" t="s">
        <v>55</v>
      </c>
      <c r="I24" s="445" t="s">
        <v>878</v>
      </c>
      <c r="J24" s="88" t="s">
        <v>879</v>
      </c>
      <c r="K24" s="79">
        <v>43466</v>
      </c>
      <c r="L24" s="79">
        <v>43829</v>
      </c>
      <c r="M24" s="65">
        <v>6</v>
      </c>
      <c r="N24" s="65">
        <v>6</v>
      </c>
      <c r="O24" s="57">
        <f t="shared" si="0"/>
        <v>1</v>
      </c>
      <c r="P24" s="80" t="s">
        <v>880</v>
      </c>
      <c r="Q24" s="80" t="s">
        <v>881</v>
      </c>
      <c r="R24" s="80" t="s">
        <v>882</v>
      </c>
      <c r="S24" s="80" t="s">
        <v>181</v>
      </c>
      <c r="T24" s="114"/>
      <c r="U24" s="114"/>
      <c r="V24" s="219"/>
      <c r="W24" s="114"/>
      <c r="X24" s="114"/>
      <c r="Y24" s="114"/>
      <c r="Z24" s="114"/>
      <c r="AA24" s="81"/>
      <c r="AB24" s="81"/>
      <c r="AC24" s="81"/>
      <c r="AD24" s="81"/>
      <c r="AE24" s="81"/>
      <c r="AF24" s="81"/>
      <c r="AG24" s="81"/>
      <c r="AH24" s="82"/>
      <c r="AI24" s="82"/>
      <c r="AJ24" s="82"/>
      <c r="AK24" s="82"/>
      <c r="AL24" s="82"/>
      <c r="AM24" s="82"/>
      <c r="AN24" s="82"/>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4"/>
      <c r="BY24" s="424"/>
      <c r="BZ24" s="424"/>
      <c r="CA24" s="424"/>
      <c r="CB24" s="424"/>
      <c r="CC24" s="424"/>
      <c r="CD24" s="424"/>
      <c r="CE24" s="424"/>
      <c r="CF24" s="424"/>
      <c r="CG24" s="424"/>
      <c r="CH24" s="424"/>
      <c r="CI24" s="424"/>
      <c r="CJ24" s="424"/>
      <c r="CK24" s="424"/>
      <c r="CL24" s="424"/>
      <c r="CM24" s="424"/>
      <c r="CN24" s="424"/>
      <c r="CO24" s="424"/>
      <c r="CP24" s="424"/>
      <c r="CQ24" s="424"/>
      <c r="CR24" s="424"/>
      <c r="CS24" s="424"/>
      <c r="CT24" s="424"/>
      <c r="CU24" s="424"/>
      <c r="CV24" s="424"/>
      <c r="CW24" s="424"/>
      <c r="CX24" s="424"/>
      <c r="CY24" s="424"/>
      <c r="CZ24" s="424"/>
      <c r="DA24" s="424"/>
      <c r="DB24" s="424"/>
      <c r="DC24" s="424"/>
      <c r="DD24" s="424"/>
      <c r="DE24" s="424"/>
      <c r="DF24" s="424"/>
      <c r="DG24" s="424"/>
      <c r="DH24" s="424"/>
      <c r="DI24" s="424"/>
      <c r="DJ24" s="424"/>
      <c r="DK24" s="424"/>
      <c r="DL24" s="424"/>
      <c r="DM24" s="424"/>
      <c r="DN24" s="424"/>
      <c r="DO24" s="424"/>
      <c r="DP24" s="424"/>
      <c r="DQ24" s="424"/>
      <c r="DR24" s="424"/>
      <c r="DS24" s="424"/>
      <c r="DT24" s="424"/>
      <c r="DU24" s="424"/>
      <c r="DV24" s="424"/>
      <c r="DW24" s="424"/>
      <c r="DX24" s="424"/>
      <c r="DY24" s="424"/>
      <c r="DZ24" s="424"/>
      <c r="EA24" s="424"/>
      <c r="EB24" s="424"/>
      <c r="EC24" s="424"/>
      <c r="ED24" s="424"/>
      <c r="EE24" s="424"/>
      <c r="EF24" s="424"/>
      <c r="EG24" s="424"/>
      <c r="EH24" s="424"/>
      <c r="EI24" s="424"/>
      <c r="EJ24" s="424"/>
      <c r="EK24" s="424"/>
      <c r="EL24" s="424"/>
      <c r="EM24" s="424"/>
      <c r="EN24" s="424"/>
      <c r="EO24" s="424"/>
      <c r="EP24" s="424"/>
      <c r="EQ24" s="424"/>
      <c r="ER24" s="424"/>
      <c r="ES24" s="424"/>
      <c r="ET24" s="424"/>
      <c r="EU24" s="424"/>
      <c r="EV24" s="424"/>
      <c r="EW24" s="424"/>
      <c r="EX24" s="424"/>
      <c r="EY24" s="424"/>
      <c r="EZ24" s="424"/>
      <c r="FA24" s="424"/>
      <c r="FB24" s="424"/>
      <c r="FC24" s="424"/>
      <c r="FD24" s="424"/>
      <c r="FE24" s="424"/>
      <c r="FF24" s="424"/>
      <c r="FG24" s="424"/>
      <c r="FH24" s="424"/>
      <c r="FI24" s="424"/>
      <c r="FJ24" s="424"/>
      <c r="FK24" s="424"/>
      <c r="FL24" s="424"/>
      <c r="FM24" s="424"/>
      <c r="FN24" s="424"/>
      <c r="FO24" s="424"/>
      <c r="FP24" s="424"/>
      <c r="FQ24" s="424"/>
      <c r="FR24" s="424"/>
      <c r="FS24" s="424"/>
      <c r="FT24" s="424"/>
      <c r="FU24" s="424"/>
      <c r="FV24" s="424"/>
      <c r="FW24" s="424"/>
      <c r="FX24" s="424"/>
      <c r="FY24" s="424"/>
      <c r="FZ24" s="424"/>
      <c r="GA24" s="424"/>
      <c r="GB24" s="424"/>
      <c r="GC24" s="424"/>
      <c r="GD24" s="424"/>
      <c r="GE24" s="424"/>
      <c r="GF24" s="424"/>
      <c r="GG24" s="424"/>
      <c r="GH24" s="424"/>
      <c r="GI24" s="424"/>
      <c r="GJ24" s="424"/>
      <c r="GK24" s="424"/>
      <c r="GL24" s="424"/>
      <c r="GM24" s="424"/>
      <c r="GN24" s="424"/>
      <c r="GO24" s="424"/>
      <c r="GP24" s="424"/>
      <c r="GQ24" s="424"/>
      <c r="GR24" s="424"/>
      <c r="GS24" s="424"/>
      <c r="GT24" s="424"/>
      <c r="GU24" s="424"/>
      <c r="GV24" s="424"/>
      <c r="GW24" s="424"/>
      <c r="GX24" s="424"/>
      <c r="GY24" s="424"/>
      <c r="GZ24" s="424"/>
      <c r="HA24" s="424"/>
      <c r="HB24" s="424"/>
      <c r="HC24" s="424"/>
      <c r="HD24" s="424"/>
      <c r="HE24" s="424"/>
      <c r="HF24" s="424"/>
      <c r="HG24" s="424"/>
      <c r="HH24" s="424"/>
      <c r="HI24" s="424"/>
      <c r="HJ24" s="424"/>
      <c r="HK24" s="424"/>
      <c r="HL24" s="424"/>
      <c r="HM24" s="424"/>
      <c r="HN24" s="424"/>
    </row>
    <row r="25" spans="1:222" s="52" customFormat="1" ht="81" customHeight="1" x14ac:dyDescent="0.2">
      <c r="A25" s="446" t="s">
        <v>233</v>
      </c>
      <c r="B25" s="72" t="s">
        <v>826</v>
      </c>
      <c r="C25" s="447" t="s">
        <v>883</v>
      </c>
      <c r="D25" s="89" t="s">
        <v>884</v>
      </c>
      <c r="E25" s="436" t="s">
        <v>885</v>
      </c>
      <c r="F25" s="89" t="s">
        <v>886</v>
      </c>
      <c r="G25" s="91" t="s">
        <v>887</v>
      </c>
      <c r="H25" s="448" t="s">
        <v>55</v>
      </c>
      <c r="I25" s="445" t="s">
        <v>878</v>
      </c>
      <c r="J25" s="88" t="s">
        <v>888</v>
      </c>
      <c r="K25" s="95" t="s">
        <v>889</v>
      </c>
      <c r="L25" s="95" t="s">
        <v>890</v>
      </c>
      <c r="M25" s="65">
        <v>3</v>
      </c>
      <c r="N25" s="65">
        <v>1</v>
      </c>
      <c r="O25" s="57">
        <f t="shared" si="0"/>
        <v>0.33333333333333331</v>
      </c>
      <c r="P25" s="80" t="s">
        <v>891</v>
      </c>
      <c r="Q25" s="80" t="s">
        <v>892</v>
      </c>
      <c r="R25" s="80" t="s">
        <v>893</v>
      </c>
      <c r="S25" s="80" t="s">
        <v>183</v>
      </c>
      <c r="T25" s="114"/>
      <c r="U25" s="114"/>
      <c r="V25" s="219"/>
      <c r="W25" s="114"/>
      <c r="X25" s="114"/>
      <c r="Y25" s="114"/>
      <c r="Z25" s="114"/>
      <c r="AA25" s="81"/>
      <c r="AB25" s="81"/>
      <c r="AC25" s="81"/>
      <c r="AD25" s="81"/>
      <c r="AE25" s="81"/>
      <c r="AF25" s="81"/>
      <c r="AG25" s="81"/>
      <c r="AH25" s="82"/>
      <c r="AI25" s="82"/>
      <c r="AJ25" s="82"/>
      <c r="AK25" s="82"/>
      <c r="AL25" s="82"/>
      <c r="AM25" s="82"/>
      <c r="AN25" s="82"/>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row>
    <row r="26" spans="1:222" s="52" customFormat="1" ht="43.5" customHeight="1" x14ac:dyDescent="0.2">
      <c r="A26" s="449" t="s">
        <v>233</v>
      </c>
      <c r="B26" s="450" t="s">
        <v>826</v>
      </c>
      <c r="C26" s="429" t="s">
        <v>894</v>
      </c>
      <c r="D26" s="429" t="s">
        <v>895</v>
      </c>
      <c r="E26" s="435" t="s">
        <v>896</v>
      </c>
      <c r="F26" s="429" t="s">
        <v>897</v>
      </c>
      <c r="G26" s="451" t="s">
        <v>887</v>
      </c>
      <c r="H26" s="335" t="s">
        <v>55</v>
      </c>
      <c r="I26" s="439" t="s">
        <v>898</v>
      </c>
      <c r="J26" s="88" t="s">
        <v>899</v>
      </c>
      <c r="K26" s="441">
        <v>43466</v>
      </c>
      <c r="L26" s="441">
        <v>43830</v>
      </c>
      <c r="M26" s="65">
        <v>1</v>
      </c>
      <c r="N26" s="65">
        <v>1</v>
      </c>
      <c r="O26" s="57">
        <f t="shared" si="0"/>
        <v>1</v>
      </c>
      <c r="P26" s="80" t="s">
        <v>900</v>
      </c>
      <c r="Q26" s="260" t="s">
        <v>901</v>
      </c>
      <c r="R26" s="80" t="s">
        <v>902</v>
      </c>
      <c r="S26" s="80" t="s">
        <v>181</v>
      </c>
      <c r="T26" s="114"/>
      <c r="U26" s="114"/>
      <c r="V26" s="219"/>
      <c r="W26" s="114"/>
      <c r="X26" s="114"/>
      <c r="Y26" s="114"/>
      <c r="Z26" s="114"/>
      <c r="AA26" s="81"/>
      <c r="AB26" s="81"/>
      <c r="AC26" s="81"/>
      <c r="AD26" s="81"/>
      <c r="AE26" s="81"/>
      <c r="AF26" s="81"/>
      <c r="AG26" s="81"/>
      <c r="AH26" s="82"/>
      <c r="AI26" s="82"/>
      <c r="AJ26" s="82"/>
      <c r="AK26" s="82"/>
      <c r="AL26" s="82"/>
      <c r="AM26" s="82"/>
      <c r="AN26" s="82"/>
      <c r="AO26" s="424"/>
      <c r="AP26" s="424"/>
      <c r="AQ26" s="424"/>
      <c r="AR26" s="424"/>
      <c r="AS26" s="424"/>
      <c r="AT26" s="424"/>
      <c r="AU26" s="424"/>
      <c r="AV26" s="424"/>
      <c r="AW26" s="425"/>
      <c r="AX26" s="425"/>
      <c r="AY26" s="425"/>
      <c r="AZ26" s="425"/>
      <c r="BA26" s="425"/>
      <c r="BB26" s="425"/>
      <c r="BC26" s="425"/>
      <c r="BD26" s="425"/>
      <c r="BE26" s="425"/>
      <c r="BF26" s="425"/>
      <c r="BG26" s="425"/>
      <c r="BH26" s="425"/>
      <c r="BI26" s="425"/>
      <c r="BJ26" s="425"/>
      <c r="BK26" s="425"/>
      <c r="BL26" s="425"/>
      <c r="BM26" s="425"/>
      <c r="BN26" s="425"/>
      <c r="BO26" s="425"/>
      <c r="BP26" s="425"/>
      <c r="BQ26" s="425"/>
      <c r="BR26" s="425"/>
      <c r="BS26" s="425"/>
      <c r="BT26" s="425"/>
      <c r="BU26" s="425"/>
      <c r="BV26" s="425"/>
      <c r="BW26" s="425"/>
      <c r="BX26" s="425"/>
      <c r="BY26" s="425"/>
      <c r="BZ26" s="425"/>
      <c r="CA26" s="425"/>
      <c r="CB26" s="425"/>
      <c r="CC26" s="425"/>
      <c r="CD26" s="425"/>
      <c r="CE26" s="425"/>
      <c r="CF26" s="425"/>
      <c r="CG26" s="425"/>
      <c r="CH26" s="425"/>
      <c r="CI26" s="425"/>
      <c r="CJ26" s="425"/>
      <c r="CK26" s="425"/>
      <c r="CL26" s="425"/>
      <c r="CM26" s="425"/>
      <c r="CN26" s="425"/>
      <c r="CO26" s="425"/>
      <c r="CP26" s="425"/>
      <c r="CQ26" s="425"/>
      <c r="CR26" s="425"/>
      <c r="CS26" s="425"/>
      <c r="CT26" s="425"/>
      <c r="CU26" s="425"/>
      <c r="CV26" s="425"/>
      <c r="CW26" s="425"/>
      <c r="CX26" s="425"/>
      <c r="CY26" s="425"/>
      <c r="CZ26" s="425"/>
      <c r="DA26" s="425"/>
      <c r="DB26" s="425"/>
      <c r="DC26" s="425"/>
      <c r="DD26" s="425"/>
      <c r="DE26" s="425"/>
      <c r="DF26" s="425"/>
      <c r="DG26" s="425"/>
      <c r="DH26" s="425"/>
      <c r="DI26" s="425"/>
      <c r="DJ26" s="425"/>
      <c r="DK26" s="425"/>
      <c r="DL26" s="425"/>
      <c r="DM26" s="425"/>
      <c r="DN26" s="425"/>
      <c r="DO26" s="425"/>
      <c r="DP26" s="425"/>
      <c r="DQ26" s="425"/>
      <c r="DR26" s="425"/>
      <c r="DS26" s="425"/>
      <c r="DT26" s="425"/>
      <c r="DU26" s="425"/>
      <c r="DV26" s="425"/>
      <c r="DW26" s="425"/>
      <c r="DX26" s="425"/>
      <c r="DY26" s="425"/>
      <c r="DZ26" s="425"/>
      <c r="EA26" s="425"/>
      <c r="EB26" s="425"/>
      <c r="EC26" s="425"/>
      <c r="ED26" s="425"/>
      <c r="EE26" s="425"/>
      <c r="EF26" s="425"/>
      <c r="EG26" s="425"/>
      <c r="EH26" s="425"/>
      <c r="EI26" s="425"/>
      <c r="EJ26" s="425"/>
      <c r="EK26" s="425"/>
      <c r="EL26" s="425"/>
      <c r="EM26" s="425"/>
      <c r="EN26" s="425"/>
      <c r="EO26" s="425"/>
      <c r="EP26" s="425"/>
      <c r="EQ26" s="425"/>
      <c r="ER26" s="425"/>
      <c r="ES26" s="425"/>
      <c r="ET26" s="425"/>
      <c r="EU26" s="425"/>
      <c r="EV26" s="425"/>
      <c r="EW26" s="425"/>
      <c r="EX26" s="425"/>
      <c r="EY26" s="425"/>
      <c r="EZ26" s="425"/>
      <c r="FA26" s="425"/>
      <c r="FB26" s="425"/>
      <c r="FC26" s="425"/>
      <c r="FD26" s="425"/>
      <c r="FE26" s="425"/>
      <c r="FF26" s="425"/>
      <c r="FG26" s="425"/>
      <c r="FH26" s="425"/>
      <c r="FI26" s="425"/>
      <c r="FJ26" s="425"/>
      <c r="FK26" s="425"/>
      <c r="FL26" s="425"/>
      <c r="FM26" s="425"/>
      <c r="FN26" s="425"/>
      <c r="FO26" s="425"/>
      <c r="FP26" s="425"/>
      <c r="FQ26" s="425"/>
      <c r="FR26" s="425"/>
      <c r="FS26" s="425"/>
      <c r="FT26" s="425"/>
      <c r="FU26" s="425"/>
      <c r="FV26" s="425"/>
      <c r="FW26" s="425"/>
      <c r="FX26" s="425"/>
      <c r="FY26" s="425"/>
      <c r="FZ26" s="425"/>
      <c r="GA26" s="425"/>
      <c r="GB26" s="425"/>
      <c r="GC26" s="425"/>
      <c r="GD26" s="425"/>
      <c r="GE26" s="425"/>
      <c r="GF26" s="425"/>
      <c r="GG26" s="425"/>
      <c r="GH26" s="425"/>
      <c r="GI26" s="425"/>
      <c r="GJ26" s="425"/>
      <c r="GK26" s="425"/>
      <c r="GL26" s="425"/>
      <c r="GM26" s="425"/>
      <c r="GN26" s="425"/>
      <c r="GO26" s="425"/>
      <c r="GP26" s="425"/>
      <c r="GQ26" s="425"/>
      <c r="GR26" s="425"/>
      <c r="GS26" s="425"/>
      <c r="GT26" s="425"/>
      <c r="GU26" s="425"/>
      <c r="GV26" s="425"/>
      <c r="GW26" s="425"/>
      <c r="GX26" s="425"/>
      <c r="GY26" s="425"/>
      <c r="GZ26" s="425"/>
      <c r="HA26" s="425"/>
      <c r="HB26" s="425"/>
      <c r="HC26" s="425"/>
      <c r="HD26" s="425"/>
      <c r="HE26" s="425"/>
      <c r="HF26" s="425"/>
      <c r="HG26" s="425"/>
      <c r="HH26" s="425"/>
      <c r="HI26" s="425"/>
      <c r="HJ26" s="425"/>
      <c r="HK26" s="425"/>
      <c r="HL26" s="425"/>
      <c r="HM26" s="425"/>
      <c r="HN26" s="425"/>
    </row>
    <row r="27" spans="1:222" s="52" customFormat="1" ht="31.5" customHeight="1" x14ac:dyDescent="0.2">
      <c r="A27" s="18" t="s">
        <v>233</v>
      </c>
      <c r="B27" s="450" t="s">
        <v>826</v>
      </c>
      <c r="C27" s="429" t="s">
        <v>903</v>
      </c>
      <c r="D27" s="429" t="s">
        <v>904</v>
      </c>
      <c r="E27" s="435" t="s">
        <v>905</v>
      </c>
      <c r="F27" s="89" t="s">
        <v>906</v>
      </c>
      <c r="G27" s="451" t="s">
        <v>887</v>
      </c>
      <c r="H27" s="422" t="s">
        <v>55</v>
      </c>
      <c r="I27" s="439" t="s">
        <v>907</v>
      </c>
      <c r="J27" s="452" t="s">
        <v>908</v>
      </c>
      <c r="K27" s="79">
        <v>43466</v>
      </c>
      <c r="L27" s="79">
        <v>43830</v>
      </c>
      <c r="M27" s="65">
        <v>3</v>
      </c>
      <c r="N27" s="65">
        <v>3</v>
      </c>
      <c r="O27" s="57">
        <f t="shared" si="0"/>
        <v>1</v>
      </c>
      <c r="P27" s="80" t="s">
        <v>909</v>
      </c>
      <c r="Q27" s="80" t="s">
        <v>910</v>
      </c>
      <c r="R27" s="80" t="s">
        <v>911</v>
      </c>
      <c r="S27" s="80" t="s">
        <v>181</v>
      </c>
      <c r="T27" s="114"/>
      <c r="U27" s="114"/>
      <c r="V27" s="219"/>
      <c r="W27" s="114"/>
      <c r="X27" s="114"/>
      <c r="Y27" s="114"/>
      <c r="Z27" s="114"/>
      <c r="AA27" s="81"/>
      <c r="AB27" s="81"/>
      <c r="AC27" s="81"/>
      <c r="AD27" s="81"/>
      <c r="AE27" s="81"/>
      <c r="AF27" s="81"/>
      <c r="AG27" s="81"/>
      <c r="AH27" s="82"/>
      <c r="AI27" s="82"/>
      <c r="AJ27" s="82"/>
      <c r="AK27" s="82"/>
      <c r="AL27" s="82"/>
      <c r="AM27" s="82"/>
      <c r="AN27" s="82"/>
      <c r="AO27" s="424"/>
      <c r="AP27" s="424"/>
      <c r="AQ27" s="424"/>
      <c r="AR27" s="424"/>
      <c r="AS27" s="424"/>
      <c r="AT27" s="424"/>
      <c r="AU27" s="424"/>
      <c r="AV27" s="424"/>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425"/>
      <c r="BU27" s="425"/>
      <c r="BV27" s="425"/>
      <c r="BW27" s="425"/>
      <c r="BX27" s="425"/>
      <c r="BY27" s="425"/>
      <c r="BZ27" s="425"/>
      <c r="CA27" s="425"/>
      <c r="CB27" s="425"/>
      <c r="CC27" s="425"/>
      <c r="CD27" s="425"/>
      <c r="CE27" s="425"/>
      <c r="CF27" s="425"/>
      <c r="CG27" s="425"/>
      <c r="CH27" s="425"/>
      <c r="CI27" s="425"/>
      <c r="CJ27" s="425"/>
      <c r="CK27" s="425"/>
      <c r="CL27" s="425"/>
      <c r="CM27" s="425"/>
      <c r="CN27" s="425"/>
      <c r="CO27" s="425"/>
      <c r="CP27" s="425"/>
      <c r="CQ27" s="425"/>
      <c r="CR27" s="425"/>
      <c r="CS27" s="425"/>
      <c r="CT27" s="425"/>
      <c r="CU27" s="425"/>
      <c r="CV27" s="425"/>
      <c r="CW27" s="425"/>
      <c r="CX27" s="425"/>
      <c r="CY27" s="425"/>
      <c r="CZ27" s="425"/>
      <c r="DA27" s="425"/>
      <c r="DB27" s="425"/>
      <c r="DC27" s="425"/>
      <c r="DD27" s="425"/>
      <c r="DE27" s="425"/>
      <c r="DF27" s="425"/>
      <c r="DG27" s="425"/>
      <c r="DH27" s="425"/>
      <c r="DI27" s="425"/>
      <c r="DJ27" s="425"/>
      <c r="DK27" s="425"/>
      <c r="DL27" s="425"/>
      <c r="DM27" s="425"/>
      <c r="DN27" s="425"/>
      <c r="DO27" s="425"/>
      <c r="DP27" s="425"/>
      <c r="DQ27" s="425"/>
      <c r="DR27" s="425"/>
      <c r="DS27" s="425"/>
      <c r="DT27" s="425"/>
      <c r="DU27" s="425"/>
      <c r="DV27" s="425"/>
      <c r="DW27" s="425"/>
      <c r="DX27" s="425"/>
      <c r="DY27" s="425"/>
      <c r="DZ27" s="425"/>
      <c r="EA27" s="425"/>
      <c r="EB27" s="425"/>
      <c r="EC27" s="425"/>
      <c r="ED27" s="425"/>
      <c r="EE27" s="425"/>
      <c r="EF27" s="425"/>
      <c r="EG27" s="425"/>
      <c r="EH27" s="425"/>
      <c r="EI27" s="425"/>
      <c r="EJ27" s="425"/>
      <c r="EK27" s="425"/>
      <c r="EL27" s="425"/>
      <c r="EM27" s="425"/>
      <c r="EN27" s="425"/>
      <c r="EO27" s="425"/>
      <c r="EP27" s="425"/>
      <c r="EQ27" s="425"/>
      <c r="ER27" s="425"/>
      <c r="ES27" s="425"/>
      <c r="ET27" s="425"/>
      <c r="EU27" s="425"/>
      <c r="EV27" s="425"/>
      <c r="EW27" s="425"/>
      <c r="EX27" s="425"/>
      <c r="EY27" s="425"/>
      <c r="EZ27" s="425"/>
      <c r="FA27" s="425"/>
      <c r="FB27" s="425"/>
      <c r="FC27" s="425"/>
      <c r="FD27" s="425"/>
      <c r="FE27" s="425"/>
      <c r="FF27" s="425"/>
      <c r="FG27" s="425"/>
      <c r="FH27" s="425"/>
      <c r="FI27" s="425"/>
      <c r="FJ27" s="425"/>
      <c r="FK27" s="425"/>
      <c r="FL27" s="425"/>
      <c r="FM27" s="425"/>
      <c r="FN27" s="425"/>
      <c r="FO27" s="425"/>
      <c r="FP27" s="425"/>
      <c r="FQ27" s="425"/>
      <c r="FR27" s="425"/>
      <c r="FS27" s="425"/>
      <c r="FT27" s="425"/>
      <c r="FU27" s="425"/>
      <c r="FV27" s="425"/>
      <c r="FW27" s="425"/>
      <c r="FX27" s="425"/>
      <c r="FY27" s="425"/>
      <c r="FZ27" s="425"/>
      <c r="GA27" s="425"/>
      <c r="GB27" s="425"/>
      <c r="GC27" s="425"/>
      <c r="GD27" s="425"/>
      <c r="GE27" s="425"/>
      <c r="GF27" s="425"/>
      <c r="GG27" s="425"/>
      <c r="GH27" s="425"/>
      <c r="GI27" s="425"/>
      <c r="GJ27" s="425"/>
      <c r="GK27" s="425"/>
      <c r="GL27" s="425"/>
      <c r="GM27" s="425"/>
      <c r="GN27" s="425"/>
      <c r="GO27" s="425"/>
      <c r="GP27" s="425"/>
      <c r="GQ27" s="425"/>
      <c r="GR27" s="425"/>
      <c r="GS27" s="425"/>
      <c r="GT27" s="425"/>
      <c r="GU27" s="425"/>
      <c r="GV27" s="425"/>
      <c r="GW27" s="425"/>
      <c r="GX27" s="425"/>
      <c r="GY27" s="425"/>
      <c r="GZ27" s="425"/>
      <c r="HA27" s="425"/>
      <c r="HB27" s="425"/>
      <c r="HC27" s="425"/>
      <c r="HD27" s="425"/>
      <c r="HE27" s="425"/>
      <c r="HF27" s="425"/>
      <c r="HG27" s="425"/>
      <c r="HH27" s="425"/>
      <c r="HI27" s="425"/>
      <c r="HJ27" s="425"/>
      <c r="HK27" s="425"/>
      <c r="HL27" s="425"/>
      <c r="HM27" s="425"/>
      <c r="HN27" s="425"/>
    </row>
    <row r="28" spans="1:222" s="52" customFormat="1" ht="31.5" customHeight="1" x14ac:dyDescent="0.2">
      <c r="A28" s="18" t="s">
        <v>233</v>
      </c>
      <c r="B28" s="450" t="s">
        <v>826</v>
      </c>
      <c r="C28" s="429" t="s">
        <v>912</v>
      </c>
      <c r="D28" s="429" t="s">
        <v>913</v>
      </c>
      <c r="E28" s="435" t="s">
        <v>914</v>
      </c>
      <c r="F28" s="429" t="s">
        <v>915</v>
      </c>
      <c r="G28" s="451" t="s">
        <v>141</v>
      </c>
      <c r="H28" s="422" t="s">
        <v>55</v>
      </c>
      <c r="I28" s="439" t="s">
        <v>916</v>
      </c>
      <c r="J28" s="452" t="s">
        <v>917</v>
      </c>
      <c r="K28" s="441">
        <v>43466</v>
      </c>
      <c r="L28" s="441">
        <v>43496</v>
      </c>
      <c r="M28" s="65">
        <v>1</v>
      </c>
      <c r="N28" s="65">
        <v>1</v>
      </c>
      <c r="O28" s="57">
        <f t="shared" si="0"/>
        <v>1</v>
      </c>
      <c r="P28" s="80" t="s">
        <v>918</v>
      </c>
      <c r="Q28" s="80" t="s">
        <v>919</v>
      </c>
      <c r="R28" s="80" t="s">
        <v>920</v>
      </c>
      <c r="S28" s="80" t="s">
        <v>181</v>
      </c>
      <c r="T28" s="114"/>
      <c r="U28" s="114"/>
      <c r="V28" s="219"/>
      <c r="W28" s="114"/>
      <c r="X28" s="114"/>
      <c r="Y28" s="114"/>
      <c r="Z28" s="114"/>
      <c r="AA28" s="81"/>
      <c r="AB28" s="81"/>
      <c r="AC28" s="81"/>
      <c r="AD28" s="81"/>
      <c r="AE28" s="81"/>
      <c r="AF28" s="81"/>
      <c r="AG28" s="81"/>
      <c r="AH28" s="82"/>
      <c r="AI28" s="82"/>
      <c r="AJ28" s="82"/>
      <c r="AK28" s="82"/>
      <c r="AL28" s="82"/>
      <c r="AM28" s="82"/>
      <c r="AN28" s="82"/>
      <c r="AO28" s="424"/>
      <c r="AP28" s="424"/>
      <c r="AQ28" s="424"/>
      <c r="AR28" s="424"/>
      <c r="AS28" s="424"/>
      <c r="AT28" s="424"/>
      <c r="AU28" s="424"/>
      <c r="AV28" s="424"/>
      <c r="AW28" s="425"/>
      <c r="AX28" s="425"/>
      <c r="AY28" s="425"/>
      <c r="AZ28" s="425"/>
      <c r="BA28" s="425"/>
      <c r="BB28" s="425"/>
      <c r="BC28" s="425"/>
      <c r="BD28" s="425"/>
      <c r="BE28" s="425"/>
      <c r="BF28" s="425"/>
      <c r="BG28" s="425"/>
      <c r="BH28" s="425"/>
      <c r="BI28" s="425"/>
      <c r="BJ28" s="425"/>
      <c r="BK28" s="425"/>
      <c r="BL28" s="425"/>
      <c r="BM28" s="425"/>
      <c r="BN28" s="425"/>
      <c r="BO28" s="425"/>
      <c r="BP28" s="425"/>
      <c r="BQ28" s="425"/>
      <c r="BR28" s="425"/>
      <c r="BS28" s="425"/>
      <c r="BT28" s="425"/>
      <c r="BU28" s="425"/>
      <c r="BV28" s="425"/>
      <c r="BW28" s="425"/>
      <c r="BX28" s="425"/>
      <c r="BY28" s="425"/>
      <c r="BZ28" s="425"/>
      <c r="CA28" s="425"/>
      <c r="CB28" s="425"/>
      <c r="CC28" s="425"/>
      <c r="CD28" s="425"/>
      <c r="CE28" s="425"/>
      <c r="CF28" s="425"/>
      <c r="CG28" s="425"/>
      <c r="CH28" s="425"/>
      <c r="CI28" s="425"/>
      <c r="CJ28" s="425"/>
      <c r="CK28" s="425"/>
      <c r="CL28" s="425"/>
      <c r="CM28" s="425"/>
      <c r="CN28" s="425"/>
      <c r="CO28" s="425"/>
      <c r="CP28" s="425"/>
      <c r="CQ28" s="425"/>
      <c r="CR28" s="425"/>
      <c r="CS28" s="425"/>
      <c r="CT28" s="425"/>
      <c r="CU28" s="425"/>
      <c r="CV28" s="425"/>
      <c r="CW28" s="425"/>
      <c r="CX28" s="425"/>
      <c r="CY28" s="425"/>
      <c r="CZ28" s="425"/>
      <c r="DA28" s="425"/>
      <c r="DB28" s="425"/>
      <c r="DC28" s="425"/>
      <c r="DD28" s="425"/>
      <c r="DE28" s="425"/>
      <c r="DF28" s="425"/>
      <c r="DG28" s="425"/>
      <c r="DH28" s="425"/>
      <c r="DI28" s="425"/>
      <c r="DJ28" s="425"/>
      <c r="DK28" s="425"/>
      <c r="DL28" s="425"/>
      <c r="DM28" s="425"/>
      <c r="DN28" s="425"/>
      <c r="DO28" s="425"/>
      <c r="DP28" s="425"/>
      <c r="DQ28" s="425"/>
      <c r="DR28" s="425"/>
      <c r="DS28" s="425"/>
      <c r="DT28" s="425"/>
      <c r="DU28" s="425"/>
      <c r="DV28" s="425"/>
      <c r="DW28" s="425"/>
      <c r="DX28" s="425"/>
      <c r="DY28" s="425"/>
      <c r="DZ28" s="425"/>
      <c r="EA28" s="425"/>
      <c r="EB28" s="425"/>
      <c r="EC28" s="425"/>
      <c r="ED28" s="425"/>
      <c r="EE28" s="425"/>
      <c r="EF28" s="425"/>
      <c r="EG28" s="425"/>
      <c r="EH28" s="425"/>
      <c r="EI28" s="425"/>
      <c r="EJ28" s="425"/>
      <c r="EK28" s="425"/>
      <c r="EL28" s="425"/>
      <c r="EM28" s="425"/>
      <c r="EN28" s="425"/>
      <c r="EO28" s="425"/>
      <c r="EP28" s="425"/>
      <c r="EQ28" s="425"/>
      <c r="ER28" s="425"/>
      <c r="ES28" s="425"/>
      <c r="ET28" s="425"/>
      <c r="EU28" s="425"/>
      <c r="EV28" s="425"/>
      <c r="EW28" s="425"/>
      <c r="EX28" s="425"/>
      <c r="EY28" s="425"/>
      <c r="EZ28" s="425"/>
      <c r="FA28" s="425"/>
      <c r="FB28" s="425"/>
      <c r="FC28" s="425"/>
      <c r="FD28" s="425"/>
      <c r="FE28" s="425"/>
      <c r="FF28" s="425"/>
      <c r="FG28" s="425"/>
      <c r="FH28" s="425"/>
      <c r="FI28" s="425"/>
      <c r="FJ28" s="425"/>
      <c r="FK28" s="425"/>
      <c r="FL28" s="425"/>
      <c r="FM28" s="425"/>
      <c r="FN28" s="425"/>
      <c r="FO28" s="425"/>
      <c r="FP28" s="425"/>
      <c r="FQ28" s="425"/>
      <c r="FR28" s="425"/>
      <c r="FS28" s="425"/>
      <c r="FT28" s="425"/>
      <c r="FU28" s="425"/>
      <c r="FV28" s="425"/>
      <c r="FW28" s="425"/>
      <c r="FX28" s="425"/>
      <c r="FY28" s="425"/>
      <c r="FZ28" s="425"/>
      <c r="GA28" s="425"/>
      <c r="GB28" s="425"/>
      <c r="GC28" s="425"/>
      <c r="GD28" s="425"/>
      <c r="GE28" s="425"/>
      <c r="GF28" s="425"/>
      <c r="GG28" s="425"/>
      <c r="GH28" s="425"/>
      <c r="GI28" s="425"/>
      <c r="GJ28" s="425"/>
      <c r="GK28" s="425"/>
      <c r="GL28" s="425"/>
      <c r="GM28" s="425"/>
      <c r="GN28" s="425"/>
      <c r="GO28" s="425"/>
      <c r="GP28" s="425"/>
      <c r="GQ28" s="425"/>
      <c r="GR28" s="425"/>
      <c r="GS28" s="425"/>
      <c r="GT28" s="425"/>
      <c r="GU28" s="425"/>
      <c r="GV28" s="425"/>
      <c r="GW28" s="425"/>
      <c r="GX28" s="425"/>
      <c r="GY28" s="425"/>
      <c r="GZ28" s="425"/>
      <c r="HA28" s="425"/>
      <c r="HB28" s="425"/>
      <c r="HC28" s="425"/>
      <c r="HD28" s="425"/>
      <c r="HE28" s="425"/>
      <c r="HF28" s="425"/>
      <c r="HG28" s="425"/>
      <c r="HH28" s="425"/>
      <c r="HI28" s="425"/>
      <c r="HJ28" s="425"/>
      <c r="HK28" s="425"/>
      <c r="HL28" s="425"/>
      <c r="HM28" s="425"/>
      <c r="HN28" s="425"/>
    </row>
    <row r="29" spans="1:222" s="52" customFormat="1" ht="55.5" customHeight="1" x14ac:dyDescent="0.2">
      <c r="A29" s="18" t="s">
        <v>233</v>
      </c>
      <c r="B29" s="450" t="s">
        <v>826</v>
      </c>
      <c r="C29" s="429" t="s">
        <v>921</v>
      </c>
      <c r="D29" s="453" t="s">
        <v>922</v>
      </c>
      <c r="E29" s="454" t="s">
        <v>923</v>
      </c>
      <c r="F29" s="429" t="s">
        <v>924</v>
      </c>
      <c r="G29" s="451" t="s">
        <v>925</v>
      </c>
      <c r="H29" s="422" t="s">
        <v>55</v>
      </c>
      <c r="I29" s="439" t="s">
        <v>916</v>
      </c>
      <c r="J29" s="452" t="s">
        <v>926</v>
      </c>
      <c r="K29" s="455" t="s">
        <v>927</v>
      </c>
      <c r="L29" s="455" t="s">
        <v>928</v>
      </c>
      <c r="M29" s="65"/>
      <c r="N29" s="65"/>
      <c r="O29" s="57" t="e">
        <f t="shared" si="0"/>
        <v>#DIV/0!</v>
      </c>
      <c r="P29" s="80" t="s">
        <v>929</v>
      </c>
      <c r="Q29" s="80" t="s">
        <v>930</v>
      </c>
      <c r="R29" s="80" t="s">
        <v>931</v>
      </c>
      <c r="S29" s="80"/>
      <c r="T29" s="114"/>
      <c r="U29" s="114"/>
      <c r="V29" s="219"/>
      <c r="W29" s="114"/>
      <c r="X29" s="114"/>
      <c r="Y29" s="114"/>
      <c r="Z29" s="114"/>
      <c r="AA29" s="81"/>
      <c r="AB29" s="81"/>
      <c r="AC29" s="81"/>
      <c r="AD29" s="81"/>
      <c r="AE29" s="81"/>
      <c r="AF29" s="81"/>
      <c r="AG29" s="81"/>
      <c r="AH29" s="82"/>
      <c r="AI29" s="82"/>
      <c r="AJ29" s="82"/>
      <c r="AK29" s="82"/>
      <c r="AL29" s="82"/>
      <c r="AM29" s="82"/>
      <c r="AN29" s="82"/>
      <c r="AO29" s="424"/>
      <c r="AP29" s="424"/>
      <c r="AQ29" s="424"/>
      <c r="AR29" s="424"/>
      <c r="AS29" s="424"/>
      <c r="AT29" s="424"/>
      <c r="AU29" s="424"/>
      <c r="AV29" s="424"/>
      <c r="AW29" s="425"/>
      <c r="AX29" s="425"/>
      <c r="AY29" s="425"/>
      <c r="AZ29" s="425"/>
      <c r="BA29" s="425"/>
      <c r="BB29" s="425"/>
      <c r="BC29" s="425"/>
      <c r="BD29" s="425"/>
      <c r="BE29" s="425"/>
      <c r="BF29" s="425"/>
      <c r="BG29" s="425"/>
      <c r="BH29" s="425"/>
      <c r="BI29" s="425"/>
      <c r="BJ29" s="425"/>
      <c r="BK29" s="425"/>
      <c r="BL29" s="425"/>
      <c r="BM29" s="425"/>
      <c r="BN29" s="425"/>
      <c r="BO29" s="425"/>
      <c r="BP29" s="425"/>
      <c r="BQ29" s="425"/>
      <c r="BR29" s="425"/>
      <c r="BS29" s="425"/>
      <c r="BT29" s="425"/>
      <c r="BU29" s="425"/>
      <c r="BV29" s="425"/>
      <c r="BW29" s="425"/>
      <c r="BX29" s="425"/>
      <c r="BY29" s="425"/>
      <c r="BZ29" s="425"/>
      <c r="CA29" s="425"/>
      <c r="CB29" s="425"/>
      <c r="CC29" s="425"/>
      <c r="CD29" s="425"/>
      <c r="CE29" s="425"/>
      <c r="CF29" s="425"/>
      <c r="CG29" s="425"/>
      <c r="CH29" s="425"/>
      <c r="CI29" s="425"/>
      <c r="CJ29" s="425"/>
      <c r="CK29" s="425"/>
      <c r="CL29" s="425"/>
      <c r="CM29" s="425"/>
      <c r="CN29" s="425"/>
      <c r="CO29" s="425"/>
      <c r="CP29" s="425"/>
      <c r="CQ29" s="425"/>
      <c r="CR29" s="425"/>
      <c r="CS29" s="425"/>
      <c r="CT29" s="425"/>
      <c r="CU29" s="425"/>
      <c r="CV29" s="425"/>
      <c r="CW29" s="425"/>
      <c r="CX29" s="425"/>
      <c r="CY29" s="425"/>
      <c r="CZ29" s="425"/>
      <c r="DA29" s="425"/>
      <c r="DB29" s="425"/>
      <c r="DC29" s="425"/>
      <c r="DD29" s="425"/>
      <c r="DE29" s="425"/>
      <c r="DF29" s="425"/>
      <c r="DG29" s="425"/>
      <c r="DH29" s="425"/>
      <c r="DI29" s="425"/>
      <c r="DJ29" s="425"/>
      <c r="DK29" s="425"/>
      <c r="DL29" s="425"/>
      <c r="DM29" s="425"/>
      <c r="DN29" s="425"/>
      <c r="DO29" s="425"/>
      <c r="DP29" s="425"/>
      <c r="DQ29" s="425"/>
      <c r="DR29" s="425"/>
      <c r="DS29" s="425"/>
      <c r="DT29" s="425"/>
      <c r="DU29" s="425"/>
      <c r="DV29" s="425"/>
      <c r="DW29" s="425"/>
      <c r="DX29" s="425"/>
      <c r="DY29" s="425"/>
      <c r="DZ29" s="425"/>
      <c r="EA29" s="425"/>
      <c r="EB29" s="425"/>
      <c r="EC29" s="425"/>
      <c r="ED29" s="425"/>
      <c r="EE29" s="425"/>
      <c r="EF29" s="425"/>
      <c r="EG29" s="425"/>
      <c r="EH29" s="425"/>
      <c r="EI29" s="425"/>
      <c r="EJ29" s="425"/>
      <c r="EK29" s="425"/>
      <c r="EL29" s="425"/>
      <c r="EM29" s="425"/>
      <c r="EN29" s="425"/>
      <c r="EO29" s="425"/>
      <c r="EP29" s="425"/>
      <c r="EQ29" s="425"/>
      <c r="ER29" s="425"/>
      <c r="ES29" s="425"/>
      <c r="ET29" s="425"/>
      <c r="EU29" s="425"/>
      <c r="EV29" s="425"/>
      <c r="EW29" s="425"/>
      <c r="EX29" s="425"/>
      <c r="EY29" s="425"/>
      <c r="EZ29" s="425"/>
      <c r="FA29" s="425"/>
      <c r="FB29" s="425"/>
      <c r="FC29" s="425"/>
      <c r="FD29" s="425"/>
      <c r="FE29" s="425"/>
      <c r="FF29" s="425"/>
      <c r="FG29" s="425"/>
      <c r="FH29" s="425"/>
      <c r="FI29" s="425"/>
      <c r="FJ29" s="425"/>
      <c r="FK29" s="425"/>
      <c r="FL29" s="425"/>
      <c r="FM29" s="425"/>
      <c r="FN29" s="425"/>
      <c r="FO29" s="425"/>
      <c r="FP29" s="425"/>
      <c r="FQ29" s="425"/>
      <c r="FR29" s="425"/>
      <c r="FS29" s="425"/>
      <c r="FT29" s="425"/>
      <c r="FU29" s="425"/>
      <c r="FV29" s="425"/>
      <c r="FW29" s="425"/>
      <c r="FX29" s="425"/>
      <c r="FY29" s="425"/>
      <c r="FZ29" s="425"/>
      <c r="GA29" s="425"/>
      <c r="GB29" s="425"/>
      <c r="GC29" s="425"/>
      <c r="GD29" s="425"/>
      <c r="GE29" s="425"/>
      <c r="GF29" s="425"/>
      <c r="GG29" s="425"/>
      <c r="GH29" s="425"/>
      <c r="GI29" s="425"/>
      <c r="GJ29" s="425"/>
      <c r="GK29" s="425"/>
      <c r="GL29" s="425"/>
      <c r="GM29" s="425"/>
      <c r="GN29" s="425"/>
      <c r="GO29" s="425"/>
      <c r="GP29" s="425"/>
      <c r="GQ29" s="425"/>
      <c r="GR29" s="425"/>
      <c r="GS29" s="425"/>
      <c r="GT29" s="425"/>
      <c r="GU29" s="425"/>
      <c r="GV29" s="425"/>
      <c r="GW29" s="425"/>
      <c r="GX29" s="425"/>
      <c r="GY29" s="425"/>
      <c r="GZ29" s="425"/>
      <c r="HA29" s="425"/>
      <c r="HB29" s="425"/>
      <c r="HC29" s="425"/>
      <c r="HD29" s="425"/>
      <c r="HE29" s="425"/>
      <c r="HF29" s="425"/>
      <c r="HG29" s="425"/>
      <c r="HH29" s="425"/>
      <c r="HI29" s="425"/>
      <c r="HJ29" s="425"/>
      <c r="HK29" s="425"/>
      <c r="HL29" s="425"/>
      <c r="HM29" s="425"/>
      <c r="HN29" s="425"/>
    </row>
    <row r="30" spans="1:222" s="52" customFormat="1" ht="55.5" customHeight="1" x14ac:dyDescent="0.2">
      <c r="A30" s="18" t="s">
        <v>233</v>
      </c>
      <c r="B30" s="450" t="s">
        <v>826</v>
      </c>
      <c r="C30" s="429" t="s">
        <v>932</v>
      </c>
      <c r="D30" s="453" t="s">
        <v>933</v>
      </c>
      <c r="E30" s="454" t="s">
        <v>934</v>
      </c>
      <c r="F30" s="429" t="s">
        <v>924</v>
      </c>
      <c r="G30" s="451" t="s">
        <v>925</v>
      </c>
      <c r="H30" s="422" t="s">
        <v>55</v>
      </c>
      <c r="I30" s="439" t="s">
        <v>916</v>
      </c>
      <c r="J30" s="452" t="s">
        <v>926</v>
      </c>
      <c r="K30" s="95" t="s">
        <v>935</v>
      </c>
      <c r="L30" s="95" t="s">
        <v>936</v>
      </c>
      <c r="M30" s="65"/>
      <c r="N30" s="65"/>
      <c r="O30" s="57" t="e">
        <f t="shared" si="0"/>
        <v>#DIV/0!</v>
      </c>
      <c r="P30" s="80" t="s">
        <v>929</v>
      </c>
      <c r="Q30" s="80" t="s">
        <v>930</v>
      </c>
      <c r="R30" s="80" t="s">
        <v>931</v>
      </c>
      <c r="S30" s="80"/>
      <c r="T30" s="114"/>
      <c r="U30" s="114"/>
      <c r="V30" s="219"/>
      <c r="W30" s="114"/>
      <c r="X30" s="114"/>
      <c r="Y30" s="114"/>
      <c r="Z30" s="114"/>
      <c r="AA30" s="81"/>
      <c r="AB30" s="81"/>
      <c r="AC30" s="81"/>
      <c r="AD30" s="81"/>
      <c r="AE30" s="81"/>
      <c r="AF30" s="81"/>
      <c r="AG30" s="81"/>
      <c r="AH30" s="82"/>
      <c r="AI30" s="82"/>
      <c r="AJ30" s="82"/>
      <c r="AK30" s="82"/>
      <c r="AL30" s="82"/>
      <c r="AM30" s="82"/>
      <c r="AN30" s="82"/>
      <c r="AO30" s="424"/>
      <c r="AP30" s="424"/>
      <c r="AQ30" s="424"/>
      <c r="AR30" s="424"/>
      <c r="AS30" s="424"/>
      <c r="AT30" s="424"/>
      <c r="AU30" s="424"/>
      <c r="AV30" s="424"/>
      <c r="AW30" s="425"/>
      <c r="AX30" s="425"/>
      <c r="AY30" s="425"/>
      <c r="AZ30" s="425"/>
      <c r="BA30" s="425"/>
      <c r="BB30" s="425"/>
      <c r="BC30" s="425"/>
      <c r="BD30" s="425"/>
      <c r="BE30" s="425"/>
      <c r="BF30" s="425"/>
      <c r="BG30" s="425"/>
      <c r="BH30" s="425"/>
      <c r="BI30" s="425"/>
      <c r="BJ30" s="425"/>
      <c r="BK30" s="425"/>
      <c r="BL30" s="425"/>
      <c r="BM30" s="425"/>
      <c r="BN30" s="425"/>
      <c r="BO30" s="425"/>
      <c r="BP30" s="425"/>
      <c r="BQ30" s="425"/>
      <c r="BR30" s="425"/>
      <c r="BS30" s="425"/>
      <c r="BT30" s="425"/>
      <c r="BU30" s="425"/>
      <c r="BV30" s="425"/>
      <c r="BW30" s="425"/>
      <c r="BX30" s="425"/>
      <c r="BY30" s="425"/>
      <c r="BZ30" s="425"/>
      <c r="CA30" s="425"/>
      <c r="CB30" s="425"/>
      <c r="CC30" s="425"/>
      <c r="CD30" s="425"/>
      <c r="CE30" s="425"/>
      <c r="CF30" s="425"/>
      <c r="CG30" s="425"/>
      <c r="CH30" s="425"/>
      <c r="CI30" s="425"/>
      <c r="CJ30" s="425"/>
      <c r="CK30" s="425"/>
      <c r="CL30" s="425"/>
      <c r="CM30" s="425"/>
      <c r="CN30" s="425"/>
      <c r="CO30" s="425"/>
      <c r="CP30" s="425"/>
      <c r="CQ30" s="425"/>
      <c r="CR30" s="425"/>
      <c r="CS30" s="425"/>
      <c r="CT30" s="425"/>
      <c r="CU30" s="425"/>
      <c r="CV30" s="425"/>
      <c r="CW30" s="425"/>
      <c r="CX30" s="425"/>
      <c r="CY30" s="425"/>
      <c r="CZ30" s="425"/>
      <c r="DA30" s="425"/>
      <c r="DB30" s="425"/>
      <c r="DC30" s="425"/>
      <c r="DD30" s="425"/>
      <c r="DE30" s="425"/>
      <c r="DF30" s="425"/>
      <c r="DG30" s="425"/>
      <c r="DH30" s="425"/>
      <c r="DI30" s="425"/>
      <c r="DJ30" s="425"/>
      <c r="DK30" s="425"/>
      <c r="DL30" s="425"/>
      <c r="DM30" s="425"/>
      <c r="DN30" s="425"/>
      <c r="DO30" s="425"/>
      <c r="DP30" s="425"/>
      <c r="DQ30" s="425"/>
      <c r="DR30" s="425"/>
      <c r="DS30" s="425"/>
      <c r="DT30" s="425"/>
      <c r="DU30" s="425"/>
      <c r="DV30" s="425"/>
      <c r="DW30" s="425"/>
      <c r="DX30" s="425"/>
      <c r="DY30" s="425"/>
      <c r="DZ30" s="425"/>
      <c r="EA30" s="425"/>
      <c r="EB30" s="425"/>
      <c r="EC30" s="425"/>
      <c r="ED30" s="425"/>
      <c r="EE30" s="425"/>
      <c r="EF30" s="425"/>
      <c r="EG30" s="425"/>
      <c r="EH30" s="425"/>
      <c r="EI30" s="425"/>
      <c r="EJ30" s="425"/>
      <c r="EK30" s="425"/>
      <c r="EL30" s="425"/>
      <c r="EM30" s="425"/>
      <c r="EN30" s="425"/>
      <c r="EO30" s="425"/>
      <c r="EP30" s="425"/>
      <c r="EQ30" s="425"/>
      <c r="ER30" s="425"/>
      <c r="ES30" s="425"/>
      <c r="ET30" s="425"/>
      <c r="EU30" s="425"/>
      <c r="EV30" s="425"/>
      <c r="EW30" s="425"/>
      <c r="EX30" s="425"/>
      <c r="EY30" s="425"/>
      <c r="EZ30" s="425"/>
      <c r="FA30" s="425"/>
      <c r="FB30" s="425"/>
      <c r="FC30" s="425"/>
      <c r="FD30" s="425"/>
      <c r="FE30" s="425"/>
      <c r="FF30" s="425"/>
      <c r="FG30" s="425"/>
      <c r="FH30" s="425"/>
      <c r="FI30" s="425"/>
      <c r="FJ30" s="425"/>
      <c r="FK30" s="425"/>
      <c r="FL30" s="425"/>
      <c r="FM30" s="425"/>
      <c r="FN30" s="425"/>
      <c r="FO30" s="425"/>
      <c r="FP30" s="425"/>
      <c r="FQ30" s="425"/>
      <c r="FR30" s="425"/>
      <c r="FS30" s="425"/>
      <c r="FT30" s="425"/>
      <c r="FU30" s="425"/>
      <c r="FV30" s="425"/>
      <c r="FW30" s="425"/>
      <c r="FX30" s="425"/>
      <c r="FY30" s="425"/>
      <c r="FZ30" s="425"/>
      <c r="GA30" s="425"/>
      <c r="GB30" s="425"/>
      <c r="GC30" s="425"/>
      <c r="GD30" s="425"/>
      <c r="GE30" s="425"/>
      <c r="GF30" s="425"/>
      <c r="GG30" s="425"/>
      <c r="GH30" s="425"/>
      <c r="GI30" s="425"/>
      <c r="GJ30" s="425"/>
      <c r="GK30" s="425"/>
      <c r="GL30" s="425"/>
      <c r="GM30" s="425"/>
      <c r="GN30" s="425"/>
      <c r="GO30" s="425"/>
      <c r="GP30" s="425"/>
      <c r="GQ30" s="425"/>
      <c r="GR30" s="425"/>
      <c r="GS30" s="425"/>
      <c r="GT30" s="425"/>
      <c r="GU30" s="425"/>
      <c r="GV30" s="425"/>
      <c r="GW30" s="425"/>
      <c r="GX30" s="425"/>
      <c r="GY30" s="425"/>
      <c r="GZ30" s="425"/>
      <c r="HA30" s="425"/>
      <c r="HB30" s="425"/>
      <c r="HC30" s="425"/>
      <c r="HD30" s="425"/>
      <c r="HE30" s="425"/>
      <c r="HF30" s="425"/>
      <c r="HG30" s="425"/>
      <c r="HH30" s="425"/>
      <c r="HI30" s="425"/>
      <c r="HJ30" s="425"/>
      <c r="HK30" s="425"/>
      <c r="HL30" s="425"/>
      <c r="HM30" s="425"/>
      <c r="HN30" s="425"/>
    </row>
    <row r="31" spans="1:222" s="52" customFormat="1" ht="49.5" customHeight="1" x14ac:dyDescent="0.2">
      <c r="A31" s="444" t="s">
        <v>233</v>
      </c>
      <c r="B31" s="72" t="s">
        <v>826</v>
      </c>
      <c r="C31" s="89" t="s">
        <v>937</v>
      </c>
      <c r="D31" s="89" t="s">
        <v>938</v>
      </c>
      <c r="E31" s="436" t="s">
        <v>939</v>
      </c>
      <c r="F31" s="89" t="s">
        <v>940</v>
      </c>
      <c r="G31" s="91" t="s">
        <v>141</v>
      </c>
      <c r="H31" s="92" t="s">
        <v>55</v>
      </c>
      <c r="I31" s="445" t="s">
        <v>916</v>
      </c>
      <c r="J31" s="88" t="s">
        <v>941</v>
      </c>
      <c r="K31" s="95">
        <v>43466</v>
      </c>
      <c r="L31" s="95">
        <v>43496</v>
      </c>
      <c r="M31" s="65">
        <v>1</v>
      </c>
      <c r="N31" s="65">
        <v>1</v>
      </c>
      <c r="O31" s="57">
        <f t="shared" si="0"/>
        <v>1</v>
      </c>
      <c r="P31" s="80" t="s">
        <v>942</v>
      </c>
      <c r="Q31" s="80" t="s">
        <v>943</v>
      </c>
      <c r="R31" s="80" t="s">
        <v>944</v>
      </c>
      <c r="S31" s="80" t="s">
        <v>181</v>
      </c>
      <c r="T31" s="114"/>
      <c r="U31" s="114"/>
      <c r="V31" s="219"/>
      <c r="W31" s="114"/>
      <c r="X31" s="114"/>
      <c r="Y31" s="114"/>
      <c r="Z31" s="114"/>
      <c r="AA31" s="81"/>
      <c r="AB31" s="81"/>
      <c r="AC31" s="81"/>
      <c r="AD31" s="81"/>
      <c r="AE31" s="81"/>
      <c r="AF31" s="81"/>
      <c r="AG31" s="81"/>
      <c r="AH31" s="82"/>
      <c r="AI31" s="82"/>
      <c r="AJ31" s="82"/>
      <c r="AK31" s="82"/>
      <c r="AL31" s="82"/>
      <c r="AM31" s="82"/>
      <c r="AN31" s="82"/>
      <c r="AO31" s="424"/>
      <c r="AP31" s="424"/>
      <c r="AQ31" s="424"/>
      <c r="AR31" s="424"/>
      <c r="AS31" s="424"/>
      <c r="AT31" s="424"/>
      <c r="AU31" s="424"/>
      <c r="AV31" s="424"/>
      <c r="AW31" s="424"/>
      <c r="AX31" s="424"/>
      <c r="AY31" s="424"/>
      <c r="AZ31" s="424"/>
      <c r="BA31" s="424"/>
      <c r="BB31" s="424"/>
      <c r="BC31" s="424"/>
      <c r="BD31" s="424"/>
      <c r="BE31" s="424"/>
      <c r="BF31" s="424"/>
      <c r="BG31" s="424"/>
      <c r="BH31" s="424"/>
      <c r="BI31" s="424"/>
      <c r="BJ31" s="424"/>
      <c r="BK31" s="424"/>
      <c r="BL31" s="424"/>
      <c r="BM31" s="424"/>
      <c r="BN31" s="424"/>
      <c r="BO31" s="424"/>
      <c r="BP31" s="424"/>
      <c r="BQ31" s="424"/>
      <c r="BR31" s="424"/>
      <c r="BS31" s="424"/>
      <c r="BT31" s="424"/>
      <c r="BU31" s="424"/>
      <c r="BV31" s="424"/>
      <c r="BW31" s="424"/>
      <c r="BX31" s="424"/>
      <c r="BY31" s="424"/>
      <c r="BZ31" s="424"/>
      <c r="CA31" s="424"/>
      <c r="CB31" s="424"/>
      <c r="CC31" s="424"/>
      <c r="CD31" s="424"/>
      <c r="CE31" s="424"/>
      <c r="CF31" s="424"/>
      <c r="CG31" s="424"/>
      <c r="CH31" s="424"/>
      <c r="CI31" s="424"/>
      <c r="CJ31" s="424"/>
      <c r="CK31" s="424"/>
      <c r="CL31" s="424"/>
      <c r="CM31" s="424"/>
      <c r="CN31" s="424"/>
      <c r="CO31" s="424"/>
      <c r="CP31" s="424"/>
      <c r="CQ31" s="424"/>
      <c r="CR31" s="424"/>
      <c r="CS31" s="424"/>
      <c r="CT31" s="424"/>
      <c r="CU31" s="424"/>
      <c r="CV31" s="424"/>
      <c r="CW31" s="424"/>
      <c r="CX31" s="424"/>
      <c r="CY31" s="424"/>
      <c r="CZ31" s="424"/>
      <c r="DA31" s="424"/>
      <c r="DB31" s="424"/>
      <c r="DC31" s="424"/>
      <c r="DD31" s="424"/>
      <c r="DE31" s="424"/>
      <c r="DF31" s="424"/>
      <c r="DG31" s="424"/>
      <c r="DH31" s="424"/>
      <c r="DI31" s="424"/>
      <c r="DJ31" s="424"/>
      <c r="DK31" s="424"/>
      <c r="DL31" s="424"/>
      <c r="DM31" s="424"/>
      <c r="DN31" s="424"/>
      <c r="DO31" s="424"/>
      <c r="DP31" s="424"/>
      <c r="DQ31" s="424"/>
      <c r="DR31" s="424"/>
      <c r="DS31" s="424"/>
      <c r="DT31" s="424"/>
      <c r="DU31" s="424"/>
      <c r="DV31" s="424"/>
      <c r="DW31" s="424"/>
      <c r="DX31" s="424"/>
      <c r="DY31" s="424"/>
      <c r="DZ31" s="424"/>
      <c r="EA31" s="424"/>
      <c r="EB31" s="424"/>
      <c r="EC31" s="424"/>
      <c r="ED31" s="424"/>
      <c r="EE31" s="424"/>
      <c r="EF31" s="424"/>
      <c r="EG31" s="424"/>
      <c r="EH31" s="424"/>
      <c r="EI31" s="424"/>
      <c r="EJ31" s="424"/>
      <c r="EK31" s="424"/>
      <c r="EL31" s="424"/>
      <c r="EM31" s="424"/>
      <c r="EN31" s="424"/>
      <c r="EO31" s="424"/>
      <c r="EP31" s="424"/>
      <c r="EQ31" s="424"/>
      <c r="ER31" s="424"/>
      <c r="ES31" s="424"/>
      <c r="ET31" s="424"/>
      <c r="EU31" s="424"/>
      <c r="EV31" s="424"/>
      <c r="EW31" s="424"/>
      <c r="EX31" s="424"/>
      <c r="EY31" s="424"/>
      <c r="EZ31" s="424"/>
      <c r="FA31" s="424"/>
      <c r="FB31" s="424"/>
      <c r="FC31" s="424"/>
      <c r="FD31" s="424"/>
      <c r="FE31" s="424"/>
      <c r="FF31" s="424"/>
      <c r="FG31" s="424"/>
      <c r="FH31" s="424"/>
      <c r="FI31" s="424"/>
      <c r="FJ31" s="424"/>
      <c r="FK31" s="424"/>
      <c r="FL31" s="424"/>
      <c r="FM31" s="424"/>
      <c r="FN31" s="424"/>
      <c r="FO31" s="424"/>
      <c r="FP31" s="424"/>
      <c r="FQ31" s="424"/>
      <c r="FR31" s="424"/>
      <c r="FS31" s="424"/>
      <c r="FT31" s="424"/>
      <c r="FU31" s="424"/>
      <c r="FV31" s="424"/>
      <c r="FW31" s="424"/>
      <c r="FX31" s="424"/>
      <c r="FY31" s="424"/>
      <c r="FZ31" s="424"/>
      <c r="GA31" s="424"/>
      <c r="GB31" s="424"/>
      <c r="GC31" s="424"/>
      <c r="GD31" s="424"/>
      <c r="GE31" s="424"/>
      <c r="GF31" s="424"/>
      <c r="GG31" s="424"/>
      <c r="GH31" s="424"/>
      <c r="GI31" s="424"/>
      <c r="GJ31" s="424"/>
      <c r="GK31" s="424"/>
      <c r="GL31" s="424"/>
      <c r="GM31" s="424"/>
      <c r="GN31" s="424"/>
      <c r="GO31" s="424"/>
      <c r="GP31" s="424"/>
      <c r="GQ31" s="424"/>
      <c r="GR31" s="424"/>
      <c r="GS31" s="424"/>
      <c r="GT31" s="424"/>
      <c r="GU31" s="424"/>
      <c r="GV31" s="424"/>
      <c r="GW31" s="424"/>
      <c r="GX31" s="424"/>
      <c r="GY31" s="424"/>
      <c r="GZ31" s="424"/>
      <c r="HA31" s="424"/>
      <c r="HB31" s="424"/>
      <c r="HC31" s="424"/>
      <c r="HD31" s="424"/>
      <c r="HE31" s="424"/>
      <c r="HF31" s="424"/>
      <c r="HG31" s="424"/>
      <c r="HH31" s="424"/>
      <c r="HI31" s="424"/>
      <c r="HJ31" s="424"/>
      <c r="HK31" s="424"/>
      <c r="HL31" s="424"/>
      <c r="HM31" s="424"/>
      <c r="HN31" s="424"/>
    </row>
    <row r="32" spans="1:222" s="52" customFormat="1" ht="43.5" customHeight="1" x14ac:dyDescent="0.2">
      <c r="A32" s="18" t="s">
        <v>93</v>
      </c>
      <c r="B32" s="456" t="s">
        <v>826</v>
      </c>
      <c r="C32" s="89" t="s">
        <v>945</v>
      </c>
      <c r="D32" s="89" t="s">
        <v>946</v>
      </c>
      <c r="E32" s="454" t="s">
        <v>947</v>
      </c>
      <c r="F32" s="89" t="s">
        <v>948</v>
      </c>
      <c r="G32" s="91" t="s">
        <v>925</v>
      </c>
      <c r="H32" s="76" t="s">
        <v>55</v>
      </c>
      <c r="I32" s="445" t="s">
        <v>949</v>
      </c>
      <c r="J32" s="88" t="s">
        <v>950</v>
      </c>
      <c r="K32" s="95" t="s">
        <v>951</v>
      </c>
      <c r="L32" s="95" t="s">
        <v>952</v>
      </c>
      <c r="M32" s="65"/>
      <c r="N32" s="65"/>
      <c r="O32" s="57" t="e">
        <f t="shared" si="0"/>
        <v>#DIV/0!</v>
      </c>
      <c r="P32" s="80" t="s">
        <v>929</v>
      </c>
      <c r="Q32" s="80"/>
      <c r="R32" s="80" t="s">
        <v>931</v>
      </c>
      <c r="S32" s="80"/>
      <c r="T32" s="114"/>
      <c r="U32" s="114"/>
      <c r="V32" s="219"/>
      <c r="W32" s="114"/>
      <c r="X32" s="114"/>
      <c r="Y32" s="114"/>
      <c r="Z32" s="114"/>
      <c r="AA32" s="81"/>
      <c r="AB32" s="81"/>
      <c r="AC32" s="81"/>
      <c r="AD32" s="81"/>
      <c r="AE32" s="81"/>
      <c r="AF32" s="81"/>
      <c r="AG32" s="81"/>
      <c r="AH32" s="82"/>
      <c r="AI32" s="82"/>
      <c r="AJ32" s="82"/>
      <c r="AK32" s="82"/>
      <c r="AL32" s="82"/>
      <c r="AM32" s="82"/>
      <c r="AN32" s="82"/>
      <c r="AO32" s="27"/>
      <c r="AP32" s="27"/>
      <c r="AQ32" s="27"/>
      <c r="AR32" s="27"/>
      <c r="AS32" s="27"/>
      <c r="AT32" s="27"/>
      <c r="AU32" s="27"/>
      <c r="AV32" s="27"/>
      <c r="AW32" s="457"/>
      <c r="AX32" s="457"/>
      <c r="AY32" s="457"/>
      <c r="AZ32" s="457"/>
      <c r="BA32" s="457"/>
      <c r="BB32" s="457"/>
      <c r="BC32" s="457"/>
      <c r="BD32" s="457"/>
      <c r="BE32" s="457"/>
      <c r="BF32" s="457"/>
      <c r="BG32" s="457"/>
      <c r="BH32" s="457"/>
      <c r="BI32" s="457"/>
      <c r="BJ32" s="457"/>
      <c r="BK32" s="457"/>
      <c r="BL32" s="457"/>
      <c r="BM32" s="457"/>
      <c r="BN32" s="457"/>
      <c r="BO32" s="457"/>
      <c r="BP32" s="457"/>
      <c r="BQ32" s="457"/>
      <c r="BR32" s="457"/>
      <c r="BS32" s="457"/>
      <c r="BT32" s="457"/>
      <c r="BU32" s="457"/>
      <c r="BV32" s="457"/>
      <c r="BW32" s="457"/>
      <c r="BX32" s="457"/>
      <c r="BY32" s="457"/>
      <c r="BZ32" s="457"/>
      <c r="CA32" s="457"/>
      <c r="CB32" s="457"/>
      <c r="CC32" s="457"/>
      <c r="CD32" s="457"/>
      <c r="CE32" s="457"/>
      <c r="CF32" s="457"/>
      <c r="CG32" s="457"/>
      <c r="CH32" s="457"/>
      <c r="CI32" s="457"/>
      <c r="CJ32" s="457"/>
      <c r="CK32" s="457"/>
      <c r="CL32" s="457"/>
      <c r="CM32" s="457"/>
      <c r="CN32" s="457"/>
      <c r="CO32" s="457"/>
      <c r="CP32" s="457"/>
      <c r="CQ32" s="457"/>
      <c r="CR32" s="457"/>
      <c r="CS32" s="457"/>
      <c r="CT32" s="457"/>
      <c r="CU32" s="457"/>
      <c r="CV32" s="457"/>
      <c r="CW32" s="457"/>
      <c r="CX32" s="457"/>
      <c r="CY32" s="457"/>
      <c r="CZ32" s="457"/>
      <c r="DA32" s="457"/>
      <c r="DB32" s="457"/>
      <c r="DC32" s="457"/>
      <c r="DD32" s="457"/>
      <c r="DE32" s="457"/>
      <c r="DF32" s="457"/>
      <c r="DG32" s="457"/>
      <c r="DH32" s="457"/>
      <c r="DI32" s="457"/>
      <c r="DJ32" s="457"/>
      <c r="DK32" s="457"/>
      <c r="DL32" s="457"/>
      <c r="DM32" s="457"/>
      <c r="DN32" s="457"/>
      <c r="DO32" s="457"/>
      <c r="DP32" s="457"/>
      <c r="DQ32" s="457"/>
      <c r="DR32" s="457"/>
      <c r="DS32" s="457"/>
      <c r="DT32" s="457"/>
      <c r="DU32" s="457"/>
      <c r="DV32" s="457"/>
      <c r="DW32" s="457"/>
      <c r="DX32" s="457"/>
      <c r="DY32" s="457"/>
      <c r="DZ32" s="457"/>
      <c r="EA32" s="457"/>
      <c r="EB32" s="457"/>
      <c r="EC32" s="457"/>
      <c r="ED32" s="457"/>
      <c r="EE32" s="457"/>
      <c r="EF32" s="457"/>
      <c r="EG32" s="457"/>
      <c r="EH32" s="457"/>
      <c r="EI32" s="457"/>
      <c r="EJ32" s="457"/>
      <c r="EK32" s="457"/>
      <c r="EL32" s="457"/>
      <c r="EM32" s="457"/>
      <c r="EN32" s="457"/>
      <c r="EO32" s="457"/>
      <c r="EP32" s="457"/>
      <c r="EQ32" s="457"/>
      <c r="ER32" s="457"/>
      <c r="ES32" s="457"/>
      <c r="ET32" s="457"/>
      <c r="EU32" s="457"/>
      <c r="EV32" s="457"/>
      <c r="EW32" s="457"/>
      <c r="EX32" s="457"/>
      <c r="EY32" s="457"/>
      <c r="EZ32" s="457"/>
      <c r="FA32" s="457"/>
      <c r="FB32" s="457"/>
      <c r="FC32" s="457"/>
      <c r="FD32" s="457"/>
      <c r="FE32" s="457"/>
      <c r="FF32" s="457"/>
      <c r="FG32" s="457"/>
      <c r="FH32" s="457"/>
      <c r="FI32" s="457"/>
      <c r="FJ32" s="457"/>
      <c r="FK32" s="457"/>
      <c r="FL32" s="457"/>
      <c r="FM32" s="457"/>
      <c r="FN32" s="457"/>
      <c r="FO32" s="457"/>
      <c r="FP32" s="457"/>
      <c r="FQ32" s="457"/>
      <c r="FR32" s="457"/>
      <c r="FS32" s="457"/>
      <c r="FT32" s="457"/>
      <c r="FU32" s="457"/>
      <c r="FV32" s="457"/>
      <c r="FW32" s="457"/>
      <c r="FX32" s="457"/>
      <c r="FY32" s="457"/>
      <c r="FZ32" s="457"/>
      <c r="GA32" s="457"/>
      <c r="GB32" s="457"/>
      <c r="GC32" s="457"/>
      <c r="GD32" s="457"/>
      <c r="GE32" s="457"/>
      <c r="GF32" s="457"/>
      <c r="GG32" s="457"/>
      <c r="GH32" s="457"/>
      <c r="GI32" s="457"/>
      <c r="GJ32" s="457"/>
      <c r="GK32" s="457"/>
      <c r="GL32" s="457"/>
      <c r="GM32" s="457"/>
      <c r="GN32" s="457"/>
      <c r="GO32" s="457"/>
      <c r="GP32" s="457"/>
      <c r="GQ32" s="457"/>
      <c r="GR32" s="457"/>
      <c r="GS32" s="457"/>
      <c r="GT32" s="457"/>
      <c r="GU32" s="457"/>
      <c r="GV32" s="457"/>
      <c r="GW32" s="457"/>
      <c r="GX32" s="457"/>
      <c r="GY32" s="457"/>
      <c r="GZ32" s="457"/>
      <c r="HA32" s="457"/>
      <c r="HB32" s="457"/>
      <c r="HC32" s="457"/>
      <c r="HD32" s="457"/>
      <c r="HE32" s="457"/>
      <c r="HF32" s="457"/>
      <c r="HG32" s="457"/>
      <c r="HH32" s="457"/>
      <c r="HI32" s="457"/>
      <c r="HJ32" s="457"/>
      <c r="HK32" s="457"/>
      <c r="HL32" s="457"/>
      <c r="HM32" s="457"/>
      <c r="HN32" s="457"/>
    </row>
    <row r="33" spans="1:222" s="52" customFormat="1" ht="43.5" customHeight="1" x14ac:dyDescent="0.2">
      <c r="A33" s="18" t="s">
        <v>93</v>
      </c>
      <c r="B33" s="456" t="s">
        <v>826</v>
      </c>
      <c r="C33" s="89" t="s">
        <v>953</v>
      </c>
      <c r="D33" s="89" t="s">
        <v>954</v>
      </c>
      <c r="E33" s="454" t="s">
        <v>955</v>
      </c>
      <c r="F33" s="89" t="s">
        <v>956</v>
      </c>
      <c r="G33" s="91" t="s">
        <v>462</v>
      </c>
      <c r="H33" s="76" t="s">
        <v>55</v>
      </c>
      <c r="I33" s="445" t="s">
        <v>957</v>
      </c>
      <c r="J33" s="88" t="s">
        <v>950</v>
      </c>
      <c r="K33" s="95" t="s">
        <v>951</v>
      </c>
      <c r="L33" s="95" t="s">
        <v>952</v>
      </c>
      <c r="M33" s="65"/>
      <c r="N33" s="65"/>
      <c r="O33" s="57" t="e">
        <f t="shared" si="0"/>
        <v>#DIV/0!</v>
      </c>
      <c r="P33" s="80" t="s">
        <v>929</v>
      </c>
      <c r="Q33" s="80"/>
      <c r="R33" s="80" t="s">
        <v>931</v>
      </c>
      <c r="S33" s="80"/>
      <c r="T33" s="114"/>
      <c r="U33" s="114"/>
      <c r="V33" s="219"/>
      <c r="W33" s="114"/>
      <c r="X33" s="114"/>
      <c r="Y33" s="114"/>
      <c r="Z33" s="114"/>
      <c r="AA33" s="81"/>
      <c r="AB33" s="81"/>
      <c r="AC33" s="81"/>
      <c r="AD33" s="81"/>
      <c r="AE33" s="81"/>
      <c r="AF33" s="81"/>
      <c r="AG33" s="81"/>
      <c r="AH33" s="82"/>
      <c r="AI33" s="82"/>
      <c r="AJ33" s="82"/>
      <c r="AK33" s="82"/>
      <c r="AL33" s="82"/>
      <c r="AM33" s="82"/>
      <c r="AN33" s="82"/>
      <c r="AO33" s="27"/>
      <c r="AP33" s="27"/>
      <c r="AQ33" s="27"/>
      <c r="AR33" s="27"/>
      <c r="AS33" s="27"/>
      <c r="AT33" s="27"/>
      <c r="AU33" s="27"/>
      <c r="AV33" s="27"/>
      <c r="AW33" s="457"/>
      <c r="AX33" s="457"/>
      <c r="AY33" s="457"/>
      <c r="AZ33" s="457"/>
      <c r="BA33" s="457"/>
      <c r="BB33" s="457"/>
      <c r="BC33" s="457"/>
      <c r="BD33" s="457"/>
      <c r="BE33" s="457"/>
      <c r="BF33" s="457"/>
      <c r="BG33" s="457"/>
      <c r="BH33" s="457"/>
      <c r="BI33" s="457"/>
      <c r="BJ33" s="457"/>
      <c r="BK33" s="457"/>
      <c r="BL33" s="457"/>
      <c r="BM33" s="457"/>
      <c r="BN33" s="457"/>
      <c r="BO33" s="457"/>
      <c r="BP33" s="457"/>
      <c r="BQ33" s="457"/>
      <c r="BR33" s="457"/>
      <c r="BS33" s="457"/>
      <c r="BT33" s="457"/>
      <c r="BU33" s="457"/>
      <c r="BV33" s="457"/>
      <c r="BW33" s="457"/>
      <c r="BX33" s="457"/>
      <c r="BY33" s="457"/>
      <c r="BZ33" s="457"/>
      <c r="CA33" s="457"/>
      <c r="CB33" s="457"/>
      <c r="CC33" s="457"/>
      <c r="CD33" s="457"/>
      <c r="CE33" s="457"/>
      <c r="CF33" s="457"/>
      <c r="CG33" s="457"/>
      <c r="CH33" s="457"/>
      <c r="CI33" s="457"/>
      <c r="CJ33" s="457"/>
      <c r="CK33" s="457"/>
      <c r="CL33" s="457"/>
      <c r="CM33" s="457"/>
      <c r="CN33" s="457"/>
      <c r="CO33" s="457"/>
      <c r="CP33" s="457"/>
      <c r="CQ33" s="457"/>
      <c r="CR33" s="457"/>
      <c r="CS33" s="457"/>
      <c r="CT33" s="457"/>
      <c r="CU33" s="457"/>
      <c r="CV33" s="457"/>
      <c r="CW33" s="457"/>
      <c r="CX33" s="457"/>
      <c r="CY33" s="457"/>
      <c r="CZ33" s="457"/>
      <c r="DA33" s="457"/>
      <c r="DB33" s="457"/>
      <c r="DC33" s="457"/>
      <c r="DD33" s="457"/>
      <c r="DE33" s="457"/>
      <c r="DF33" s="457"/>
      <c r="DG33" s="457"/>
      <c r="DH33" s="457"/>
      <c r="DI33" s="457"/>
      <c r="DJ33" s="457"/>
      <c r="DK33" s="457"/>
      <c r="DL33" s="457"/>
      <c r="DM33" s="457"/>
      <c r="DN33" s="457"/>
      <c r="DO33" s="457"/>
      <c r="DP33" s="457"/>
      <c r="DQ33" s="457"/>
      <c r="DR33" s="457"/>
      <c r="DS33" s="457"/>
      <c r="DT33" s="457"/>
      <c r="DU33" s="457"/>
      <c r="DV33" s="457"/>
      <c r="DW33" s="457"/>
      <c r="DX33" s="457"/>
      <c r="DY33" s="457"/>
      <c r="DZ33" s="457"/>
      <c r="EA33" s="457"/>
      <c r="EB33" s="457"/>
      <c r="EC33" s="457"/>
      <c r="ED33" s="457"/>
      <c r="EE33" s="457"/>
      <c r="EF33" s="457"/>
      <c r="EG33" s="457"/>
      <c r="EH33" s="457"/>
      <c r="EI33" s="457"/>
      <c r="EJ33" s="457"/>
      <c r="EK33" s="457"/>
      <c r="EL33" s="457"/>
      <c r="EM33" s="457"/>
      <c r="EN33" s="457"/>
      <c r="EO33" s="457"/>
      <c r="EP33" s="457"/>
      <c r="EQ33" s="457"/>
      <c r="ER33" s="457"/>
      <c r="ES33" s="457"/>
      <c r="ET33" s="457"/>
      <c r="EU33" s="457"/>
      <c r="EV33" s="457"/>
      <c r="EW33" s="457"/>
      <c r="EX33" s="457"/>
      <c r="EY33" s="457"/>
      <c r="EZ33" s="457"/>
      <c r="FA33" s="457"/>
      <c r="FB33" s="457"/>
      <c r="FC33" s="457"/>
      <c r="FD33" s="457"/>
      <c r="FE33" s="457"/>
      <c r="FF33" s="457"/>
      <c r="FG33" s="457"/>
      <c r="FH33" s="457"/>
      <c r="FI33" s="457"/>
      <c r="FJ33" s="457"/>
      <c r="FK33" s="457"/>
      <c r="FL33" s="457"/>
      <c r="FM33" s="457"/>
      <c r="FN33" s="457"/>
      <c r="FO33" s="457"/>
      <c r="FP33" s="457"/>
      <c r="FQ33" s="457"/>
      <c r="FR33" s="457"/>
      <c r="FS33" s="457"/>
      <c r="FT33" s="457"/>
      <c r="FU33" s="457"/>
      <c r="FV33" s="457"/>
      <c r="FW33" s="457"/>
      <c r="FX33" s="457"/>
      <c r="FY33" s="457"/>
      <c r="FZ33" s="457"/>
      <c r="GA33" s="457"/>
      <c r="GB33" s="457"/>
      <c r="GC33" s="457"/>
      <c r="GD33" s="457"/>
      <c r="GE33" s="457"/>
      <c r="GF33" s="457"/>
      <c r="GG33" s="457"/>
      <c r="GH33" s="457"/>
      <c r="GI33" s="457"/>
      <c r="GJ33" s="457"/>
      <c r="GK33" s="457"/>
      <c r="GL33" s="457"/>
      <c r="GM33" s="457"/>
      <c r="GN33" s="457"/>
      <c r="GO33" s="457"/>
      <c r="GP33" s="457"/>
      <c r="GQ33" s="457"/>
      <c r="GR33" s="457"/>
      <c r="GS33" s="457"/>
      <c r="GT33" s="457"/>
      <c r="GU33" s="457"/>
      <c r="GV33" s="457"/>
      <c r="GW33" s="457"/>
      <c r="GX33" s="457"/>
      <c r="GY33" s="457"/>
      <c r="GZ33" s="457"/>
      <c r="HA33" s="457"/>
      <c r="HB33" s="457"/>
      <c r="HC33" s="457"/>
      <c r="HD33" s="457"/>
      <c r="HE33" s="457"/>
      <c r="HF33" s="457"/>
      <c r="HG33" s="457"/>
      <c r="HH33" s="457"/>
      <c r="HI33" s="457"/>
      <c r="HJ33" s="457"/>
      <c r="HK33" s="457"/>
      <c r="HL33" s="457"/>
      <c r="HM33" s="457"/>
      <c r="HN33" s="457"/>
    </row>
    <row r="34" spans="1:222" s="52" customFormat="1" ht="57.75" customHeight="1" x14ac:dyDescent="0.2">
      <c r="A34" s="449" t="s">
        <v>93</v>
      </c>
      <c r="B34" s="450" t="s">
        <v>826</v>
      </c>
      <c r="C34" s="429" t="s">
        <v>958</v>
      </c>
      <c r="D34" s="429" t="s">
        <v>959</v>
      </c>
      <c r="E34" s="435" t="s">
        <v>960</v>
      </c>
      <c r="F34" s="429" t="s">
        <v>961</v>
      </c>
      <c r="G34" s="451" t="s">
        <v>141</v>
      </c>
      <c r="H34" s="335" t="s">
        <v>55</v>
      </c>
      <c r="I34" s="439" t="s">
        <v>916</v>
      </c>
      <c r="J34" s="452" t="s">
        <v>962</v>
      </c>
      <c r="K34" s="441">
        <v>43466</v>
      </c>
      <c r="L34" s="441">
        <v>43496</v>
      </c>
      <c r="M34" s="65">
        <v>1</v>
      </c>
      <c r="N34" s="65">
        <v>1</v>
      </c>
      <c r="O34" s="57">
        <f t="shared" si="0"/>
        <v>1</v>
      </c>
      <c r="P34" s="80" t="s">
        <v>963</v>
      </c>
      <c r="Q34" s="80" t="s">
        <v>964</v>
      </c>
      <c r="R34" s="80" t="s">
        <v>965</v>
      </c>
      <c r="S34" s="80" t="s">
        <v>181</v>
      </c>
      <c r="T34" s="114"/>
      <c r="U34" s="114"/>
      <c r="V34" s="219"/>
      <c r="W34" s="114"/>
      <c r="X34" s="114"/>
      <c r="Y34" s="114"/>
      <c r="Z34" s="114"/>
      <c r="AA34" s="81"/>
      <c r="AB34" s="81"/>
      <c r="AC34" s="81"/>
      <c r="AD34" s="81"/>
      <c r="AE34" s="81"/>
      <c r="AF34" s="81"/>
      <c r="AG34" s="81"/>
      <c r="AH34" s="82"/>
      <c r="AI34" s="82"/>
      <c r="AJ34" s="82"/>
      <c r="AK34" s="82"/>
      <c r="AL34" s="82"/>
      <c r="AM34" s="82"/>
      <c r="AN34" s="82"/>
      <c r="AO34" s="27"/>
      <c r="AP34" s="27"/>
      <c r="AQ34" s="27"/>
      <c r="AR34" s="27"/>
      <c r="AS34" s="27"/>
      <c r="AT34" s="27"/>
      <c r="AU34" s="27"/>
      <c r="AV34" s="27"/>
      <c r="AW34" s="457"/>
      <c r="AX34" s="457"/>
      <c r="AY34" s="457"/>
      <c r="AZ34" s="457"/>
      <c r="BA34" s="457"/>
      <c r="BB34" s="457"/>
      <c r="BC34" s="457"/>
      <c r="BD34" s="457"/>
      <c r="BE34" s="457"/>
      <c r="BF34" s="457"/>
      <c r="BG34" s="457"/>
      <c r="BH34" s="457"/>
      <c r="BI34" s="457"/>
      <c r="BJ34" s="457"/>
      <c r="BK34" s="457"/>
      <c r="BL34" s="457"/>
      <c r="BM34" s="457"/>
      <c r="BN34" s="457"/>
      <c r="BO34" s="457"/>
      <c r="BP34" s="457"/>
      <c r="BQ34" s="457"/>
      <c r="BR34" s="457"/>
      <c r="BS34" s="457"/>
      <c r="BT34" s="457"/>
      <c r="BU34" s="457"/>
      <c r="BV34" s="457"/>
      <c r="BW34" s="457"/>
      <c r="BX34" s="457"/>
      <c r="BY34" s="457"/>
      <c r="BZ34" s="457"/>
      <c r="CA34" s="457"/>
      <c r="CB34" s="457"/>
      <c r="CC34" s="457"/>
      <c r="CD34" s="457"/>
      <c r="CE34" s="457"/>
      <c r="CF34" s="457"/>
      <c r="CG34" s="457"/>
      <c r="CH34" s="457"/>
      <c r="CI34" s="457"/>
      <c r="CJ34" s="457"/>
      <c r="CK34" s="457"/>
      <c r="CL34" s="457"/>
      <c r="CM34" s="457"/>
      <c r="CN34" s="457"/>
      <c r="CO34" s="457"/>
      <c r="CP34" s="457"/>
      <c r="CQ34" s="457"/>
      <c r="CR34" s="457"/>
      <c r="CS34" s="457"/>
      <c r="CT34" s="457"/>
      <c r="CU34" s="457"/>
      <c r="CV34" s="457"/>
      <c r="CW34" s="457"/>
      <c r="CX34" s="457"/>
      <c r="CY34" s="457"/>
      <c r="CZ34" s="457"/>
      <c r="DA34" s="457"/>
      <c r="DB34" s="457"/>
      <c r="DC34" s="457"/>
      <c r="DD34" s="457"/>
      <c r="DE34" s="457"/>
      <c r="DF34" s="457"/>
      <c r="DG34" s="457"/>
      <c r="DH34" s="457"/>
      <c r="DI34" s="457"/>
      <c r="DJ34" s="457"/>
      <c r="DK34" s="457"/>
      <c r="DL34" s="457"/>
      <c r="DM34" s="457"/>
      <c r="DN34" s="457"/>
      <c r="DO34" s="457"/>
      <c r="DP34" s="457"/>
      <c r="DQ34" s="457"/>
      <c r="DR34" s="457"/>
      <c r="DS34" s="457"/>
      <c r="DT34" s="457"/>
      <c r="DU34" s="457"/>
      <c r="DV34" s="457"/>
      <c r="DW34" s="457"/>
      <c r="DX34" s="457"/>
      <c r="DY34" s="457"/>
      <c r="DZ34" s="457"/>
      <c r="EA34" s="457"/>
      <c r="EB34" s="457"/>
      <c r="EC34" s="457"/>
      <c r="ED34" s="457"/>
      <c r="EE34" s="457"/>
      <c r="EF34" s="457"/>
      <c r="EG34" s="457"/>
      <c r="EH34" s="457"/>
      <c r="EI34" s="457"/>
      <c r="EJ34" s="457"/>
      <c r="EK34" s="457"/>
      <c r="EL34" s="457"/>
      <c r="EM34" s="457"/>
      <c r="EN34" s="457"/>
      <c r="EO34" s="457"/>
      <c r="EP34" s="457"/>
      <c r="EQ34" s="457"/>
      <c r="ER34" s="457"/>
      <c r="ES34" s="457"/>
      <c r="ET34" s="457"/>
      <c r="EU34" s="457"/>
      <c r="EV34" s="457"/>
      <c r="EW34" s="457"/>
      <c r="EX34" s="457"/>
      <c r="EY34" s="457"/>
      <c r="EZ34" s="457"/>
      <c r="FA34" s="457"/>
      <c r="FB34" s="457"/>
      <c r="FC34" s="457"/>
      <c r="FD34" s="457"/>
      <c r="FE34" s="457"/>
      <c r="FF34" s="457"/>
      <c r="FG34" s="457"/>
      <c r="FH34" s="457"/>
      <c r="FI34" s="457"/>
      <c r="FJ34" s="457"/>
      <c r="FK34" s="457"/>
      <c r="FL34" s="457"/>
      <c r="FM34" s="457"/>
      <c r="FN34" s="457"/>
      <c r="FO34" s="457"/>
      <c r="FP34" s="457"/>
      <c r="FQ34" s="457"/>
      <c r="FR34" s="457"/>
      <c r="FS34" s="457"/>
      <c r="FT34" s="457"/>
      <c r="FU34" s="457"/>
      <c r="FV34" s="457"/>
      <c r="FW34" s="457"/>
      <c r="FX34" s="457"/>
      <c r="FY34" s="457"/>
      <c r="FZ34" s="457"/>
      <c r="GA34" s="457"/>
      <c r="GB34" s="457"/>
      <c r="GC34" s="457"/>
      <c r="GD34" s="457"/>
      <c r="GE34" s="457"/>
      <c r="GF34" s="457"/>
      <c r="GG34" s="457"/>
      <c r="GH34" s="457"/>
      <c r="GI34" s="457"/>
      <c r="GJ34" s="457"/>
      <c r="GK34" s="457"/>
      <c r="GL34" s="457"/>
      <c r="GM34" s="457"/>
      <c r="GN34" s="457"/>
      <c r="GO34" s="457"/>
      <c r="GP34" s="457"/>
      <c r="GQ34" s="457"/>
      <c r="GR34" s="457"/>
      <c r="GS34" s="457"/>
      <c r="GT34" s="457"/>
      <c r="GU34" s="457"/>
      <c r="GV34" s="457"/>
      <c r="GW34" s="457"/>
      <c r="GX34" s="457"/>
      <c r="GY34" s="457"/>
      <c r="GZ34" s="457"/>
      <c r="HA34" s="457"/>
      <c r="HB34" s="457"/>
      <c r="HC34" s="457"/>
      <c r="HD34" s="457"/>
      <c r="HE34" s="457"/>
      <c r="HF34" s="457"/>
      <c r="HG34" s="457"/>
      <c r="HH34" s="457"/>
      <c r="HI34" s="457"/>
      <c r="HJ34" s="457"/>
      <c r="HK34" s="457"/>
      <c r="HL34" s="457"/>
      <c r="HM34" s="457"/>
      <c r="HN34" s="457"/>
    </row>
    <row r="35" spans="1:222" s="52" customFormat="1" ht="53.25" customHeight="1" x14ac:dyDescent="0.2">
      <c r="A35" s="449" t="s">
        <v>93</v>
      </c>
      <c r="B35" s="450" t="s">
        <v>826</v>
      </c>
      <c r="C35" s="429" t="s">
        <v>966</v>
      </c>
      <c r="D35" s="429" t="s">
        <v>967</v>
      </c>
      <c r="E35" s="458" t="s">
        <v>968</v>
      </c>
      <c r="F35" s="429" t="s">
        <v>969</v>
      </c>
      <c r="G35" s="451" t="s">
        <v>925</v>
      </c>
      <c r="H35" s="335" t="s">
        <v>55</v>
      </c>
      <c r="I35" s="439" t="s">
        <v>916</v>
      </c>
      <c r="J35" s="452" t="s">
        <v>970</v>
      </c>
      <c r="K35" s="455" t="s">
        <v>951</v>
      </c>
      <c r="L35" s="455" t="s">
        <v>952</v>
      </c>
      <c r="M35" s="65"/>
      <c r="N35" s="65"/>
      <c r="O35" s="57" t="e">
        <f t="shared" si="0"/>
        <v>#DIV/0!</v>
      </c>
      <c r="P35" s="80" t="s">
        <v>929</v>
      </c>
      <c r="Q35" s="80"/>
      <c r="R35" s="80" t="s">
        <v>931</v>
      </c>
      <c r="S35" s="80"/>
      <c r="T35" s="114"/>
      <c r="U35" s="114"/>
      <c r="V35" s="219"/>
      <c r="W35" s="114"/>
      <c r="X35" s="114"/>
      <c r="Y35" s="114"/>
      <c r="Z35" s="114"/>
      <c r="AA35" s="81"/>
      <c r="AB35" s="81"/>
      <c r="AC35" s="81"/>
      <c r="AD35" s="81"/>
      <c r="AE35" s="81"/>
      <c r="AF35" s="81"/>
      <c r="AG35" s="81"/>
      <c r="AH35" s="82"/>
      <c r="AI35" s="82"/>
      <c r="AJ35" s="82"/>
      <c r="AK35" s="82"/>
      <c r="AL35" s="82"/>
      <c r="AM35" s="82"/>
      <c r="AN35" s="82"/>
      <c r="AO35" s="27"/>
      <c r="AP35" s="27"/>
      <c r="AQ35" s="27"/>
      <c r="AR35" s="27"/>
      <c r="AS35" s="27"/>
      <c r="AT35" s="27"/>
      <c r="AU35" s="27"/>
      <c r="AV35" s="27"/>
      <c r="AW35" s="457"/>
      <c r="AX35" s="457"/>
      <c r="AY35" s="457"/>
      <c r="AZ35" s="457"/>
      <c r="BA35" s="457"/>
      <c r="BB35" s="457"/>
      <c r="BC35" s="457"/>
      <c r="BD35" s="457"/>
      <c r="BE35" s="457"/>
      <c r="BF35" s="457"/>
      <c r="BG35" s="457"/>
      <c r="BH35" s="457"/>
      <c r="BI35" s="457"/>
      <c r="BJ35" s="457"/>
      <c r="BK35" s="457"/>
      <c r="BL35" s="457"/>
      <c r="BM35" s="457"/>
      <c r="BN35" s="457"/>
      <c r="BO35" s="457"/>
      <c r="BP35" s="457"/>
      <c r="BQ35" s="457"/>
      <c r="BR35" s="457"/>
      <c r="BS35" s="457"/>
      <c r="BT35" s="457"/>
      <c r="BU35" s="457"/>
      <c r="BV35" s="457"/>
      <c r="BW35" s="457"/>
      <c r="BX35" s="457"/>
      <c r="BY35" s="457"/>
      <c r="BZ35" s="457"/>
      <c r="CA35" s="457"/>
      <c r="CB35" s="457"/>
      <c r="CC35" s="457"/>
      <c r="CD35" s="457"/>
      <c r="CE35" s="457"/>
      <c r="CF35" s="457"/>
      <c r="CG35" s="457"/>
      <c r="CH35" s="457"/>
      <c r="CI35" s="457"/>
      <c r="CJ35" s="457"/>
      <c r="CK35" s="457"/>
      <c r="CL35" s="457"/>
      <c r="CM35" s="457"/>
      <c r="CN35" s="457"/>
      <c r="CO35" s="457"/>
      <c r="CP35" s="457"/>
      <c r="CQ35" s="457"/>
      <c r="CR35" s="457"/>
      <c r="CS35" s="457"/>
      <c r="CT35" s="457"/>
      <c r="CU35" s="457"/>
      <c r="CV35" s="457"/>
      <c r="CW35" s="457"/>
      <c r="CX35" s="457"/>
      <c r="CY35" s="457"/>
      <c r="CZ35" s="457"/>
      <c r="DA35" s="457"/>
      <c r="DB35" s="457"/>
      <c r="DC35" s="457"/>
      <c r="DD35" s="457"/>
      <c r="DE35" s="457"/>
      <c r="DF35" s="457"/>
      <c r="DG35" s="457"/>
      <c r="DH35" s="457"/>
      <c r="DI35" s="457"/>
      <c r="DJ35" s="457"/>
      <c r="DK35" s="457"/>
      <c r="DL35" s="457"/>
      <c r="DM35" s="457"/>
      <c r="DN35" s="457"/>
      <c r="DO35" s="457"/>
      <c r="DP35" s="457"/>
      <c r="DQ35" s="457"/>
      <c r="DR35" s="457"/>
      <c r="DS35" s="457"/>
      <c r="DT35" s="457"/>
      <c r="DU35" s="457"/>
      <c r="DV35" s="457"/>
      <c r="DW35" s="457"/>
      <c r="DX35" s="457"/>
      <c r="DY35" s="457"/>
      <c r="DZ35" s="457"/>
      <c r="EA35" s="457"/>
      <c r="EB35" s="457"/>
      <c r="EC35" s="457"/>
      <c r="ED35" s="457"/>
      <c r="EE35" s="457"/>
      <c r="EF35" s="457"/>
      <c r="EG35" s="457"/>
      <c r="EH35" s="457"/>
      <c r="EI35" s="457"/>
      <c r="EJ35" s="457"/>
      <c r="EK35" s="457"/>
      <c r="EL35" s="457"/>
      <c r="EM35" s="457"/>
      <c r="EN35" s="457"/>
      <c r="EO35" s="457"/>
      <c r="EP35" s="457"/>
      <c r="EQ35" s="457"/>
      <c r="ER35" s="457"/>
      <c r="ES35" s="457"/>
      <c r="ET35" s="457"/>
      <c r="EU35" s="457"/>
      <c r="EV35" s="457"/>
      <c r="EW35" s="457"/>
      <c r="EX35" s="457"/>
      <c r="EY35" s="457"/>
      <c r="EZ35" s="457"/>
      <c r="FA35" s="457"/>
      <c r="FB35" s="457"/>
      <c r="FC35" s="457"/>
      <c r="FD35" s="457"/>
      <c r="FE35" s="457"/>
      <c r="FF35" s="457"/>
      <c r="FG35" s="457"/>
      <c r="FH35" s="457"/>
      <c r="FI35" s="457"/>
      <c r="FJ35" s="457"/>
      <c r="FK35" s="457"/>
      <c r="FL35" s="457"/>
      <c r="FM35" s="457"/>
      <c r="FN35" s="457"/>
      <c r="FO35" s="457"/>
      <c r="FP35" s="457"/>
      <c r="FQ35" s="457"/>
      <c r="FR35" s="457"/>
      <c r="FS35" s="457"/>
      <c r="FT35" s="457"/>
      <c r="FU35" s="457"/>
      <c r="FV35" s="457"/>
      <c r="FW35" s="457"/>
      <c r="FX35" s="457"/>
      <c r="FY35" s="457"/>
      <c r="FZ35" s="457"/>
      <c r="GA35" s="457"/>
      <c r="GB35" s="457"/>
      <c r="GC35" s="457"/>
      <c r="GD35" s="457"/>
      <c r="GE35" s="457"/>
      <c r="GF35" s="457"/>
      <c r="GG35" s="457"/>
      <c r="GH35" s="457"/>
      <c r="GI35" s="457"/>
      <c r="GJ35" s="457"/>
      <c r="GK35" s="457"/>
      <c r="GL35" s="457"/>
      <c r="GM35" s="457"/>
      <c r="GN35" s="457"/>
      <c r="GO35" s="457"/>
      <c r="GP35" s="457"/>
      <c r="GQ35" s="457"/>
      <c r="GR35" s="457"/>
      <c r="GS35" s="457"/>
      <c r="GT35" s="457"/>
      <c r="GU35" s="457"/>
      <c r="GV35" s="457"/>
      <c r="GW35" s="457"/>
      <c r="GX35" s="457"/>
      <c r="GY35" s="457"/>
      <c r="GZ35" s="457"/>
      <c r="HA35" s="457"/>
      <c r="HB35" s="457"/>
      <c r="HC35" s="457"/>
      <c r="HD35" s="457"/>
      <c r="HE35" s="457"/>
      <c r="HF35" s="457"/>
      <c r="HG35" s="457"/>
      <c r="HH35" s="457"/>
      <c r="HI35" s="457"/>
      <c r="HJ35" s="457"/>
      <c r="HK35" s="457"/>
      <c r="HL35" s="457"/>
      <c r="HM35" s="457"/>
      <c r="HN35" s="457"/>
    </row>
    <row r="36" spans="1:222" s="52" customFormat="1" ht="31.5" customHeight="1" x14ac:dyDescent="0.2">
      <c r="A36" s="449" t="s">
        <v>93</v>
      </c>
      <c r="B36" s="450" t="s">
        <v>826</v>
      </c>
      <c r="C36" s="429" t="s">
        <v>971</v>
      </c>
      <c r="D36" s="429" t="s">
        <v>972</v>
      </c>
      <c r="E36" s="458" t="s">
        <v>973</v>
      </c>
      <c r="F36" s="429" t="s">
        <v>974</v>
      </c>
      <c r="G36" s="451" t="s">
        <v>462</v>
      </c>
      <c r="H36" s="335" t="s">
        <v>55</v>
      </c>
      <c r="I36" s="439" t="s">
        <v>916</v>
      </c>
      <c r="J36" s="452" t="s">
        <v>975</v>
      </c>
      <c r="K36" s="455" t="s">
        <v>976</v>
      </c>
      <c r="L36" s="455" t="s">
        <v>977</v>
      </c>
      <c r="M36" s="65"/>
      <c r="N36" s="65"/>
      <c r="O36" s="57" t="e">
        <f t="shared" si="0"/>
        <v>#DIV/0!</v>
      </c>
      <c r="P36" s="80" t="s">
        <v>929</v>
      </c>
      <c r="Q36" s="80"/>
      <c r="R36" s="80" t="s">
        <v>931</v>
      </c>
      <c r="S36" s="80"/>
      <c r="T36" s="114"/>
      <c r="U36" s="114"/>
      <c r="V36" s="219"/>
      <c r="W36" s="114"/>
      <c r="X36" s="114"/>
      <c r="Y36" s="114"/>
      <c r="Z36" s="114"/>
      <c r="AA36" s="81"/>
      <c r="AB36" s="81"/>
      <c r="AC36" s="81"/>
      <c r="AD36" s="81"/>
      <c r="AE36" s="81"/>
      <c r="AF36" s="81"/>
      <c r="AG36" s="81"/>
      <c r="AH36" s="82"/>
      <c r="AI36" s="82"/>
      <c r="AJ36" s="82"/>
      <c r="AK36" s="82"/>
      <c r="AL36" s="82"/>
      <c r="AM36" s="82"/>
      <c r="AN36" s="82"/>
      <c r="AO36" s="424"/>
      <c r="AP36" s="424"/>
      <c r="AQ36" s="424"/>
      <c r="AR36" s="424"/>
      <c r="AS36" s="424"/>
      <c r="AT36" s="424"/>
      <c r="AU36" s="424"/>
      <c r="AV36" s="424"/>
      <c r="AW36" s="425"/>
      <c r="AX36" s="425"/>
      <c r="AY36" s="425"/>
      <c r="AZ36" s="425"/>
      <c r="BA36" s="425"/>
      <c r="BB36" s="425"/>
      <c r="BC36" s="425"/>
      <c r="BD36" s="425"/>
      <c r="BE36" s="425"/>
      <c r="BF36" s="425"/>
      <c r="BG36" s="425"/>
      <c r="BH36" s="425"/>
      <c r="BI36" s="425"/>
      <c r="BJ36" s="425"/>
      <c r="BK36" s="425"/>
      <c r="BL36" s="425"/>
      <c r="BM36" s="425"/>
      <c r="BN36" s="425"/>
      <c r="BO36" s="425"/>
      <c r="BP36" s="425"/>
      <c r="BQ36" s="425"/>
      <c r="BR36" s="425"/>
      <c r="BS36" s="425"/>
      <c r="BT36" s="425"/>
      <c r="BU36" s="425"/>
      <c r="BV36" s="425"/>
      <c r="BW36" s="425"/>
      <c r="BX36" s="425"/>
      <c r="BY36" s="425"/>
      <c r="BZ36" s="425"/>
      <c r="CA36" s="425"/>
      <c r="CB36" s="425"/>
      <c r="CC36" s="425"/>
      <c r="CD36" s="425"/>
      <c r="CE36" s="425"/>
      <c r="CF36" s="425"/>
      <c r="CG36" s="425"/>
      <c r="CH36" s="425"/>
      <c r="CI36" s="425"/>
      <c r="CJ36" s="425"/>
      <c r="CK36" s="425"/>
      <c r="CL36" s="425"/>
      <c r="CM36" s="425"/>
      <c r="CN36" s="425"/>
      <c r="CO36" s="425"/>
      <c r="CP36" s="425"/>
      <c r="CQ36" s="425"/>
      <c r="CR36" s="425"/>
      <c r="CS36" s="425"/>
      <c r="CT36" s="425"/>
      <c r="CU36" s="425"/>
      <c r="CV36" s="425"/>
      <c r="CW36" s="425"/>
      <c r="CX36" s="425"/>
      <c r="CY36" s="425"/>
      <c r="CZ36" s="425"/>
      <c r="DA36" s="425"/>
      <c r="DB36" s="425"/>
      <c r="DC36" s="425"/>
      <c r="DD36" s="425"/>
      <c r="DE36" s="425"/>
      <c r="DF36" s="425"/>
      <c r="DG36" s="425"/>
      <c r="DH36" s="425"/>
      <c r="DI36" s="425"/>
      <c r="DJ36" s="425"/>
      <c r="DK36" s="425"/>
      <c r="DL36" s="425"/>
      <c r="DM36" s="425"/>
      <c r="DN36" s="425"/>
      <c r="DO36" s="425"/>
      <c r="DP36" s="425"/>
      <c r="DQ36" s="425"/>
      <c r="DR36" s="425"/>
      <c r="DS36" s="425"/>
      <c r="DT36" s="425"/>
      <c r="DU36" s="425"/>
      <c r="DV36" s="425"/>
      <c r="DW36" s="425"/>
      <c r="DX36" s="425"/>
      <c r="DY36" s="425"/>
      <c r="DZ36" s="425"/>
      <c r="EA36" s="425"/>
      <c r="EB36" s="425"/>
      <c r="EC36" s="425"/>
      <c r="ED36" s="425"/>
      <c r="EE36" s="425"/>
      <c r="EF36" s="425"/>
      <c r="EG36" s="425"/>
      <c r="EH36" s="425"/>
      <c r="EI36" s="425"/>
      <c r="EJ36" s="425"/>
      <c r="EK36" s="425"/>
      <c r="EL36" s="425"/>
      <c r="EM36" s="425"/>
      <c r="EN36" s="425"/>
      <c r="EO36" s="425"/>
      <c r="EP36" s="425"/>
      <c r="EQ36" s="425"/>
      <c r="ER36" s="425"/>
      <c r="ES36" s="425"/>
      <c r="ET36" s="425"/>
      <c r="EU36" s="425"/>
      <c r="EV36" s="425"/>
      <c r="EW36" s="425"/>
      <c r="EX36" s="425"/>
      <c r="EY36" s="425"/>
      <c r="EZ36" s="425"/>
      <c r="FA36" s="425"/>
      <c r="FB36" s="425"/>
      <c r="FC36" s="425"/>
      <c r="FD36" s="425"/>
      <c r="FE36" s="425"/>
      <c r="FF36" s="425"/>
      <c r="FG36" s="425"/>
      <c r="FH36" s="425"/>
      <c r="FI36" s="425"/>
      <c r="FJ36" s="425"/>
      <c r="FK36" s="425"/>
      <c r="FL36" s="425"/>
      <c r="FM36" s="425"/>
      <c r="FN36" s="425"/>
      <c r="FO36" s="425"/>
      <c r="FP36" s="425"/>
      <c r="FQ36" s="425"/>
      <c r="FR36" s="425"/>
      <c r="FS36" s="425"/>
      <c r="FT36" s="425"/>
      <c r="FU36" s="425"/>
      <c r="FV36" s="425"/>
      <c r="FW36" s="425"/>
      <c r="FX36" s="425"/>
      <c r="FY36" s="425"/>
      <c r="FZ36" s="425"/>
      <c r="GA36" s="425"/>
      <c r="GB36" s="425"/>
      <c r="GC36" s="425"/>
      <c r="GD36" s="425"/>
      <c r="GE36" s="425"/>
      <c r="GF36" s="425"/>
      <c r="GG36" s="425"/>
      <c r="GH36" s="425"/>
      <c r="GI36" s="425"/>
      <c r="GJ36" s="425"/>
      <c r="GK36" s="425"/>
      <c r="GL36" s="425"/>
      <c r="GM36" s="425"/>
      <c r="GN36" s="425"/>
      <c r="GO36" s="425"/>
      <c r="GP36" s="425"/>
      <c r="GQ36" s="425"/>
      <c r="GR36" s="425"/>
      <c r="GS36" s="425"/>
      <c r="GT36" s="425"/>
      <c r="GU36" s="425"/>
      <c r="GV36" s="425"/>
      <c r="GW36" s="425"/>
      <c r="GX36" s="425"/>
      <c r="GY36" s="425"/>
      <c r="GZ36" s="425"/>
      <c r="HA36" s="425"/>
      <c r="HB36" s="425"/>
      <c r="HC36" s="425"/>
      <c r="HD36" s="425"/>
      <c r="HE36" s="425"/>
      <c r="HF36" s="425"/>
      <c r="HG36" s="425"/>
      <c r="HH36" s="425"/>
      <c r="HI36" s="425"/>
      <c r="HJ36" s="425"/>
      <c r="HK36" s="425"/>
      <c r="HL36" s="425"/>
      <c r="HM36" s="425"/>
      <c r="HN36" s="425"/>
    </row>
    <row r="37" spans="1:222" s="52" customFormat="1" ht="84" customHeight="1" x14ac:dyDescent="0.2">
      <c r="A37" s="18" t="s">
        <v>93</v>
      </c>
      <c r="B37" s="456" t="s">
        <v>826</v>
      </c>
      <c r="C37" s="429" t="s">
        <v>978</v>
      </c>
      <c r="D37" s="429" t="s">
        <v>979</v>
      </c>
      <c r="E37" s="458" t="s">
        <v>980</v>
      </c>
      <c r="F37" s="429" t="s">
        <v>981</v>
      </c>
      <c r="G37" s="451" t="s">
        <v>141</v>
      </c>
      <c r="H37" s="335" t="s">
        <v>55</v>
      </c>
      <c r="I37" s="439" t="s">
        <v>982</v>
      </c>
      <c r="J37" s="452" t="s">
        <v>983</v>
      </c>
      <c r="K37" s="441">
        <v>43556</v>
      </c>
      <c r="L37" s="455">
        <v>43615</v>
      </c>
      <c r="M37" s="65"/>
      <c r="N37" s="65"/>
      <c r="O37" s="57" t="e">
        <f t="shared" si="0"/>
        <v>#DIV/0!</v>
      </c>
      <c r="P37" s="80" t="s">
        <v>929</v>
      </c>
      <c r="Q37" s="80"/>
      <c r="R37" s="80" t="s">
        <v>931</v>
      </c>
      <c r="S37" s="80"/>
      <c r="T37" s="114"/>
      <c r="U37" s="114"/>
      <c r="V37" s="219"/>
      <c r="W37" s="114"/>
      <c r="X37" s="114"/>
      <c r="Y37" s="114"/>
      <c r="Z37" s="114"/>
      <c r="AA37" s="81"/>
      <c r="AB37" s="81"/>
      <c r="AC37" s="81"/>
      <c r="AD37" s="81"/>
      <c r="AE37" s="81"/>
      <c r="AF37" s="81"/>
      <c r="AG37" s="81"/>
      <c r="AH37" s="82"/>
      <c r="AI37" s="82"/>
      <c r="AJ37" s="82"/>
      <c r="AK37" s="82"/>
      <c r="AL37" s="82"/>
      <c r="AM37" s="82"/>
      <c r="AN37" s="82"/>
      <c r="AO37" s="424"/>
      <c r="AP37" s="424"/>
      <c r="AQ37" s="424"/>
      <c r="AR37" s="424"/>
      <c r="AS37" s="424"/>
      <c r="AT37" s="424"/>
      <c r="AU37" s="424"/>
      <c r="AV37" s="424"/>
      <c r="AW37" s="425"/>
      <c r="AX37" s="425"/>
      <c r="AY37" s="425"/>
      <c r="AZ37" s="425"/>
      <c r="BA37" s="425"/>
      <c r="BB37" s="425"/>
      <c r="BC37" s="425"/>
      <c r="BD37" s="425"/>
      <c r="BE37" s="425"/>
      <c r="BF37" s="425"/>
      <c r="BG37" s="425"/>
      <c r="BH37" s="425"/>
      <c r="BI37" s="425"/>
      <c r="BJ37" s="425"/>
      <c r="BK37" s="425"/>
      <c r="BL37" s="425"/>
      <c r="BM37" s="425"/>
      <c r="BN37" s="425"/>
      <c r="BO37" s="425"/>
      <c r="BP37" s="425"/>
      <c r="BQ37" s="425"/>
      <c r="BR37" s="425"/>
      <c r="BS37" s="425"/>
      <c r="BT37" s="425"/>
      <c r="BU37" s="425"/>
      <c r="BV37" s="425"/>
      <c r="BW37" s="425"/>
      <c r="BX37" s="425"/>
      <c r="BY37" s="425"/>
      <c r="BZ37" s="425"/>
      <c r="CA37" s="425"/>
      <c r="CB37" s="425"/>
      <c r="CC37" s="425"/>
      <c r="CD37" s="425"/>
      <c r="CE37" s="425"/>
      <c r="CF37" s="425"/>
      <c r="CG37" s="425"/>
      <c r="CH37" s="425"/>
      <c r="CI37" s="425"/>
      <c r="CJ37" s="425"/>
      <c r="CK37" s="425"/>
      <c r="CL37" s="425"/>
      <c r="CM37" s="425"/>
      <c r="CN37" s="425"/>
      <c r="CO37" s="425"/>
      <c r="CP37" s="425"/>
      <c r="CQ37" s="425"/>
      <c r="CR37" s="425"/>
      <c r="CS37" s="425"/>
      <c r="CT37" s="425"/>
      <c r="CU37" s="425"/>
      <c r="CV37" s="425"/>
      <c r="CW37" s="425"/>
      <c r="CX37" s="425"/>
      <c r="CY37" s="425"/>
      <c r="CZ37" s="425"/>
      <c r="DA37" s="425"/>
      <c r="DB37" s="425"/>
      <c r="DC37" s="425"/>
      <c r="DD37" s="425"/>
      <c r="DE37" s="425"/>
      <c r="DF37" s="425"/>
      <c r="DG37" s="425"/>
      <c r="DH37" s="425"/>
      <c r="DI37" s="425"/>
      <c r="DJ37" s="425"/>
      <c r="DK37" s="425"/>
      <c r="DL37" s="425"/>
      <c r="DM37" s="425"/>
      <c r="DN37" s="425"/>
      <c r="DO37" s="425"/>
      <c r="DP37" s="425"/>
      <c r="DQ37" s="425"/>
      <c r="DR37" s="425"/>
      <c r="DS37" s="425"/>
      <c r="DT37" s="425"/>
      <c r="DU37" s="425"/>
      <c r="DV37" s="425"/>
      <c r="DW37" s="425"/>
      <c r="DX37" s="425"/>
      <c r="DY37" s="425"/>
      <c r="DZ37" s="425"/>
      <c r="EA37" s="425"/>
      <c r="EB37" s="425"/>
      <c r="EC37" s="425"/>
      <c r="ED37" s="425"/>
      <c r="EE37" s="425"/>
      <c r="EF37" s="425"/>
      <c r="EG37" s="425"/>
      <c r="EH37" s="425"/>
      <c r="EI37" s="425"/>
      <c r="EJ37" s="425"/>
      <c r="EK37" s="425"/>
      <c r="EL37" s="425"/>
      <c r="EM37" s="425"/>
      <c r="EN37" s="425"/>
      <c r="EO37" s="425"/>
      <c r="EP37" s="425"/>
      <c r="EQ37" s="425"/>
      <c r="ER37" s="425"/>
      <c r="ES37" s="425"/>
      <c r="ET37" s="425"/>
      <c r="EU37" s="425"/>
      <c r="EV37" s="425"/>
      <c r="EW37" s="425"/>
      <c r="EX37" s="425"/>
      <c r="EY37" s="425"/>
      <c r="EZ37" s="425"/>
      <c r="FA37" s="425"/>
      <c r="FB37" s="425"/>
      <c r="FC37" s="425"/>
      <c r="FD37" s="425"/>
      <c r="FE37" s="425"/>
      <c r="FF37" s="425"/>
      <c r="FG37" s="425"/>
      <c r="FH37" s="425"/>
      <c r="FI37" s="425"/>
      <c r="FJ37" s="425"/>
      <c r="FK37" s="425"/>
      <c r="FL37" s="425"/>
      <c r="FM37" s="425"/>
      <c r="FN37" s="425"/>
      <c r="FO37" s="425"/>
      <c r="FP37" s="425"/>
      <c r="FQ37" s="425"/>
      <c r="FR37" s="425"/>
      <c r="FS37" s="425"/>
      <c r="FT37" s="425"/>
      <c r="FU37" s="425"/>
      <c r="FV37" s="425"/>
      <c r="FW37" s="425"/>
      <c r="FX37" s="425"/>
      <c r="FY37" s="425"/>
      <c r="FZ37" s="425"/>
      <c r="GA37" s="425"/>
      <c r="GB37" s="425"/>
      <c r="GC37" s="425"/>
      <c r="GD37" s="425"/>
      <c r="GE37" s="425"/>
      <c r="GF37" s="425"/>
      <c r="GG37" s="425"/>
      <c r="GH37" s="425"/>
      <c r="GI37" s="425"/>
      <c r="GJ37" s="425"/>
      <c r="GK37" s="425"/>
      <c r="GL37" s="425"/>
      <c r="GM37" s="425"/>
      <c r="GN37" s="425"/>
      <c r="GO37" s="425"/>
      <c r="GP37" s="425"/>
      <c r="GQ37" s="425"/>
      <c r="GR37" s="425"/>
      <c r="GS37" s="425"/>
      <c r="GT37" s="425"/>
      <c r="GU37" s="425"/>
      <c r="GV37" s="425"/>
      <c r="GW37" s="425"/>
      <c r="GX37" s="425"/>
      <c r="GY37" s="425"/>
      <c r="GZ37" s="425"/>
      <c r="HA37" s="425"/>
      <c r="HB37" s="425"/>
      <c r="HC37" s="425"/>
      <c r="HD37" s="425"/>
      <c r="HE37" s="425"/>
      <c r="HF37" s="425"/>
      <c r="HG37" s="425"/>
      <c r="HH37" s="425"/>
      <c r="HI37" s="425"/>
      <c r="HJ37" s="425"/>
      <c r="HK37" s="425"/>
      <c r="HL37" s="425"/>
      <c r="HM37" s="425"/>
      <c r="HN37" s="425"/>
    </row>
    <row r="38" spans="1:222" s="52" customFormat="1" ht="53.25" customHeight="1" x14ac:dyDescent="0.2">
      <c r="A38" s="18" t="s">
        <v>93</v>
      </c>
      <c r="B38" s="456" t="s">
        <v>826</v>
      </c>
      <c r="C38" s="89" t="s">
        <v>984</v>
      </c>
      <c r="D38" s="429" t="s">
        <v>985</v>
      </c>
      <c r="E38" s="454" t="s">
        <v>986</v>
      </c>
      <c r="F38" s="89" t="s">
        <v>987</v>
      </c>
      <c r="G38" s="91" t="s">
        <v>988</v>
      </c>
      <c r="H38" s="76" t="s">
        <v>55</v>
      </c>
      <c r="I38" s="445" t="s">
        <v>989</v>
      </c>
      <c r="J38" s="88" t="s">
        <v>990</v>
      </c>
      <c r="K38" s="95" t="s">
        <v>991</v>
      </c>
      <c r="L38" s="95" t="s">
        <v>992</v>
      </c>
      <c r="M38" s="65">
        <v>1</v>
      </c>
      <c r="N38" s="65">
        <v>1</v>
      </c>
      <c r="O38" s="57">
        <f t="shared" si="0"/>
        <v>1</v>
      </c>
      <c r="P38" s="80" t="s">
        <v>993</v>
      </c>
      <c r="Q38" s="260" t="s">
        <v>994</v>
      </c>
      <c r="R38" s="80" t="s">
        <v>995</v>
      </c>
      <c r="S38" s="80" t="s">
        <v>181</v>
      </c>
      <c r="T38" s="114"/>
      <c r="U38" s="114"/>
      <c r="V38" s="219"/>
      <c r="W38" s="114"/>
      <c r="X38" s="114"/>
      <c r="Y38" s="114"/>
      <c r="Z38" s="114"/>
      <c r="AA38" s="81"/>
      <c r="AB38" s="81"/>
      <c r="AC38" s="81"/>
      <c r="AD38" s="81"/>
      <c r="AE38" s="81"/>
      <c r="AF38" s="81"/>
      <c r="AG38" s="81"/>
      <c r="AH38" s="82"/>
      <c r="AI38" s="82"/>
      <c r="AJ38" s="82"/>
      <c r="AK38" s="82"/>
      <c r="AL38" s="82"/>
      <c r="AM38" s="82"/>
      <c r="AN38" s="82"/>
      <c r="AO38" s="424"/>
      <c r="AP38" s="424"/>
      <c r="AQ38" s="424"/>
      <c r="AR38" s="424"/>
      <c r="AS38" s="424"/>
      <c r="AT38" s="424"/>
      <c r="AU38" s="424"/>
      <c r="AV38" s="424"/>
      <c r="AW38" s="425"/>
      <c r="AX38" s="425"/>
      <c r="AY38" s="425"/>
      <c r="AZ38" s="425"/>
      <c r="BA38" s="425"/>
      <c r="BB38" s="425"/>
      <c r="BC38" s="425"/>
      <c r="BD38" s="425"/>
      <c r="BE38" s="425"/>
      <c r="BF38" s="425"/>
      <c r="BG38" s="425"/>
      <c r="BH38" s="425"/>
      <c r="BI38" s="425"/>
      <c r="BJ38" s="425"/>
      <c r="BK38" s="425"/>
      <c r="BL38" s="425"/>
      <c r="BM38" s="425"/>
      <c r="BN38" s="425"/>
      <c r="BO38" s="425"/>
      <c r="BP38" s="425"/>
      <c r="BQ38" s="425"/>
      <c r="BR38" s="425"/>
      <c r="BS38" s="425"/>
      <c r="BT38" s="425"/>
      <c r="BU38" s="425"/>
      <c r="BV38" s="425"/>
      <c r="BW38" s="425"/>
      <c r="BX38" s="425"/>
      <c r="BY38" s="425"/>
      <c r="BZ38" s="425"/>
      <c r="CA38" s="425"/>
      <c r="CB38" s="425"/>
      <c r="CC38" s="425"/>
      <c r="CD38" s="425"/>
      <c r="CE38" s="425"/>
      <c r="CF38" s="425"/>
      <c r="CG38" s="425"/>
      <c r="CH38" s="425"/>
      <c r="CI38" s="425"/>
      <c r="CJ38" s="425"/>
      <c r="CK38" s="425"/>
      <c r="CL38" s="425"/>
      <c r="CM38" s="425"/>
      <c r="CN38" s="425"/>
      <c r="CO38" s="425"/>
      <c r="CP38" s="425"/>
      <c r="CQ38" s="425"/>
      <c r="CR38" s="425"/>
      <c r="CS38" s="425"/>
      <c r="CT38" s="425"/>
      <c r="CU38" s="425"/>
      <c r="CV38" s="425"/>
      <c r="CW38" s="425"/>
      <c r="CX38" s="425"/>
      <c r="CY38" s="425"/>
      <c r="CZ38" s="425"/>
      <c r="DA38" s="425"/>
      <c r="DB38" s="425"/>
      <c r="DC38" s="425"/>
      <c r="DD38" s="425"/>
      <c r="DE38" s="425"/>
      <c r="DF38" s="425"/>
      <c r="DG38" s="425"/>
      <c r="DH38" s="425"/>
      <c r="DI38" s="425"/>
      <c r="DJ38" s="425"/>
      <c r="DK38" s="425"/>
      <c r="DL38" s="425"/>
      <c r="DM38" s="425"/>
      <c r="DN38" s="425"/>
      <c r="DO38" s="425"/>
      <c r="DP38" s="425"/>
      <c r="DQ38" s="425"/>
      <c r="DR38" s="425"/>
      <c r="DS38" s="425"/>
      <c r="DT38" s="425"/>
      <c r="DU38" s="425"/>
      <c r="DV38" s="425"/>
      <c r="DW38" s="425"/>
      <c r="DX38" s="425"/>
      <c r="DY38" s="425"/>
      <c r="DZ38" s="425"/>
      <c r="EA38" s="425"/>
      <c r="EB38" s="425"/>
      <c r="EC38" s="425"/>
      <c r="ED38" s="425"/>
      <c r="EE38" s="425"/>
      <c r="EF38" s="425"/>
      <c r="EG38" s="425"/>
      <c r="EH38" s="425"/>
      <c r="EI38" s="425"/>
      <c r="EJ38" s="425"/>
      <c r="EK38" s="425"/>
      <c r="EL38" s="425"/>
      <c r="EM38" s="425"/>
      <c r="EN38" s="425"/>
      <c r="EO38" s="425"/>
      <c r="EP38" s="425"/>
      <c r="EQ38" s="425"/>
      <c r="ER38" s="425"/>
      <c r="ES38" s="425"/>
      <c r="ET38" s="425"/>
      <c r="EU38" s="425"/>
      <c r="EV38" s="425"/>
      <c r="EW38" s="425"/>
      <c r="EX38" s="425"/>
      <c r="EY38" s="425"/>
      <c r="EZ38" s="425"/>
      <c r="FA38" s="425"/>
      <c r="FB38" s="425"/>
      <c r="FC38" s="425"/>
      <c r="FD38" s="425"/>
      <c r="FE38" s="425"/>
      <c r="FF38" s="425"/>
      <c r="FG38" s="425"/>
      <c r="FH38" s="425"/>
      <c r="FI38" s="425"/>
      <c r="FJ38" s="425"/>
      <c r="FK38" s="425"/>
      <c r="FL38" s="425"/>
      <c r="FM38" s="425"/>
      <c r="FN38" s="425"/>
      <c r="FO38" s="425"/>
      <c r="FP38" s="425"/>
      <c r="FQ38" s="425"/>
      <c r="FR38" s="425"/>
      <c r="FS38" s="425"/>
      <c r="FT38" s="425"/>
      <c r="FU38" s="425"/>
      <c r="FV38" s="425"/>
      <c r="FW38" s="425"/>
      <c r="FX38" s="425"/>
      <c r="FY38" s="425"/>
      <c r="FZ38" s="425"/>
      <c r="GA38" s="425"/>
      <c r="GB38" s="425"/>
      <c r="GC38" s="425"/>
      <c r="GD38" s="425"/>
      <c r="GE38" s="425"/>
      <c r="GF38" s="425"/>
      <c r="GG38" s="425"/>
      <c r="GH38" s="425"/>
      <c r="GI38" s="425"/>
      <c r="GJ38" s="425"/>
      <c r="GK38" s="425"/>
      <c r="GL38" s="425"/>
      <c r="GM38" s="425"/>
      <c r="GN38" s="425"/>
      <c r="GO38" s="425"/>
      <c r="GP38" s="425"/>
      <c r="GQ38" s="425"/>
      <c r="GR38" s="425"/>
      <c r="GS38" s="425"/>
      <c r="GT38" s="425"/>
      <c r="GU38" s="425"/>
      <c r="GV38" s="425"/>
      <c r="GW38" s="425"/>
      <c r="GX38" s="425"/>
      <c r="GY38" s="425"/>
      <c r="GZ38" s="425"/>
      <c r="HA38" s="425"/>
      <c r="HB38" s="425"/>
      <c r="HC38" s="425"/>
      <c r="HD38" s="425"/>
      <c r="HE38" s="425"/>
      <c r="HF38" s="425"/>
      <c r="HG38" s="425"/>
      <c r="HH38" s="425"/>
      <c r="HI38" s="425"/>
      <c r="HJ38" s="425"/>
      <c r="HK38" s="425"/>
      <c r="HL38" s="425"/>
      <c r="HM38" s="425"/>
      <c r="HN38" s="425"/>
    </row>
    <row r="39" spans="1:222" s="52" customFormat="1" ht="54" customHeight="1" x14ac:dyDescent="0.2">
      <c r="A39" s="444" t="s">
        <v>93</v>
      </c>
      <c r="B39" s="72" t="s">
        <v>94</v>
      </c>
      <c r="C39" s="89" t="s">
        <v>996</v>
      </c>
      <c r="D39" s="89" t="s">
        <v>997</v>
      </c>
      <c r="E39" s="90" t="s">
        <v>998</v>
      </c>
      <c r="F39" s="89" t="s">
        <v>999</v>
      </c>
      <c r="G39" s="91" t="s">
        <v>462</v>
      </c>
      <c r="H39" s="92" t="s">
        <v>55</v>
      </c>
      <c r="I39" s="445" t="s">
        <v>1000</v>
      </c>
      <c r="J39" s="88" t="s">
        <v>1001</v>
      </c>
      <c r="K39" s="79">
        <v>43525</v>
      </c>
      <c r="L39" s="79">
        <v>43812</v>
      </c>
      <c r="M39" s="65">
        <v>1</v>
      </c>
      <c r="N39" s="65">
        <v>1</v>
      </c>
      <c r="O39" s="57">
        <f t="shared" si="0"/>
        <v>1</v>
      </c>
      <c r="P39" s="80" t="s">
        <v>1002</v>
      </c>
      <c r="Q39" s="260" t="s">
        <v>1003</v>
      </c>
      <c r="R39" s="80" t="s">
        <v>1004</v>
      </c>
      <c r="S39" s="80" t="s">
        <v>181</v>
      </c>
      <c r="T39" s="114"/>
      <c r="U39" s="114"/>
      <c r="V39" s="219"/>
      <c r="W39" s="114"/>
      <c r="X39" s="114"/>
      <c r="Y39" s="114"/>
      <c r="Z39" s="114"/>
      <c r="AA39" s="81"/>
      <c r="AB39" s="81"/>
      <c r="AC39" s="81"/>
      <c r="AD39" s="81"/>
      <c r="AE39" s="81"/>
      <c r="AF39" s="81"/>
      <c r="AG39" s="81"/>
      <c r="AH39" s="82"/>
      <c r="AI39" s="82"/>
      <c r="AJ39" s="82"/>
      <c r="AK39" s="82"/>
      <c r="AL39" s="82"/>
      <c r="AM39" s="82"/>
      <c r="AN39" s="82"/>
      <c r="AO39" s="424"/>
      <c r="AP39" s="424"/>
      <c r="AQ39" s="424"/>
      <c r="AR39" s="424"/>
      <c r="AS39" s="424"/>
      <c r="AT39" s="424"/>
      <c r="AU39" s="424"/>
      <c r="AV39" s="424"/>
      <c r="AW39" s="424"/>
      <c r="AX39" s="424"/>
      <c r="AY39" s="424"/>
      <c r="AZ39" s="424"/>
      <c r="BA39" s="424"/>
      <c r="BB39" s="424"/>
      <c r="BC39" s="424"/>
      <c r="BD39" s="424"/>
      <c r="BE39" s="424"/>
      <c r="BF39" s="424"/>
      <c r="BG39" s="424"/>
      <c r="BH39" s="424"/>
      <c r="BI39" s="424"/>
      <c r="BJ39" s="424"/>
      <c r="BK39" s="424"/>
      <c r="BL39" s="424"/>
      <c r="BM39" s="424"/>
      <c r="BN39" s="424"/>
      <c r="BO39" s="424"/>
      <c r="BP39" s="424"/>
      <c r="BQ39" s="424"/>
      <c r="BR39" s="424"/>
      <c r="BS39" s="424"/>
      <c r="BT39" s="424"/>
      <c r="BU39" s="424"/>
      <c r="BV39" s="424"/>
      <c r="BW39" s="424"/>
      <c r="BX39" s="424"/>
      <c r="BY39" s="424"/>
      <c r="BZ39" s="424"/>
      <c r="CA39" s="424"/>
      <c r="CB39" s="424"/>
      <c r="CC39" s="424"/>
      <c r="CD39" s="424"/>
      <c r="CE39" s="424"/>
      <c r="CF39" s="424"/>
      <c r="CG39" s="424"/>
      <c r="CH39" s="424"/>
      <c r="CI39" s="424"/>
      <c r="CJ39" s="424"/>
      <c r="CK39" s="424"/>
      <c r="CL39" s="424"/>
      <c r="CM39" s="424"/>
      <c r="CN39" s="424"/>
      <c r="CO39" s="424"/>
      <c r="CP39" s="424"/>
      <c r="CQ39" s="424"/>
      <c r="CR39" s="424"/>
      <c r="CS39" s="424"/>
      <c r="CT39" s="424"/>
      <c r="CU39" s="424"/>
      <c r="CV39" s="424"/>
      <c r="CW39" s="424"/>
      <c r="CX39" s="424"/>
      <c r="CY39" s="424"/>
      <c r="CZ39" s="424"/>
      <c r="DA39" s="424"/>
      <c r="DB39" s="424"/>
      <c r="DC39" s="424"/>
      <c r="DD39" s="424"/>
      <c r="DE39" s="424"/>
      <c r="DF39" s="424"/>
      <c r="DG39" s="424"/>
      <c r="DH39" s="424"/>
      <c r="DI39" s="424"/>
      <c r="DJ39" s="424"/>
      <c r="DK39" s="424"/>
      <c r="DL39" s="424"/>
      <c r="DM39" s="424"/>
      <c r="DN39" s="424"/>
      <c r="DO39" s="424"/>
      <c r="DP39" s="424"/>
      <c r="DQ39" s="424"/>
      <c r="DR39" s="424"/>
      <c r="DS39" s="424"/>
      <c r="DT39" s="424"/>
      <c r="DU39" s="424"/>
      <c r="DV39" s="424"/>
      <c r="DW39" s="424"/>
      <c r="DX39" s="424"/>
      <c r="DY39" s="424"/>
      <c r="DZ39" s="424"/>
      <c r="EA39" s="424"/>
      <c r="EB39" s="424"/>
      <c r="EC39" s="424"/>
      <c r="ED39" s="424"/>
      <c r="EE39" s="424"/>
      <c r="EF39" s="424"/>
      <c r="EG39" s="424"/>
      <c r="EH39" s="424"/>
      <c r="EI39" s="424"/>
      <c r="EJ39" s="424"/>
      <c r="EK39" s="424"/>
      <c r="EL39" s="424"/>
      <c r="EM39" s="424"/>
      <c r="EN39" s="424"/>
      <c r="EO39" s="424"/>
      <c r="EP39" s="424"/>
      <c r="EQ39" s="424"/>
      <c r="ER39" s="424"/>
      <c r="ES39" s="424"/>
      <c r="ET39" s="424"/>
      <c r="EU39" s="424"/>
      <c r="EV39" s="424"/>
      <c r="EW39" s="424"/>
      <c r="EX39" s="424"/>
      <c r="EY39" s="424"/>
      <c r="EZ39" s="424"/>
      <c r="FA39" s="424"/>
      <c r="FB39" s="424"/>
      <c r="FC39" s="424"/>
      <c r="FD39" s="424"/>
      <c r="FE39" s="424"/>
      <c r="FF39" s="424"/>
      <c r="FG39" s="424"/>
      <c r="FH39" s="424"/>
      <c r="FI39" s="424"/>
      <c r="FJ39" s="424"/>
      <c r="FK39" s="424"/>
      <c r="FL39" s="424"/>
      <c r="FM39" s="424"/>
      <c r="FN39" s="424"/>
      <c r="FO39" s="424"/>
      <c r="FP39" s="424"/>
      <c r="FQ39" s="424"/>
      <c r="FR39" s="424"/>
      <c r="FS39" s="424"/>
      <c r="FT39" s="424"/>
      <c r="FU39" s="424"/>
      <c r="FV39" s="424"/>
      <c r="FW39" s="424"/>
      <c r="FX39" s="424"/>
      <c r="FY39" s="424"/>
      <c r="FZ39" s="424"/>
      <c r="GA39" s="424"/>
      <c r="GB39" s="424"/>
      <c r="GC39" s="424"/>
      <c r="GD39" s="424"/>
      <c r="GE39" s="424"/>
      <c r="GF39" s="424"/>
      <c r="GG39" s="424"/>
      <c r="GH39" s="424"/>
      <c r="GI39" s="424"/>
      <c r="GJ39" s="424"/>
      <c r="GK39" s="424"/>
      <c r="GL39" s="424"/>
      <c r="GM39" s="424"/>
      <c r="GN39" s="424"/>
      <c r="GO39" s="424"/>
      <c r="GP39" s="424"/>
      <c r="GQ39" s="424"/>
      <c r="GR39" s="424"/>
      <c r="GS39" s="424"/>
      <c r="GT39" s="424"/>
      <c r="GU39" s="424"/>
      <c r="GV39" s="424"/>
      <c r="GW39" s="424"/>
      <c r="GX39" s="424"/>
      <c r="GY39" s="424"/>
      <c r="GZ39" s="424"/>
      <c r="HA39" s="424"/>
      <c r="HB39" s="424"/>
      <c r="HC39" s="424"/>
      <c r="HD39" s="424"/>
      <c r="HE39" s="424"/>
      <c r="HF39" s="424"/>
      <c r="HG39" s="424"/>
      <c r="HH39" s="424"/>
      <c r="HI39" s="424"/>
      <c r="HJ39" s="424"/>
      <c r="HK39" s="424"/>
      <c r="HL39" s="424"/>
      <c r="HM39" s="424"/>
      <c r="HN39" s="424"/>
    </row>
    <row r="40" spans="1:222" s="52" customFormat="1" ht="39" customHeight="1" x14ac:dyDescent="0.2">
      <c r="A40" s="18" t="s">
        <v>93</v>
      </c>
      <c r="B40" s="72" t="s">
        <v>94</v>
      </c>
      <c r="C40" s="89" t="s">
        <v>1005</v>
      </c>
      <c r="D40" s="429" t="s">
        <v>1006</v>
      </c>
      <c r="E40" s="454" t="s">
        <v>1007</v>
      </c>
      <c r="F40" s="89" t="s">
        <v>1008</v>
      </c>
      <c r="G40" s="91" t="s">
        <v>925</v>
      </c>
      <c r="H40" s="76" t="s">
        <v>55</v>
      </c>
      <c r="I40" s="445" t="s">
        <v>1000</v>
      </c>
      <c r="J40" s="88" t="s">
        <v>1009</v>
      </c>
      <c r="K40" s="95" t="s">
        <v>1010</v>
      </c>
      <c r="L40" s="95" t="s">
        <v>1011</v>
      </c>
      <c r="M40" s="65">
        <v>1</v>
      </c>
      <c r="N40" s="65">
        <v>1</v>
      </c>
      <c r="O40" s="57">
        <f t="shared" si="0"/>
        <v>1</v>
      </c>
      <c r="P40" s="80" t="s">
        <v>1012</v>
      </c>
      <c r="Q40" s="260" t="s">
        <v>1013</v>
      </c>
      <c r="R40" s="80" t="s">
        <v>1014</v>
      </c>
      <c r="S40" s="80" t="s">
        <v>181</v>
      </c>
      <c r="T40" s="114"/>
      <c r="U40" s="114"/>
      <c r="V40" s="219"/>
      <c r="W40" s="114"/>
      <c r="X40" s="114"/>
      <c r="Y40" s="114"/>
      <c r="Z40" s="114"/>
      <c r="AA40" s="81"/>
      <c r="AB40" s="81"/>
      <c r="AC40" s="81"/>
      <c r="AD40" s="81"/>
      <c r="AE40" s="81"/>
      <c r="AF40" s="81"/>
      <c r="AG40" s="81"/>
      <c r="AH40" s="82"/>
      <c r="AI40" s="82"/>
      <c r="AJ40" s="82"/>
      <c r="AK40" s="82"/>
      <c r="AL40" s="82"/>
      <c r="AM40" s="82"/>
      <c r="AN40" s="82"/>
      <c r="AO40" s="424"/>
      <c r="AP40" s="424"/>
      <c r="AQ40" s="424"/>
      <c r="AR40" s="424"/>
      <c r="AS40" s="424"/>
      <c r="AT40" s="424"/>
      <c r="AU40" s="424"/>
      <c r="AV40" s="424"/>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5"/>
      <c r="BU40" s="425"/>
      <c r="BV40" s="425"/>
      <c r="BW40" s="425"/>
      <c r="BX40" s="425"/>
      <c r="BY40" s="425"/>
      <c r="BZ40" s="425"/>
      <c r="CA40" s="425"/>
      <c r="CB40" s="425"/>
      <c r="CC40" s="425"/>
      <c r="CD40" s="425"/>
      <c r="CE40" s="425"/>
      <c r="CF40" s="425"/>
      <c r="CG40" s="425"/>
      <c r="CH40" s="425"/>
      <c r="CI40" s="425"/>
      <c r="CJ40" s="425"/>
      <c r="CK40" s="425"/>
      <c r="CL40" s="425"/>
      <c r="CM40" s="425"/>
      <c r="CN40" s="425"/>
      <c r="CO40" s="425"/>
      <c r="CP40" s="425"/>
      <c r="CQ40" s="425"/>
      <c r="CR40" s="425"/>
      <c r="CS40" s="425"/>
      <c r="CT40" s="425"/>
      <c r="CU40" s="425"/>
      <c r="CV40" s="425"/>
      <c r="CW40" s="425"/>
      <c r="CX40" s="425"/>
      <c r="CY40" s="425"/>
      <c r="CZ40" s="425"/>
      <c r="DA40" s="425"/>
      <c r="DB40" s="425"/>
      <c r="DC40" s="425"/>
      <c r="DD40" s="425"/>
      <c r="DE40" s="425"/>
      <c r="DF40" s="425"/>
      <c r="DG40" s="425"/>
      <c r="DH40" s="425"/>
      <c r="DI40" s="425"/>
      <c r="DJ40" s="425"/>
      <c r="DK40" s="425"/>
      <c r="DL40" s="425"/>
      <c r="DM40" s="425"/>
      <c r="DN40" s="425"/>
      <c r="DO40" s="425"/>
      <c r="DP40" s="425"/>
      <c r="DQ40" s="425"/>
      <c r="DR40" s="425"/>
      <c r="DS40" s="425"/>
      <c r="DT40" s="425"/>
      <c r="DU40" s="425"/>
      <c r="DV40" s="425"/>
      <c r="DW40" s="425"/>
      <c r="DX40" s="425"/>
      <c r="DY40" s="425"/>
      <c r="DZ40" s="425"/>
      <c r="EA40" s="425"/>
      <c r="EB40" s="425"/>
      <c r="EC40" s="425"/>
      <c r="ED40" s="425"/>
      <c r="EE40" s="425"/>
      <c r="EF40" s="425"/>
      <c r="EG40" s="425"/>
      <c r="EH40" s="425"/>
      <c r="EI40" s="425"/>
      <c r="EJ40" s="425"/>
      <c r="EK40" s="425"/>
      <c r="EL40" s="425"/>
      <c r="EM40" s="425"/>
      <c r="EN40" s="425"/>
      <c r="EO40" s="425"/>
      <c r="EP40" s="425"/>
      <c r="EQ40" s="425"/>
      <c r="ER40" s="425"/>
      <c r="ES40" s="425"/>
      <c r="ET40" s="425"/>
      <c r="EU40" s="425"/>
      <c r="EV40" s="425"/>
      <c r="EW40" s="425"/>
      <c r="EX40" s="425"/>
      <c r="EY40" s="425"/>
      <c r="EZ40" s="425"/>
      <c r="FA40" s="425"/>
      <c r="FB40" s="425"/>
      <c r="FC40" s="425"/>
      <c r="FD40" s="425"/>
      <c r="FE40" s="425"/>
      <c r="FF40" s="425"/>
      <c r="FG40" s="425"/>
      <c r="FH40" s="425"/>
      <c r="FI40" s="425"/>
      <c r="FJ40" s="425"/>
      <c r="FK40" s="425"/>
      <c r="FL40" s="425"/>
      <c r="FM40" s="425"/>
      <c r="FN40" s="425"/>
      <c r="FO40" s="425"/>
      <c r="FP40" s="425"/>
      <c r="FQ40" s="425"/>
      <c r="FR40" s="425"/>
      <c r="FS40" s="425"/>
      <c r="FT40" s="425"/>
      <c r="FU40" s="425"/>
      <c r="FV40" s="425"/>
      <c r="FW40" s="425"/>
      <c r="FX40" s="425"/>
      <c r="FY40" s="425"/>
      <c r="FZ40" s="425"/>
      <c r="GA40" s="425"/>
      <c r="GB40" s="425"/>
      <c r="GC40" s="425"/>
      <c r="GD40" s="425"/>
      <c r="GE40" s="425"/>
      <c r="GF40" s="425"/>
      <c r="GG40" s="425"/>
      <c r="GH40" s="425"/>
      <c r="GI40" s="425"/>
      <c r="GJ40" s="425"/>
      <c r="GK40" s="425"/>
      <c r="GL40" s="425"/>
      <c r="GM40" s="425"/>
      <c r="GN40" s="425"/>
      <c r="GO40" s="425"/>
      <c r="GP40" s="425"/>
      <c r="GQ40" s="425"/>
      <c r="GR40" s="425"/>
      <c r="GS40" s="425"/>
      <c r="GT40" s="425"/>
      <c r="GU40" s="425"/>
      <c r="GV40" s="425"/>
      <c r="GW40" s="425"/>
      <c r="GX40" s="425"/>
      <c r="GY40" s="425"/>
      <c r="GZ40" s="425"/>
      <c r="HA40" s="425"/>
      <c r="HB40" s="425"/>
      <c r="HC40" s="425"/>
      <c r="HD40" s="425"/>
      <c r="HE40" s="425"/>
      <c r="HF40" s="425"/>
      <c r="HG40" s="425"/>
      <c r="HH40" s="425"/>
      <c r="HI40" s="425"/>
      <c r="HJ40" s="425"/>
      <c r="HK40" s="425"/>
      <c r="HL40" s="425"/>
      <c r="HM40" s="425"/>
      <c r="HN40" s="425"/>
    </row>
    <row r="41" spans="1:222" ht="60" x14ac:dyDescent="0.2">
      <c r="A41" s="18" t="s">
        <v>93</v>
      </c>
      <c r="B41" s="72" t="s">
        <v>94</v>
      </c>
      <c r="C41" s="89" t="s">
        <v>1015</v>
      </c>
      <c r="D41" s="429" t="s">
        <v>1016</v>
      </c>
      <c r="E41" s="454" t="s">
        <v>1017</v>
      </c>
      <c r="F41" s="89" t="s">
        <v>1018</v>
      </c>
      <c r="G41" s="91" t="s">
        <v>462</v>
      </c>
      <c r="H41" s="76" t="s">
        <v>55</v>
      </c>
      <c r="I41" s="445" t="s">
        <v>1000</v>
      </c>
      <c r="J41" s="88" t="s">
        <v>1019</v>
      </c>
      <c r="K41" s="95" t="s">
        <v>1020</v>
      </c>
      <c r="L41" s="95" t="s">
        <v>1021</v>
      </c>
      <c r="M41" s="65"/>
      <c r="N41" s="65"/>
      <c r="O41" s="57" t="e">
        <f t="shared" si="0"/>
        <v>#DIV/0!</v>
      </c>
      <c r="P41" s="80" t="s">
        <v>929</v>
      </c>
      <c r="Q41" s="80"/>
      <c r="R41" s="80" t="s">
        <v>931</v>
      </c>
      <c r="S41" s="80"/>
      <c r="T41" s="114"/>
      <c r="U41" s="114"/>
      <c r="V41" s="219"/>
      <c r="W41" s="114"/>
      <c r="X41" s="114"/>
      <c r="Y41" s="114"/>
      <c r="Z41" s="114"/>
      <c r="AA41" s="81"/>
      <c r="AB41" s="81"/>
      <c r="AC41" s="81"/>
      <c r="AD41" s="81"/>
      <c r="AE41" s="81"/>
      <c r="AF41" s="81"/>
      <c r="AG41" s="81"/>
      <c r="AH41" s="82"/>
      <c r="AI41" s="82"/>
      <c r="AJ41" s="82"/>
      <c r="AK41" s="82"/>
      <c r="AL41" s="82"/>
      <c r="AM41" s="82"/>
      <c r="AN41" s="82"/>
      <c r="AO41" s="424"/>
      <c r="AP41" s="424"/>
      <c r="AQ41" s="424"/>
      <c r="AR41" s="424"/>
      <c r="AS41" s="424"/>
      <c r="AT41" s="424"/>
      <c r="AU41" s="424"/>
      <c r="AV41" s="424"/>
      <c r="AW41" s="425"/>
      <c r="AX41" s="425"/>
      <c r="AY41" s="425"/>
      <c r="AZ41" s="425"/>
      <c r="BA41" s="425"/>
      <c r="BB41" s="425"/>
      <c r="BC41" s="425"/>
      <c r="BD41" s="425"/>
      <c r="BE41" s="425"/>
      <c r="BF41" s="425"/>
      <c r="BG41" s="425"/>
      <c r="BH41" s="425"/>
      <c r="BI41" s="425"/>
      <c r="BJ41" s="425"/>
      <c r="BK41" s="425"/>
      <c r="BL41" s="425"/>
      <c r="BM41" s="425"/>
      <c r="BN41" s="425"/>
      <c r="BO41" s="425"/>
      <c r="BP41" s="425"/>
      <c r="BQ41" s="425"/>
      <c r="BR41" s="425"/>
      <c r="BS41" s="425"/>
      <c r="BT41" s="425"/>
      <c r="BU41" s="425"/>
      <c r="BV41" s="425"/>
      <c r="BW41" s="425"/>
      <c r="BX41" s="425"/>
      <c r="BY41" s="425"/>
      <c r="BZ41" s="425"/>
      <c r="CA41" s="425"/>
      <c r="CB41" s="425"/>
      <c r="CC41" s="425"/>
      <c r="CD41" s="425"/>
      <c r="CE41" s="425"/>
      <c r="CF41" s="425"/>
      <c r="CG41" s="425"/>
      <c r="CH41" s="425"/>
      <c r="CI41" s="425"/>
      <c r="CJ41" s="425"/>
      <c r="CK41" s="425"/>
      <c r="CL41" s="425"/>
      <c r="CM41" s="425"/>
      <c r="CN41" s="425"/>
      <c r="CO41" s="425"/>
      <c r="CP41" s="425"/>
      <c r="CQ41" s="425"/>
      <c r="CR41" s="425"/>
      <c r="CS41" s="425"/>
      <c r="CT41" s="425"/>
      <c r="CU41" s="425"/>
      <c r="CV41" s="425"/>
      <c r="CW41" s="425"/>
      <c r="CX41" s="425"/>
      <c r="CY41" s="425"/>
      <c r="CZ41" s="425"/>
      <c r="DA41" s="425"/>
      <c r="DB41" s="425"/>
      <c r="DC41" s="425"/>
      <c r="DD41" s="425"/>
      <c r="DE41" s="425"/>
      <c r="DF41" s="425"/>
      <c r="DG41" s="425"/>
      <c r="DH41" s="425"/>
      <c r="DI41" s="425"/>
      <c r="DJ41" s="425"/>
      <c r="DK41" s="425"/>
      <c r="DL41" s="425"/>
      <c r="DM41" s="425"/>
      <c r="DN41" s="425"/>
      <c r="DO41" s="425"/>
      <c r="DP41" s="425"/>
      <c r="DQ41" s="425"/>
      <c r="DR41" s="425"/>
      <c r="DS41" s="425"/>
      <c r="DT41" s="425"/>
      <c r="DU41" s="425"/>
      <c r="DV41" s="425"/>
      <c r="DW41" s="425"/>
      <c r="DX41" s="425"/>
      <c r="DY41" s="425"/>
      <c r="DZ41" s="425"/>
      <c r="EA41" s="425"/>
      <c r="EB41" s="425"/>
      <c r="EC41" s="425"/>
      <c r="ED41" s="425"/>
      <c r="EE41" s="425"/>
      <c r="EF41" s="425"/>
      <c r="EG41" s="425"/>
      <c r="EH41" s="425"/>
      <c r="EI41" s="425"/>
      <c r="EJ41" s="425"/>
      <c r="EK41" s="425"/>
      <c r="EL41" s="425"/>
      <c r="EM41" s="425"/>
      <c r="EN41" s="425"/>
      <c r="EO41" s="425"/>
      <c r="EP41" s="425"/>
      <c r="EQ41" s="425"/>
      <c r="ER41" s="425"/>
      <c r="ES41" s="425"/>
      <c r="ET41" s="425"/>
      <c r="EU41" s="425"/>
      <c r="EV41" s="425"/>
      <c r="EW41" s="425"/>
      <c r="EX41" s="425"/>
      <c r="EY41" s="425"/>
      <c r="EZ41" s="425"/>
      <c r="FA41" s="425"/>
      <c r="FB41" s="425"/>
      <c r="FC41" s="425"/>
      <c r="FD41" s="425"/>
      <c r="FE41" s="425"/>
      <c r="FF41" s="425"/>
      <c r="FG41" s="425"/>
      <c r="FH41" s="425"/>
      <c r="FI41" s="425"/>
      <c r="FJ41" s="425"/>
      <c r="FK41" s="425"/>
      <c r="FL41" s="425"/>
      <c r="FM41" s="425"/>
      <c r="FN41" s="425"/>
      <c r="FO41" s="425"/>
      <c r="FP41" s="425"/>
      <c r="FQ41" s="425"/>
      <c r="FR41" s="425"/>
      <c r="FS41" s="425"/>
      <c r="FT41" s="425"/>
      <c r="FU41" s="425"/>
      <c r="FV41" s="425"/>
      <c r="FW41" s="425"/>
      <c r="FX41" s="425"/>
      <c r="FY41" s="425"/>
      <c r="FZ41" s="425"/>
      <c r="GA41" s="425"/>
      <c r="GB41" s="425"/>
      <c r="GC41" s="425"/>
      <c r="GD41" s="425"/>
      <c r="GE41" s="425"/>
      <c r="GF41" s="425"/>
      <c r="GG41" s="425"/>
      <c r="GH41" s="425"/>
      <c r="GI41" s="425"/>
      <c r="GJ41" s="425"/>
      <c r="GK41" s="425"/>
      <c r="GL41" s="425"/>
      <c r="GM41" s="425"/>
      <c r="GN41" s="425"/>
      <c r="GO41" s="425"/>
      <c r="GP41" s="425"/>
      <c r="GQ41" s="425"/>
      <c r="GR41" s="425"/>
      <c r="GS41" s="425"/>
      <c r="GT41" s="425"/>
      <c r="GU41" s="425"/>
      <c r="GV41" s="425"/>
      <c r="GW41" s="425"/>
      <c r="GX41" s="425"/>
      <c r="GY41" s="425"/>
      <c r="GZ41" s="425"/>
      <c r="HA41" s="425"/>
      <c r="HB41" s="425"/>
      <c r="HC41" s="425"/>
      <c r="HD41" s="425"/>
      <c r="HE41" s="425"/>
      <c r="HF41" s="425"/>
      <c r="HG41" s="425"/>
      <c r="HH41" s="425"/>
      <c r="HI41" s="425"/>
      <c r="HJ41" s="425"/>
      <c r="HK41" s="425"/>
      <c r="HL41" s="425"/>
      <c r="HM41" s="425"/>
      <c r="HN41" s="425"/>
    </row>
    <row r="42" spans="1:222" ht="73.5" customHeight="1" x14ac:dyDescent="0.2">
      <c r="A42" s="18" t="s">
        <v>93</v>
      </c>
      <c r="B42" s="72" t="s">
        <v>94</v>
      </c>
      <c r="C42" s="89" t="s">
        <v>1022</v>
      </c>
      <c r="D42" s="89" t="s">
        <v>1023</v>
      </c>
      <c r="E42" s="454" t="s">
        <v>1024</v>
      </c>
      <c r="F42" s="89" t="s">
        <v>1025</v>
      </c>
      <c r="G42" s="91" t="s">
        <v>462</v>
      </c>
      <c r="H42" s="76" t="s">
        <v>55</v>
      </c>
      <c r="I42" s="445" t="s">
        <v>1000</v>
      </c>
      <c r="J42" s="88" t="s">
        <v>1026</v>
      </c>
      <c r="K42" s="95" t="s">
        <v>1027</v>
      </c>
      <c r="L42" s="95" t="s">
        <v>1028</v>
      </c>
      <c r="M42" s="65"/>
      <c r="N42" s="65"/>
      <c r="O42" s="57" t="e">
        <f t="shared" si="0"/>
        <v>#DIV/0!</v>
      </c>
      <c r="P42" s="80" t="s">
        <v>929</v>
      </c>
      <c r="Q42" s="80"/>
      <c r="R42" s="80" t="s">
        <v>931</v>
      </c>
      <c r="S42" s="80"/>
      <c r="T42" s="114"/>
      <c r="U42" s="114"/>
      <c r="V42" s="219"/>
      <c r="W42" s="114"/>
      <c r="X42" s="114"/>
      <c r="Y42" s="114"/>
      <c r="Z42" s="114"/>
      <c r="AA42" s="81"/>
      <c r="AB42" s="81"/>
      <c r="AC42" s="81"/>
      <c r="AD42" s="81"/>
      <c r="AE42" s="81"/>
      <c r="AF42" s="81"/>
      <c r="AG42" s="81"/>
      <c r="AH42" s="82"/>
      <c r="AI42" s="82"/>
      <c r="AJ42" s="82"/>
      <c r="AK42" s="82"/>
      <c r="AL42" s="82"/>
      <c r="AM42" s="82"/>
      <c r="AN42" s="82"/>
      <c r="AO42" s="424"/>
      <c r="AP42" s="424"/>
      <c r="AQ42" s="424"/>
      <c r="AR42" s="424"/>
      <c r="AS42" s="424"/>
      <c r="AT42" s="424"/>
      <c r="AU42" s="424"/>
      <c r="AV42" s="424"/>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5"/>
      <c r="BU42" s="425"/>
      <c r="BV42" s="425"/>
      <c r="BW42" s="425"/>
      <c r="BX42" s="425"/>
      <c r="BY42" s="425"/>
      <c r="BZ42" s="425"/>
      <c r="CA42" s="425"/>
      <c r="CB42" s="425"/>
      <c r="CC42" s="425"/>
      <c r="CD42" s="425"/>
      <c r="CE42" s="425"/>
      <c r="CF42" s="425"/>
      <c r="CG42" s="425"/>
      <c r="CH42" s="425"/>
      <c r="CI42" s="425"/>
      <c r="CJ42" s="425"/>
      <c r="CK42" s="425"/>
      <c r="CL42" s="425"/>
      <c r="CM42" s="425"/>
      <c r="CN42" s="425"/>
      <c r="CO42" s="425"/>
      <c r="CP42" s="425"/>
      <c r="CQ42" s="425"/>
      <c r="CR42" s="425"/>
      <c r="CS42" s="425"/>
      <c r="CT42" s="425"/>
      <c r="CU42" s="425"/>
      <c r="CV42" s="425"/>
      <c r="CW42" s="425"/>
      <c r="CX42" s="425"/>
      <c r="CY42" s="425"/>
      <c r="CZ42" s="425"/>
      <c r="DA42" s="425"/>
      <c r="DB42" s="425"/>
      <c r="DC42" s="425"/>
      <c r="DD42" s="425"/>
      <c r="DE42" s="425"/>
      <c r="DF42" s="425"/>
      <c r="DG42" s="425"/>
      <c r="DH42" s="425"/>
      <c r="DI42" s="425"/>
      <c r="DJ42" s="425"/>
      <c r="DK42" s="425"/>
      <c r="DL42" s="425"/>
      <c r="DM42" s="425"/>
      <c r="DN42" s="425"/>
      <c r="DO42" s="425"/>
      <c r="DP42" s="425"/>
      <c r="DQ42" s="425"/>
      <c r="DR42" s="425"/>
      <c r="DS42" s="425"/>
      <c r="DT42" s="425"/>
      <c r="DU42" s="425"/>
      <c r="DV42" s="425"/>
      <c r="DW42" s="425"/>
      <c r="DX42" s="425"/>
      <c r="DY42" s="425"/>
      <c r="DZ42" s="425"/>
      <c r="EA42" s="425"/>
      <c r="EB42" s="425"/>
      <c r="EC42" s="425"/>
      <c r="ED42" s="425"/>
      <c r="EE42" s="425"/>
      <c r="EF42" s="425"/>
      <c r="EG42" s="425"/>
      <c r="EH42" s="425"/>
      <c r="EI42" s="425"/>
      <c r="EJ42" s="425"/>
      <c r="EK42" s="425"/>
      <c r="EL42" s="425"/>
      <c r="EM42" s="425"/>
      <c r="EN42" s="425"/>
      <c r="EO42" s="425"/>
      <c r="EP42" s="425"/>
      <c r="EQ42" s="425"/>
      <c r="ER42" s="425"/>
      <c r="ES42" s="425"/>
      <c r="ET42" s="425"/>
      <c r="EU42" s="425"/>
      <c r="EV42" s="425"/>
      <c r="EW42" s="425"/>
      <c r="EX42" s="425"/>
      <c r="EY42" s="425"/>
      <c r="EZ42" s="425"/>
      <c r="FA42" s="425"/>
      <c r="FB42" s="425"/>
      <c r="FC42" s="425"/>
      <c r="FD42" s="425"/>
      <c r="FE42" s="425"/>
      <c r="FF42" s="425"/>
      <c r="FG42" s="425"/>
      <c r="FH42" s="425"/>
      <c r="FI42" s="425"/>
      <c r="FJ42" s="425"/>
      <c r="FK42" s="425"/>
      <c r="FL42" s="425"/>
      <c r="FM42" s="425"/>
      <c r="FN42" s="425"/>
      <c r="FO42" s="425"/>
      <c r="FP42" s="425"/>
      <c r="FQ42" s="425"/>
      <c r="FR42" s="425"/>
      <c r="FS42" s="425"/>
      <c r="FT42" s="425"/>
      <c r="FU42" s="425"/>
      <c r="FV42" s="425"/>
      <c r="FW42" s="425"/>
      <c r="FX42" s="425"/>
      <c r="FY42" s="425"/>
      <c r="FZ42" s="425"/>
      <c r="GA42" s="425"/>
      <c r="GB42" s="425"/>
      <c r="GC42" s="425"/>
      <c r="GD42" s="425"/>
      <c r="GE42" s="425"/>
      <c r="GF42" s="425"/>
      <c r="GG42" s="425"/>
      <c r="GH42" s="425"/>
      <c r="GI42" s="425"/>
      <c r="GJ42" s="425"/>
      <c r="GK42" s="425"/>
      <c r="GL42" s="425"/>
      <c r="GM42" s="425"/>
      <c r="GN42" s="425"/>
      <c r="GO42" s="425"/>
      <c r="GP42" s="425"/>
      <c r="GQ42" s="425"/>
      <c r="GR42" s="425"/>
      <c r="GS42" s="425"/>
      <c r="GT42" s="425"/>
      <c r="GU42" s="425"/>
      <c r="GV42" s="425"/>
      <c r="GW42" s="425"/>
      <c r="GX42" s="425"/>
      <c r="GY42" s="425"/>
      <c r="GZ42" s="425"/>
      <c r="HA42" s="425"/>
      <c r="HB42" s="425"/>
      <c r="HC42" s="425"/>
      <c r="HD42" s="425"/>
      <c r="HE42" s="425"/>
      <c r="HF42" s="425"/>
      <c r="HG42" s="425"/>
      <c r="HH42" s="425"/>
      <c r="HI42" s="425"/>
      <c r="HJ42" s="425"/>
      <c r="HK42" s="425"/>
      <c r="HL42" s="425"/>
      <c r="HM42" s="425"/>
      <c r="HN42" s="425"/>
    </row>
    <row r="43" spans="1:222" ht="73.5" customHeight="1" x14ac:dyDescent="0.2">
      <c r="A43" s="18" t="s">
        <v>93</v>
      </c>
      <c r="B43" s="72" t="s">
        <v>94</v>
      </c>
      <c r="C43" s="89" t="s">
        <v>1029</v>
      </c>
      <c r="D43" s="89" t="s">
        <v>1030</v>
      </c>
      <c r="E43" s="454" t="s">
        <v>1024</v>
      </c>
      <c r="F43" s="89" t="s">
        <v>1025</v>
      </c>
      <c r="G43" s="91" t="s">
        <v>462</v>
      </c>
      <c r="H43" s="76" t="s">
        <v>55</v>
      </c>
      <c r="I43" s="445" t="s">
        <v>1000</v>
      </c>
      <c r="J43" s="88" t="s">
        <v>1026</v>
      </c>
      <c r="K43" s="95" t="s">
        <v>1031</v>
      </c>
      <c r="L43" s="95" t="s">
        <v>1032</v>
      </c>
      <c r="M43" s="65"/>
      <c r="N43" s="65"/>
      <c r="O43" s="57" t="e">
        <f t="shared" si="0"/>
        <v>#DIV/0!</v>
      </c>
      <c r="P43" s="80" t="s">
        <v>929</v>
      </c>
      <c r="Q43" s="80"/>
      <c r="R43" s="80" t="s">
        <v>931</v>
      </c>
      <c r="S43" s="80"/>
      <c r="T43" s="114"/>
      <c r="U43" s="114"/>
      <c r="V43" s="219"/>
      <c r="W43" s="114"/>
      <c r="X43" s="114"/>
      <c r="Y43" s="114"/>
      <c r="Z43" s="114"/>
      <c r="AA43" s="81"/>
      <c r="AB43" s="81"/>
      <c r="AC43" s="81"/>
      <c r="AD43" s="81"/>
      <c r="AE43" s="81"/>
      <c r="AF43" s="81"/>
      <c r="AG43" s="81"/>
      <c r="AH43" s="82"/>
      <c r="AI43" s="82"/>
      <c r="AJ43" s="82"/>
      <c r="AK43" s="82"/>
      <c r="AL43" s="82"/>
      <c r="AM43" s="82"/>
      <c r="AN43" s="82"/>
      <c r="AO43" s="424"/>
      <c r="AP43" s="424"/>
      <c r="AQ43" s="424"/>
      <c r="AR43" s="424"/>
      <c r="AS43" s="424"/>
      <c r="AT43" s="424"/>
      <c r="AU43" s="424"/>
      <c r="AV43" s="424"/>
      <c r="AW43" s="425"/>
      <c r="AX43" s="425"/>
      <c r="AY43" s="425"/>
      <c r="AZ43" s="425"/>
      <c r="BA43" s="425"/>
      <c r="BB43" s="425"/>
      <c r="BC43" s="425"/>
      <c r="BD43" s="425"/>
      <c r="BE43" s="425"/>
      <c r="BF43" s="425"/>
      <c r="BG43" s="425"/>
      <c r="BH43" s="425"/>
      <c r="BI43" s="425"/>
      <c r="BJ43" s="425"/>
      <c r="BK43" s="425"/>
      <c r="BL43" s="425"/>
      <c r="BM43" s="425"/>
      <c r="BN43" s="425"/>
      <c r="BO43" s="425"/>
      <c r="BP43" s="425"/>
      <c r="BQ43" s="425"/>
      <c r="BR43" s="425"/>
      <c r="BS43" s="425"/>
      <c r="BT43" s="425"/>
      <c r="BU43" s="425"/>
      <c r="BV43" s="425"/>
      <c r="BW43" s="425"/>
      <c r="BX43" s="425"/>
      <c r="BY43" s="425"/>
      <c r="BZ43" s="425"/>
      <c r="CA43" s="425"/>
      <c r="CB43" s="425"/>
      <c r="CC43" s="425"/>
      <c r="CD43" s="425"/>
      <c r="CE43" s="425"/>
      <c r="CF43" s="425"/>
      <c r="CG43" s="425"/>
      <c r="CH43" s="425"/>
      <c r="CI43" s="425"/>
      <c r="CJ43" s="425"/>
      <c r="CK43" s="425"/>
      <c r="CL43" s="425"/>
      <c r="CM43" s="425"/>
      <c r="CN43" s="425"/>
      <c r="CO43" s="425"/>
      <c r="CP43" s="425"/>
      <c r="CQ43" s="425"/>
      <c r="CR43" s="425"/>
      <c r="CS43" s="425"/>
      <c r="CT43" s="425"/>
      <c r="CU43" s="425"/>
      <c r="CV43" s="425"/>
      <c r="CW43" s="425"/>
      <c r="CX43" s="425"/>
      <c r="CY43" s="425"/>
      <c r="CZ43" s="425"/>
      <c r="DA43" s="425"/>
      <c r="DB43" s="425"/>
      <c r="DC43" s="425"/>
      <c r="DD43" s="425"/>
      <c r="DE43" s="425"/>
      <c r="DF43" s="425"/>
      <c r="DG43" s="425"/>
      <c r="DH43" s="425"/>
      <c r="DI43" s="425"/>
      <c r="DJ43" s="425"/>
      <c r="DK43" s="425"/>
      <c r="DL43" s="425"/>
      <c r="DM43" s="425"/>
      <c r="DN43" s="425"/>
      <c r="DO43" s="425"/>
      <c r="DP43" s="425"/>
      <c r="DQ43" s="425"/>
      <c r="DR43" s="425"/>
      <c r="DS43" s="425"/>
      <c r="DT43" s="425"/>
      <c r="DU43" s="425"/>
      <c r="DV43" s="425"/>
      <c r="DW43" s="425"/>
      <c r="DX43" s="425"/>
      <c r="DY43" s="425"/>
      <c r="DZ43" s="425"/>
      <c r="EA43" s="425"/>
      <c r="EB43" s="425"/>
      <c r="EC43" s="425"/>
      <c r="ED43" s="425"/>
      <c r="EE43" s="425"/>
      <c r="EF43" s="425"/>
      <c r="EG43" s="425"/>
      <c r="EH43" s="425"/>
      <c r="EI43" s="425"/>
      <c r="EJ43" s="425"/>
      <c r="EK43" s="425"/>
      <c r="EL43" s="425"/>
      <c r="EM43" s="425"/>
      <c r="EN43" s="425"/>
      <c r="EO43" s="425"/>
      <c r="EP43" s="425"/>
      <c r="EQ43" s="425"/>
      <c r="ER43" s="425"/>
      <c r="ES43" s="425"/>
      <c r="ET43" s="425"/>
      <c r="EU43" s="425"/>
      <c r="EV43" s="425"/>
      <c r="EW43" s="425"/>
      <c r="EX43" s="425"/>
      <c r="EY43" s="425"/>
      <c r="EZ43" s="425"/>
      <c r="FA43" s="425"/>
      <c r="FB43" s="425"/>
      <c r="FC43" s="425"/>
      <c r="FD43" s="425"/>
      <c r="FE43" s="425"/>
      <c r="FF43" s="425"/>
      <c r="FG43" s="425"/>
      <c r="FH43" s="425"/>
      <c r="FI43" s="425"/>
      <c r="FJ43" s="425"/>
      <c r="FK43" s="425"/>
      <c r="FL43" s="425"/>
      <c r="FM43" s="425"/>
      <c r="FN43" s="425"/>
      <c r="FO43" s="425"/>
      <c r="FP43" s="425"/>
      <c r="FQ43" s="425"/>
      <c r="FR43" s="425"/>
      <c r="FS43" s="425"/>
      <c r="FT43" s="425"/>
      <c r="FU43" s="425"/>
      <c r="FV43" s="425"/>
      <c r="FW43" s="425"/>
      <c r="FX43" s="425"/>
      <c r="FY43" s="425"/>
      <c r="FZ43" s="425"/>
      <c r="GA43" s="425"/>
      <c r="GB43" s="425"/>
      <c r="GC43" s="425"/>
      <c r="GD43" s="425"/>
      <c r="GE43" s="425"/>
      <c r="GF43" s="425"/>
      <c r="GG43" s="425"/>
      <c r="GH43" s="425"/>
      <c r="GI43" s="425"/>
      <c r="GJ43" s="425"/>
      <c r="GK43" s="425"/>
      <c r="GL43" s="425"/>
      <c r="GM43" s="425"/>
      <c r="GN43" s="425"/>
      <c r="GO43" s="425"/>
      <c r="GP43" s="425"/>
      <c r="GQ43" s="425"/>
      <c r="GR43" s="425"/>
      <c r="GS43" s="425"/>
      <c r="GT43" s="425"/>
      <c r="GU43" s="425"/>
      <c r="GV43" s="425"/>
      <c r="GW43" s="425"/>
      <c r="GX43" s="425"/>
      <c r="GY43" s="425"/>
      <c r="GZ43" s="425"/>
      <c r="HA43" s="425"/>
      <c r="HB43" s="425"/>
      <c r="HC43" s="425"/>
      <c r="HD43" s="425"/>
      <c r="HE43" s="425"/>
      <c r="HF43" s="425"/>
      <c r="HG43" s="425"/>
      <c r="HH43" s="425"/>
      <c r="HI43" s="425"/>
      <c r="HJ43" s="425"/>
      <c r="HK43" s="425"/>
      <c r="HL43" s="425"/>
      <c r="HM43" s="425"/>
      <c r="HN43" s="425"/>
    </row>
    <row r="44" spans="1:222" ht="60" x14ac:dyDescent="0.2">
      <c r="A44" s="18" t="s">
        <v>93</v>
      </c>
      <c r="B44" s="450" t="s">
        <v>826</v>
      </c>
      <c r="C44" s="451" t="s">
        <v>1033</v>
      </c>
      <c r="D44" s="429" t="s">
        <v>1034</v>
      </c>
      <c r="E44" s="454" t="s">
        <v>1035</v>
      </c>
      <c r="F44" s="429" t="s">
        <v>1036</v>
      </c>
      <c r="G44" s="451" t="s">
        <v>141</v>
      </c>
      <c r="H44" s="422" t="s">
        <v>55</v>
      </c>
      <c r="I44" s="439" t="s">
        <v>916</v>
      </c>
      <c r="J44" s="452" t="s">
        <v>1037</v>
      </c>
      <c r="K44" s="441">
        <v>43770</v>
      </c>
      <c r="L44" s="441">
        <v>43812</v>
      </c>
      <c r="M44" s="65"/>
      <c r="N44" s="65"/>
      <c r="O44" s="57" t="e">
        <f t="shared" si="0"/>
        <v>#DIV/0!</v>
      </c>
      <c r="P44" s="80" t="s">
        <v>929</v>
      </c>
      <c r="Q44" s="80"/>
      <c r="R44" s="80" t="s">
        <v>931</v>
      </c>
      <c r="S44" s="80"/>
      <c r="T44" s="114"/>
      <c r="U44" s="114"/>
      <c r="V44" s="219"/>
      <c r="W44" s="114"/>
      <c r="X44" s="114"/>
      <c r="Y44" s="114"/>
      <c r="Z44" s="114"/>
      <c r="AA44" s="81"/>
      <c r="AB44" s="81"/>
      <c r="AC44" s="81"/>
      <c r="AD44" s="81"/>
      <c r="AE44" s="81"/>
      <c r="AF44" s="81"/>
      <c r="AG44" s="81"/>
      <c r="AH44" s="82"/>
      <c r="AI44" s="82"/>
      <c r="AJ44" s="82"/>
      <c r="AK44" s="82"/>
      <c r="AL44" s="82"/>
      <c r="AM44" s="82"/>
      <c r="AN44" s="82"/>
      <c r="AO44" s="424"/>
      <c r="AP44" s="424"/>
      <c r="AQ44" s="424"/>
      <c r="AR44" s="424"/>
      <c r="AS44" s="424"/>
      <c r="AT44" s="424"/>
      <c r="AU44" s="424"/>
      <c r="AV44" s="424"/>
      <c r="AW44" s="425"/>
      <c r="AX44" s="425"/>
      <c r="AY44" s="425"/>
      <c r="AZ44" s="425"/>
      <c r="BA44" s="425"/>
      <c r="BB44" s="425"/>
      <c r="BC44" s="425"/>
      <c r="BD44" s="425"/>
      <c r="BE44" s="425"/>
      <c r="BF44" s="425"/>
      <c r="BG44" s="425"/>
      <c r="BH44" s="425"/>
      <c r="BI44" s="425"/>
      <c r="BJ44" s="425"/>
      <c r="BK44" s="425"/>
      <c r="BL44" s="425"/>
      <c r="BM44" s="425"/>
      <c r="BN44" s="425"/>
      <c r="BO44" s="425"/>
      <c r="BP44" s="425"/>
      <c r="BQ44" s="425"/>
      <c r="BR44" s="425"/>
      <c r="BS44" s="425"/>
      <c r="BT44" s="425"/>
      <c r="BU44" s="425"/>
      <c r="BV44" s="425"/>
      <c r="BW44" s="425"/>
      <c r="BX44" s="425"/>
      <c r="BY44" s="425"/>
      <c r="BZ44" s="425"/>
      <c r="CA44" s="425"/>
      <c r="CB44" s="425"/>
      <c r="CC44" s="425"/>
      <c r="CD44" s="425"/>
      <c r="CE44" s="425"/>
      <c r="CF44" s="425"/>
      <c r="CG44" s="425"/>
      <c r="CH44" s="425"/>
      <c r="CI44" s="425"/>
      <c r="CJ44" s="425"/>
      <c r="CK44" s="425"/>
      <c r="CL44" s="425"/>
      <c r="CM44" s="425"/>
      <c r="CN44" s="425"/>
      <c r="CO44" s="425"/>
      <c r="CP44" s="425"/>
      <c r="CQ44" s="425"/>
      <c r="CR44" s="425"/>
      <c r="CS44" s="425"/>
      <c r="CT44" s="425"/>
      <c r="CU44" s="425"/>
      <c r="CV44" s="425"/>
      <c r="CW44" s="425"/>
      <c r="CX44" s="425"/>
      <c r="CY44" s="425"/>
      <c r="CZ44" s="425"/>
      <c r="DA44" s="425"/>
      <c r="DB44" s="425"/>
      <c r="DC44" s="425"/>
      <c r="DD44" s="425"/>
      <c r="DE44" s="425"/>
      <c r="DF44" s="425"/>
      <c r="DG44" s="425"/>
      <c r="DH44" s="425"/>
      <c r="DI44" s="425"/>
      <c r="DJ44" s="425"/>
      <c r="DK44" s="425"/>
      <c r="DL44" s="425"/>
      <c r="DM44" s="425"/>
      <c r="DN44" s="425"/>
      <c r="DO44" s="425"/>
      <c r="DP44" s="425"/>
      <c r="DQ44" s="425"/>
      <c r="DR44" s="425"/>
      <c r="DS44" s="425"/>
      <c r="DT44" s="425"/>
      <c r="DU44" s="425"/>
      <c r="DV44" s="425"/>
      <c r="DW44" s="425"/>
      <c r="DX44" s="425"/>
      <c r="DY44" s="425"/>
      <c r="DZ44" s="425"/>
      <c r="EA44" s="425"/>
      <c r="EB44" s="425"/>
      <c r="EC44" s="425"/>
      <c r="ED44" s="425"/>
      <c r="EE44" s="425"/>
      <c r="EF44" s="425"/>
      <c r="EG44" s="425"/>
      <c r="EH44" s="425"/>
      <c r="EI44" s="425"/>
      <c r="EJ44" s="425"/>
      <c r="EK44" s="425"/>
      <c r="EL44" s="425"/>
      <c r="EM44" s="425"/>
      <c r="EN44" s="425"/>
      <c r="EO44" s="425"/>
      <c r="EP44" s="425"/>
      <c r="EQ44" s="425"/>
      <c r="ER44" s="425"/>
      <c r="ES44" s="425"/>
      <c r="ET44" s="425"/>
      <c r="EU44" s="425"/>
      <c r="EV44" s="425"/>
      <c r="EW44" s="425"/>
      <c r="EX44" s="425"/>
      <c r="EY44" s="425"/>
      <c r="EZ44" s="425"/>
      <c r="FA44" s="425"/>
      <c r="FB44" s="425"/>
      <c r="FC44" s="425"/>
      <c r="FD44" s="425"/>
      <c r="FE44" s="425"/>
      <c r="FF44" s="425"/>
      <c r="FG44" s="425"/>
      <c r="FH44" s="425"/>
      <c r="FI44" s="425"/>
      <c r="FJ44" s="425"/>
      <c r="FK44" s="425"/>
      <c r="FL44" s="425"/>
      <c r="FM44" s="425"/>
      <c r="FN44" s="425"/>
      <c r="FO44" s="425"/>
      <c r="FP44" s="425"/>
      <c r="FQ44" s="425"/>
      <c r="FR44" s="425"/>
      <c r="FS44" s="425"/>
      <c r="FT44" s="425"/>
      <c r="FU44" s="425"/>
      <c r="FV44" s="425"/>
      <c r="FW44" s="425"/>
      <c r="FX44" s="425"/>
      <c r="FY44" s="425"/>
      <c r="FZ44" s="425"/>
      <c r="GA44" s="425"/>
      <c r="GB44" s="425"/>
      <c r="GC44" s="425"/>
      <c r="GD44" s="425"/>
      <c r="GE44" s="425"/>
      <c r="GF44" s="425"/>
      <c r="GG44" s="425"/>
      <c r="GH44" s="425"/>
      <c r="GI44" s="425"/>
      <c r="GJ44" s="425"/>
      <c r="GK44" s="425"/>
      <c r="GL44" s="425"/>
      <c r="GM44" s="425"/>
      <c r="GN44" s="425"/>
      <c r="GO44" s="425"/>
      <c r="GP44" s="425"/>
      <c r="GQ44" s="425"/>
      <c r="GR44" s="425"/>
      <c r="GS44" s="425"/>
      <c r="GT44" s="425"/>
      <c r="GU44" s="425"/>
      <c r="GV44" s="425"/>
      <c r="GW44" s="425"/>
      <c r="GX44" s="425"/>
      <c r="GY44" s="425"/>
      <c r="GZ44" s="425"/>
      <c r="HA44" s="425"/>
      <c r="HB44" s="425"/>
      <c r="HC44" s="425"/>
      <c r="HD44" s="425"/>
      <c r="HE44" s="425"/>
      <c r="HF44" s="425"/>
      <c r="HG44" s="425"/>
      <c r="HH44" s="425"/>
      <c r="HI44" s="425"/>
      <c r="HJ44" s="425"/>
      <c r="HK44" s="425"/>
      <c r="HL44" s="425"/>
      <c r="HM44" s="425"/>
      <c r="HN44" s="425"/>
    </row>
    <row r="45" spans="1:222" ht="14.25" x14ac:dyDescent="0.2">
      <c r="A45" s="459"/>
      <c r="B45" s="460"/>
      <c r="C45" s="461"/>
      <c r="D45" s="462"/>
      <c r="E45" s="463"/>
      <c r="F45" s="461"/>
      <c r="G45" s="464"/>
      <c r="H45" s="465"/>
      <c r="I45" s="466"/>
      <c r="J45" s="466"/>
      <c r="K45" s="467"/>
      <c r="L45" s="467"/>
      <c r="M45" s="424"/>
      <c r="N45" s="424"/>
      <c r="O45" s="424"/>
      <c r="P45" s="424"/>
      <c r="Q45" s="424"/>
      <c r="R45" s="424"/>
      <c r="S45" s="424"/>
      <c r="T45" s="468"/>
      <c r="U45" s="468"/>
      <c r="V45" s="424"/>
      <c r="W45" s="468"/>
      <c r="X45" s="468"/>
      <c r="Y45" s="468"/>
      <c r="Z45" s="468"/>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5"/>
      <c r="AX45" s="425"/>
      <c r="AY45" s="425"/>
      <c r="AZ45" s="425"/>
      <c r="BA45" s="425"/>
      <c r="BB45" s="425"/>
      <c r="BC45" s="425"/>
      <c r="BD45" s="425"/>
      <c r="BE45" s="425"/>
      <c r="BF45" s="425"/>
      <c r="BG45" s="425"/>
      <c r="BH45" s="425"/>
      <c r="BI45" s="425"/>
      <c r="BJ45" s="425"/>
      <c r="BK45" s="425"/>
      <c r="BL45" s="425"/>
      <c r="BM45" s="425"/>
      <c r="BN45" s="425"/>
      <c r="BO45" s="425"/>
      <c r="BP45" s="425"/>
      <c r="BQ45" s="425"/>
      <c r="BR45" s="425"/>
      <c r="BS45" s="425"/>
      <c r="BT45" s="425"/>
      <c r="BU45" s="425"/>
      <c r="BV45" s="425"/>
      <c r="BW45" s="425"/>
      <c r="BX45" s="425"/>
      <c r="BY45" s="425"/>
      <c r="BZ45" s="425"/>
      <c r="CA45" s="425"/>
      <c r="CB45" s="425"/>
      <c r="CC45" s="425"/>
      <c r="CD45" s="425"/>
      <c r="CE45" s="425"/>
      <c r="CF45" s="425"/>
      <c r="CG45" s="425"/>
      <c r="CH45" s="425"/>
      <c r="CI45" s="425"/>
      <c r="CJ45" s="425"/>
      <c r="CK45" s="425"/>
      <c r="CL45" s="425"/>
      <c r="CM45" s="425"/>
      <c r="CN45" s="425"/>
      <c r="CO45" s="425"/>
      <c r="CP45" s="425"/>
      <c r="CQ45" s="425"/>
      <c r="CR45" s="425"/>
      <c r="CS45" s="425"/>
      <c r="CT45" s="425"/>
      <c r="CU45" s="425"/>
      <c r="CV45" s="425"/>
      <c r="CW45" s="425"/>
      <c r="CX45" s="425"/>
      <c r="CY45" s="425"/>
      <c r="CZ45" s="425"/>
      <c r="DA45" s="425"/>
      <c r="DB45" s="425"/>
      <c r="DC45" s="425"/>
      <c r="DD45" s="425"/>
      <c r="DE45" s="425"/>
      <c r="DF45" s="425"/>
      <c r="DG45" s="425"/>
      <c r="DH45" s="425"/>
      <c r="DI45" s="425"/>
      <c r="DJ45" s="425"/>
      <c r="DK45" s="425"/>
      <c r="DL45" s="425"/>
      <c r="DM45" s="425"/>
      <c r="DN45" s="425"/>
      <c r="DO45" s="425"/>
      <c r="DP45" s="425"/>
      <c r="DQ45" s="425"/>
      <c r="DR45" s="425"/>
      <c r="DS45" s="425"/>
      <c r="DT45" s="425"/>
      <c r="DU45" s="425"/>
      <c r="DV45" s="425"/>
      <c r="DW45" s="425"/>
      <c r="DX45" s="425"/>
      <c r="DY45" s="425"/>
      <c r="DZ45" s="425"/>
      <c r="EA45" s="425"/>
      <c r="EB45" s="425"/>
      <c r="EC45" s="425"/>
      <c r="ED45" s="425"/>
      <c r="EE45" s="425"/>
      <c r="EF45" s="425"/>
      <c r="EG45" s="425"/>
      <c r="EH45" s="425"/>
      <c r="EI45" s="425"/>
      <c r="EJ45" s="425"/>
      <c r="EK45" s="425"/>
      <c r="EL45" s="425"/>
      <c r="EM45" s="425"/>
      <c r="EN45" s="425"/>
      <c r="EO45" s="425"/>
      <c r="EP45" s="425"/>
      <c r="EQ45" s="425"/>
      <c r="ER45" s="425"/>
      <c r="ES45" s="425"/>
      <c r="ET45" s="425"/>
      <c r="EU45" s="425"/>
      <c r="EV45" s="425"/>
      <c r="EW45" s="425"/>
      <c r="EX45" s="425"/>
      <c r="EY45" s="425"/>
      <c r="EZ45" s="425"/>
      <c r="FA45" s="425"/>
      <c r="FB45" s="425"/>
      <c r="FC45" s="425"/>
      <c r="FD45" s="425"/>
      <c r="FE45" s="425"/>
      <c r="FF45" s="425"/>
      <c r="FG45" s="425"/>
      <c r="FH45" s="425"/>
      <c r="FI45" s="425"/>
      <c r="FJ45" s="425"/>
      <c r="FK45" s="425"/>
      <c r="FL45" s="425"/>
      <c r="FM45" s="425"/>
      <c r="FN45" s="425"/>
      <c r="FO45" s="425"/>
      <c r="FP45" s="425"/>
      <c r="FQ45" s="425"/>
      <c r="FR45" s="425"/>
      <c r="FS45" s="425"/>
      <c r="FT45" s="425"/>
      <c r="FU45" s="425"/>
      <c r="FV45" s="425"/>
      <c r="FW45" s="425"/>
      <c r="FX45" s="425"/>
      <c r="FY45" s="425"/>
      <c r="FZ45" s="425"/>
      <c r="GA45" s="425"/>
      <c r="GB45" s="425"/>
      <c r="GC45" s="425"/>
      <c r="GD45" s="425"/>
      <c r="GE45" s="425"/>
      <c r="GF45" s="425"/>
      <c r="GG45" s="425"/>
      <c r="GH45" s="425"/>
      <c r="GI45" s="425"/>
      <c r="GJ45" s="425"/>
      <c r="GK45" s="425"/>
      <c r="GL45" s="425"/>
      <c r="GM45" s="425"/>
      <c r="GN45" s="425"/>
      <c r="GO45" s="425"/>
      <c r="GP45" s="425"/>
      <c r="GQ45" s="425"/>
      <c r="GR45" s="425"/>
      <c r="GS45" s="425"/>
      <c r="GT45" s="425"/>
      <c r="GU45" s="425"/>
      <c r="GV45" s="425"/>
      <c r="GW45" s="425"/>
      <c r="GX45" s="425"/>
      <c r="GY45" s="425"/>
      <c r="GZ45" s="425"/>
      <c r="HA45" s="425"/>
      <c r="HB45" s="425"/>
      <c r="HC45" s="425"/>
      <c r="HD45" s="425"/>
      <c r="HE45" s="425"/>
      <c r="HF45" s="425"/>
      <c r="HG45" s="425"/>
      <c r="HH45" s="425"/>
      <c r="HI45" s="425"/>
      <c r="HJ45" s="425"/>
      <c r="HK45" s="425"/>
      <c r="HL45" s="425"/>
      <c r="HM45" s="425"/>
      <c r="HN45" s="425"/>
    </row>
    <row r="46" spans="1:222" ht="40.5" x14ac:dyDescent="0.2">
      <c r="A46" s="1"/>
      <c r="B46" s="2"/>
      <c r="C46" s="3" t="s">
        <v>90</v>
      </c>
      <c r="D46" s="4"/>
      <c r="E46" s="5"/>
      <c r="F46" s="5"/>
      <c r="G46" s="6"/>
      <c r="H46" s="2"/>
      <c r="I46" s="7"/>
      <c r="J46" s="6"/>
      <c r="K46" s="5"/>
      <c r="L46" s="5"/>
      <c r="T46" s="93"/>
      <c r="U46" s="93"/>
      <c r="W46" s="93"/>
      <c r="X46" s="93"/>
      <c r="Y46" s="93"/>
      <c r="Z46" s="93"/>
    </row>
    <row r="47" spans="1:222" ht="25.5" x14ac:dyDescent="0.2">
      <c r="A47" s="10" t="s">
        <v>31</v>
      </c>
      <c r="B47" s="10" t="s">
        <v>254</v>
      </c>
      <c r="C47" s="10" t="s">
        <v>92</v>
      </c>
      <c r="D47" s="10" t="s">
        <v>211</v>
      </c>
      <c r="E47" s="10" t="s">
        <v>35</v>
      </c>
      <c r="F47" s="10" t="s">
        <v>36</v>
      </c>
      <c r="G47" s="10" t="s">
        <v>37</v>
      </c>
      <c r="H47" s="10" t="s">
        <v>38</v>
      </c>
      <c r="I47" s="10" t="s">
        <v>39</v>
      </c>
      <c r="J47" s="11" t="s">
        <v>40</v>
      </c>
      <c r="K47" s="11"/>
      <c r="L47" s="11"/>
      <c r="T47" s="93"/>
      <c r="U47" s="93"/>
      <c r="W47" s="93"/>
      <c r="X47" s="93"/>
      <c r="Y47" s="93"/>
      <c r="Z47" s="93"/>
    </row>
    <row r="48" spans="1:222" ht="78" customHeight="1" x14ac:dyDescent="0.2">
      <c r="A48" s="18" t="s">
        <v>93</v>
      </c>
      <c r="B48" s="72" t="s">
        <v>94</v>
      </c>
      <c r="C48" s="73" t="s">
        <v>95</v>
      </c>
      <c r="D48" s="73" t="s">
        <v>96</v>
      </c>
      <c r="E48" s="74" t="s">
        <v>97</v>
      </c>
      <c r="F48" s="75" t="s">
        <v>98</v>
      </c>
      <c r="G48" s="19" t="s">
        <v>561</v>
      </c>
      <c r="H48" s="76" t="s">
        <v>100</v>
      </c>
      <c r="I48" s="77" t="s">
        <v>1038</v>
      </c>
      <c r="J48" s="78" t="s">
        <v>101</v>
      </c>
      <c r="K48" s="469" t="s">
        <v>146</v>
      </c>
      <c r="L48" s="469" t="s">
        <v>147</v>
      </c>
      <c r="M48" s="65">
        <v>10</v>
      </c>
      <c r="N48" s="65">
        <v>6</v>
      </c>
      <c r="O48" s="57">
        <f t="shared" si="0"/>
        <v>0.6</v>
      </c>
      <c r="P48" s="470" t="s">
        <v>1039</v>
      </c>
      <c r="Q48" s="80" t="s">
        <v>1040</v>
      </c>
      <c r="R48" s="80" t="s">
        <v>1041</v>
      </c>
      <c r="S48" s="80" t="s">
        <v>182</v>
      </c>
      <c r="T48" s="114"/>
      <c r="U48" s="114"/>
      <c r="V48" s="219"/>
      <c r="W48" s="114"/>
      <c r="X48" s="114"/>
      <c r="Y48" s="114"/>
      <c r="Z48" s="114"/>
      <c r="AA48" s="81"/>
      <c r="AB48" s="81"/>
      <c r="AC48" s="81"/>
      <c r="AD48" s="81"/>
      <c r="AE48" s="81"/>
      <c r="AF48" s="81"/>
      <c r="AG48" s="81"/>
      <c r="AH48" s="82"/>
      <c r="AI48" s="82"/>
      <c r="AJ48" s="82"/>
      <c r="AK48" s="82"/>
      <c r="AL48" s="82"/>
      <c r="AM48" s="82"/>
      <c r="AN48" s="82"/>
    </row>
    <row r="49" spans="1:40" ht="88.5" customHeight="1" x14ac:dyDescent="0.2">
      <c r="A49" s="18" t="s">
        <v>93</v>
      </c>
      <c r="B49" s="72" t="s">
        <v>94</v>
      </c>
      <c r="C49" s="73" t="s">
        <v>102</v>
      </c>
      <c r="D49" s="73" t="s">
        <v>103</v>
      </c>
      <c r="E49" s="74" t="s">
        <v>104</v>
      </c>
      <c r="F49" s="75" t="s">
        <v>105</v>
      </c>
      <c r="G49" s="19" t="s">
        <v>561</v>
      </c>
      <c r="H49" s="76" t="s">
        <v>100</v>
      </c>
      <c r="I49" s="77" t="s">
        <v>1038</v>
      </c>
      <c r="J49" s="78" t="s">
        <v>145</v>
      </c>
      <c r="K49" s="469" t="s">
        <v>146</v>
      </c>
      <c r="L49" s="469" t="s">
        <v>147</v>
      </c>
      <c r="M49" s="65">
        <v>4</v>
      </c>
      <c r="N49" s="65">
        <v>4</v>
      </c>
      <c r="O49" s="57">
        <f t="shared" si="0"/>
        <v>1</v>
      </c>
      <c r="P49" s="80" t="s">
        <v>1042</v>
      </c>
      <c r="Q49" s="80" t="s">
        <v>1043</v>
      </c>
      <c r="R49" s="80" t="s">
        <v>1044</v>
      </c>
      <c r="S49" s="80" t="s">
        <v>181</v>
      </c>
      <c r="T49" s="114"/>
      <c r="U49" s="114"/>
      <c r="V49" s="219"/>
      <c r="W49" s="114"/>
      <c r="X49" s="114"/>
      <c r="Y49" s="114"/>
      <c r="Z49" s="114"/>
      <c r="AA49" s="81"/>
      <c r="AB49" s="81"/>
      <c r="AC49" s="81"/>
      <c r="AD49" s="81"/>
      <c r="AE49" s="81"/>
      <c r="AF49" s="81"/>
      <c r="AG49" s="81"/>
      <c r="AH49" s="82"/>
      <c r="AI49" s="82"/>
      <c r="AJ49" s="82"/>
      <c r="AK49" s="82"/>
      <c r="AL49" s="82"/>
      <c r="AM49" s="82"/>
      <c r="AN49" s="82"/>
    </row>
    <row r="50" spans="1:40" ht="84.75" customHeight="1" x14ac:dyDescent="0.2">
      <c r="A50" s="18" t="s">
        <v>93</v>
      </c>
      <c r="B50" s="72" t="s">
        <v>94</v>
      </c>
      <c r="C50" s="471" t="s">
        <v>106</v>
      </c>
      <c r="D50" s="73" t="s">
        <v>107</v>
      </c>
      <c r="E50" s="74" t="s">
        <v>108</v>
      </c>
      <c r="F50" s="75" t="s">
        <v>109</v>
      </c>
      <c r="G50" s="19" t="s">
        <v>99</v>
      </c>
      <c r="H50" s="76" t="s">
        <v>100</v>
      </c>
      <c r="I50" s="77" t="s">
        <v>1038</v>
      </c>
      <c r="J50" s="78" t="s">
        <v>110</v>
      </c>
      <c r="K50" s="472">
        <v>43466</v>
      </c>
      <c r="L50" s="472">
        <v>43812</v>
      </c>
      <c r="M50" s="65">
        <v>0</v>
      </c>
      <c r="N50" s="65">
        <v>0</v>
      </c>
      <c r="O50" s="57" t="e">
        <f t="shared" si="0"/>
        <v>#DIV/0!</v>
      </c>
      <c r="P50" s="80" t="s">
        <v>1045</v>
      </c>
      <c r="Q50" s="80"/>
      <c r="R50" s="80" t="s">
        <v>812</v>
      </c>
      <c r="S50" s="80"/>
      <c r="T50" s="114"/>
      <c r="U50" s="114"/>
      <c r="V50" s="219"/>
      <c r="W50" s="114"/>
      <c r="X50" s="114"/>
      <c r="Y50" s="114"/>
      <c r="Z50" s="114"/>
      <c r="AA50" s="81"/>
      <c r="AB50" s="81"/>
      <c r="AC50" s="81"/>
      <c r="AD50" s="81"/>
      <c r="AE50" s="81"/>
      <c r="AF50" s="81"/>
      <c r="AG50" s="81"/>
      <c r="AH50" s="82"/>
      <c r="AI50" s="82"/>
      <c r="AJ50" s="82"/>
      <c r="AK50" s="82"/>
      <c r="AL50" s="82"/>
      <c r="AM50" s="82"/>
      <c r="AN50" s="82"/>
    </row>
    <row r="51" spans="1:40" ht="69.75" customHeight="1" x14ac:dyDescent="0.2">
      <c r="A51" s="18" t="s">
        <v>93</v>
      </c>
      <c r="B51" s="72" t="s">
        <v>94</v>
      </c>
      <c r="C51" s="73" t="s">
        <v>111</v>
      </c>
      <c r="D51" s="73" t="s">
        <v>112</v>
      </c>
      <c r="E51" s="74" t="s">
        <v>113</v>
      </c>
      <c r="F51" s="74" t="s">
        <v>114</v>
      </c>
      <c r="G51" s="19" t="s">
        <v>99</v>
      </c>
      <c r="H51" s="76" t="s">
        <v>100</v>
      </c>
      <c r="I51" s="77" t="s">
        <v>1038</v>
      </c>
      <c r="J51" s="78" t="s">
        <v>115</v>
      </c>
      <c r="K51" s="472">
        <v>43466</v>
      </c>
      <c r="L51" s="472">
        <v>43812</v>
      </c>
      <c r="M51" s="65">
        <v>1</v>
      </c>
      <c r="N51" s="65">
        <v>0</v>
      </c>
      <c r="O51" s="57">
        <f t="shared" si="0"/>
        <v>0</v>
      </c>
      <c r="P51" s="80" t="s">
        <v>1046</v>
      </c>
      <c r="Q51" s="80"/>
      <c r="R51" s="80" t="s">
        <v>1047</v>
      </c>
      <c r="S51" s="80" t="s">
        <v>183</v>
      </c>
      <c r="T51" s="114"/>
      <c r="U51" s="114"/>
      <c r="V51" s="219"/>
      <c r="W51" s="114"/>
      <c r="X51" s="114"/>
      <c r="Y51" s="114"/>
      <c r="Z51" s="114"/>
      <c r="AA51" s="81"/>
      <c r="AB51" s="81"/>
      <c r="AC51" s="81"/>
      <c r="AD51" s="81"/>
      <c r="AE51" s="81"/>
      <c r="AF51" s="81"/>
      <c r="AG51" s="81"/>
      <c r="AH51" s="82"/>
      <c r="AI51" s="82"/>
      <c r="AJ51" s="82"/>
      <c r="AK51" s="82"/>
      <c r="AL51" s="82"/>
      <c r="AM51" s="82"/>
      <c r="AN51" s="82"/>
    </row>
    <row r="52" spans="1:40" ht="84" customHeight="1" x14ac:dyDescent="0.2">
      <c r="A52" s="18" t="s">
        <v>93</v>
      </c>
      <c r="B52" s="72" t="s">
        <v>116</v>
      </c>
      <c r="C52" s="73" t="s">
        <v>117</v>
      </c>
      <c r="D52" s="73" t="s">
        <v>118</v>
      </c>
      <c r="E52" s="74" t="s">
        <v>119</v>
      </c>
      <c r="F52" s="74" t="s">
        <v>120</v>
      </c>
      <c r="G52" s="19" t="s">
        <v>99</v>
      </c>
      <c r="H52" s="76" t="s">
        <v>100</v>
      </c>
      <c r="I52" s="77" t="s">
        <v>1038</v>
      </c>
      <c r="J52" s="78" t="s">
        <v>121</v>
      </c>
      <c r="K52" s="472">
        <v>43466</v>
      </c>
      <c r="L52" s="472">
        <v>43812</v>
      </c>
      <c r="M52" s="65">
        <v>0</v>
      </c>
      <c r="N52" s="65">
        <v>0</v>
      </c>
      <c r="O52" s="57" t="e">
        <f t="shared" si="0"/>
        <v>#DIV/0!</v>
      </c>
      <c r="P52" s="80" t="s">
        <v>1048</v>
      </c>
      <c r="Q52" s="80"/>
      <c r="R52" s="80" t="s">
        <v>1049</v>
      </c>
      <c r="S52" s="80"/>
      <c r="T52" s="114"/>
      <c r="U52" s="114"/>
      <c r="V52" s="219"/>
      <c r="W52" s="114"/>
      <c r="X52" s="114"/>
      <c r="Y52" s="114"/>
      <c r="Z52" s="114"/>
      <c r="AA52" s="81"/>
      <c r="AB52" s="81"/>
      <c r="AC52" s="81"/>
      <c r="AD52" s="81"/>
      <c r="AE52" s="81"/>
      <c r="AF52" s="81"/>
      <c r="AG52" s="81"/>
      <c r="AH52" s="82"/>
      <c r="AI52" s="82"/>
      <c r="AJ52" s="82"/>
      <c r="AK52" s="82"/>
      <c r="AL52" s="82"/>
      <c r="AM52" s="82"/>
      <c r="AN52" s="82"/>
    </row>
    <row r="53" spans="1:40" ht="180" x14ac:dyDescent="0.2">
      <c r="A53" s="18" t="s">
        <v>93</v>
      </c>
      <c r="B53" s="83" t="s">
        <v>122</v>
      </c>
      <c r="C53" s="73" t="s">
        <v>123</v>
      </c>
      <c r="D53" s="73" t="s">
        <v>124</v>
      </c>
      <c r="E53" s="74" t="s">
        <v>125</v>
      </c>
      <c r="F53" s="20" t="s">
        <v>126</v>
      </c>
      <c r="G53" s="19" t="s">
        <v>561</v>
      </c>
      <c r="H53" s="78" t="s">
        <v>127</v>
      </c>
      <c r="I53" s="77" t="s">
        <v>1038</v>
      </c>
      <c r="J53" s="78" t="s">
        <v>128</v>
      </c>
      <c r="K53" s="469" t="s">
        <v>148</v>
      </c>
      <c r="L53" s="469" t="s">
        <v>149</v>
      </c>
      <c r="M53" s="65">
        <v>13</v>
      </c>
      <c r="N53" s="65">
        <v>10</v>
      </c>
      <c r="O53" s="57">
        <f t="shared" si="0"/>
        <v>0.76923076923076927</v>
      </c>
      <c r="P53" s="80" t="s">
        <v>1050</v>
      </c>
      <c r="Q53" s="260" t="s">
        <v>1051</v>
      </c>
      <c r="R53" s="80" t="s">
        <v>1052</v>
      </c>
      <c r="S53" s="80" t="s">
        <v>182</v>
      </c>
      <c r="T53" s="114"/>
      <c r="U53" s="114"/>
      <c r="V53" s="219"/>
      <c r="W53" s="114"/>
      <c r="X53" s="114"/>
      <c r="Y53" s="114"/>
      <c r="Z53" s="114"/>
      <c r="AA53" s="81"/>
      <c r="AB53" s="81"/>
      <c r="AC53" s="81"/>
      <c r="AD53" s="81"/>
      <c r="AE53" s="81"/>
      <c r="AF53" s="81"/>
      <c r="AG53" s="81"/>
      <c r="AH53" s="82"/>
      <c r="AI53" s="82"/>
      <c r="AJ53" s="82"/>
      <c r="AK53" s="82"/>
      <c r="AL53" s="82"/>
      <c r="AM53" s="82"/>
      <c r="AN53" s="82"/>
    </row>
    <row r="54" spans="1:40" ht="101.25" customHeight="1" x14ac:dyDescent="0.2">
      <c r="A54" s="18" t="s">
        <v>93</v>
      </c>
      <c r="B54" s="83" t="s">
        <v>129</v>
      </c>
      <c r="C54" s="75" t="s">
        <v>130</v>
      </c>
      <c r="D54" s="75" t="s">
        <v>131</v>
      </c>
      <c r="E54" s="21" t="s">
        <v>132</v>
      </c>
      <c r="F54" s="84" t="s">
        <v>133</v>
      </c>
      <c r="G54" s="85" t="s">
        <v>134</v>
      </c>
      <c r="H54" s="86" t="s">
        <v>100</v>
      </c>
      <c r="I54" s="77" t="s">
        <v>1038</v>
      </c>
      <c r="J54" s="87" t="s">
        <v>135</v>
      </c>
      <c r="K54" s="472">
        <v>43466</v>
      </c>
      <c r="L54" s="472">
        <v>43812</v>
      </c>
      <c r="M54" s="65">
        <v>20</v>
      </c>
      <c r="N54" s="65">
        <v>16</v>
      </c>
      <c r="O54" s="57">
        <f t="shared" si="0"/>
        <v>0.8</v>
      </c>
      <c r="P54" s="80" t="s">
        <v>1053</v>
      </c>
      <c r="Q54" s="80" t="s">
        <v>1054</v>
      </c>
      <c r="R54" s="80" t="s">
        <v>1055</v>
      </c>
      <c r="S54" s="80" t="s">
        <v>182</v>
      </c>
      <c r="T54" s="114"/>
      <c r="U54" s="114"/>
      <c r="V54" s="219"/>
      <c r="W54" s="114"/>
      <c r="X54" s="114"/>
      <c r="Y54" s="114"/>
      <c r="Z54" s="114"/>
      <c r="AA54" s="81"/>
      <c r="AB54" s="81"/>
      <c r="AC54" s="81"/>
      <c r="AD54" s="81"/>
      <c r="AE54" s="81"/>
      <c r="AF54" s="81"/>
      <c r="AG54" s="81"/>
      <c r="AH54" s="82"/>
      <c r="AI54" s="82"/>
      <c r="AJ54" s="82"/>
      <c r="AK54" s="82"/>
      <c r="AL54" s="82"/>
      <c r="AM54" s="82"/>
      <c r="AN54" s="82"/>
    </row>
    <row r="55" spans="1:40" ht="60" x14ac:dyDescent="0.2">
      <c r="A55" s="18" t="s">
        <v>136</v>
      </c>
      <c r="B55" s="83" t="s">
        <v>129</v>
      </c>
      <c r="C55" s="88" t="s">
        <v>137</v>
      </c>
      <c r="D55" s="89" t="s">
        <v>138</v>
      </c>
      <c r="E55" s="90" t="s">
        <v>139</v>
      </c>
      <c r="F55" s="89" t="s">
        <v>140</v>
      </c>
      <c r="G55" s="91" t="s">
        <v>141</v>
      </c>
      <c r="H55" s="92" t="s">
        <v>55</v>
      </c>
      <c r="I55" s="77" t="s">
        <v>1038</v>
      </c>
      <c r="J55" s="88" t="s">
        <v>142</v>
      </c>
      <c r="K55" s="472">
        <v>43770</v>
      </c>
      <c r="L55" s="472">
        <v>43812</v>
      </c>
      <c r="M55" s="65">
        <v>0</v>
      </c>
      <c r="N55" s="65">
        <v>0</v>
      </c>
      <c r="O55" s="57" t="e">
        <f t="shared" si="0"/>
        <v>#DIV/0!</v>
      </c>
      <c r="P55" s="80" t="s">
        <v>805</v>
      </c>
      <c r="Q55" s="80"/>
      <c r="R55" s="80" t="s">
        <v>1056</v>
      </c>
      <c r="S55" s="80"/>
      <c r="T55" s="114"/>
      <c r="U55" s="114"/>
      <c r="V55" s="219"/>
      <c r="W55" s="114"/>
      <c r="X55" s="114"/>
      <c r="Y55" s="114"/>
      <c r="Z55" s="114"/>
      <c r="AA55" s="81"/>
      <c r="AB55" s="81"/>
      <c r="AC55" s="81"/>
      <c r="AD55" s="81"/>
      <c r="AE55" s="81"/>
      <c r="AF55" s="81"/>
      <c r="AG55" s="81"/>
      <c r="AH55" s="82"/>
      <c r="AI55" s="82"/>
      <c r="AJ55" s="82"/>
      <c r="AK55" s="82"/>
      <c r="AL55" s="82"/>
      <c r="AM55" s="82"/>
      <c r="AN55" s="82"/>
    </row>
    <row r="57" spans="1:40" x14ac:dyDescent="0.2">
      <c r="E57" s="29"/>
      <c r="L57" s="27"/>
    </row>
    <row r="58" spans="1:40" x14ac:dyDescent="0.2">
      <c r="E58" s="29"/>
      <c r="L58" s="27"/>
    </row>
    <row r="59" spans="1:40" x14ac:dyDescent="0.2">
      <c r="E59" s="29"/>
    </row>
    <row r="63" spans="1:40" x14ac:dyDescent="0.2">
      <c r="E63" s="29"/>
      <c r="F63" s="29"/>
      <c r="G63" s="29"/>
      <c r="H63" s="29"/>
      <c r="I63" s="29"/>
      <c r="J63" s="29"/>
      <c r="K63" s="29"/>
      <c r="L63" s="29"/>
    </row>
    <row r="64" spans="1:40" x14ac:dyDescent="0.2">
      <c r="E64" s="29"/>
      <c r="F64" s="29"/>
      <c r="G64" s="29"/>
      <c r="H64" s="29"/>
      <c r="I64" s="29"/>
      <c r="J64" s="29"/>
      <c r="K64" s="29"/>
      <c r="L64" s="29"/>
    </row>
    <row r="65" spans="5:12" x14ac:dyDescent="0.2">
      <c r="E65" s="29"/>
      <c r="F65" s="29"/>
      <c r="G65" s="29"/>
      <c r="H65" s="29"/>
      <c r="I65" s="29"/>
      <c r="J65" s="29"/>
      <c r="K65" s="29"/>
      <c r="L65" s="29"/>
    </row>
    <row r="66" spans="5:12" x14ac:dyDescent="0.2">
      <c r="E66" s="29"/>
      <c r="F66" s="29"/>
      <c r="G66" s="29"/>
      <c r="H66" s="29"/>
      <c r="I66" s="29"/>
      <c r="J66" s="29"/>
      <c r="K66" s="29"/>
      <c r="L66" s="29"/>
    </row>
    <row r="67" spans="5:12" x14ac:dyDescent="0.2">
      <c r="E67" s="29"/>
      <c r="F67" s="29"/>
      <c r="G67" s="29"/>
      <c r="H67" s="29"/>
      <c r="I67" s="29"/>
      <c r="J67" s="29"/>
      <c r="K67" s="29"/>
      <c r="L67" s="29"/>
    </row>
    <row r="68" spans="5:12" x14ac:dyDescent="0.2">
      <c r="E68" s="29"/>
      <c r="F68" s="29"/>
      <c r="G68" s="29"/>
      <c r="H68" s="29"/>
      <c r="I68" s="29"/>
      <c r="J68" s="29"/>
      <c r="K68" s="29"/>
      <c r="L68" s="29"/>
    </row>
    <row r="69" spans="5:12" x14ac:dyDescent="0.2">
      <c r="E69" s="29"/>
      <c r="F69" s="29"/>
      <c r="G69" s="29"/>
      <c r="H69" s="29"/>
      <c r="I69" s="29"/>
      <c r="J69" s="29"/>
      <c r="K69" s="29"/>
      <c r="L69" s="29"/>
    </row>
    <row r="70" spans="5:12" x14ac:dyDescent="0.2">
      <c r="E70" s="29"/>
      <c r="F70" s="29"/>
      <c r="G70" s="29"/>
      <c r="H70" s="29"/>
      <c r="I70" s="29"/>
      <c r="J70" s="29"/>
      <c r="K70" s="29"/>
      <c r="L70" s="29"/>
    </row>
    <row r="71" spans="5:12" x14ac:dyDescent="0.2">
      <c r="E71" s="29"/>
      <c r="F71" s="29"/>
      <c r="G71" s="29"/>
      <c r="H71" s="29"/>
      <c r="I71" s="29"/>
      <c r="J71" s="29"/>
      <c r="K71" s="29"/>
      <c r="L71" s="29"/>
    </row>
    <row r="72" spans="5:12" x14ac:dyDescent="0.2">
      <c r="E72" s="29"/>
      <c r="F72" s="29"/>
      <c r="G72" s="29"/>
      <c r="H72" s="29"/>
      <c r="I72" s="29"/>
      <c r="J72" s="29"/>
      <c r="K72" s="29"/>
      <c r="L72" s="29"/>
    </row>
    <row r="73" spans="5:12" x14ac:dyDescent="0.2">
      <c r="E73" s="29"/>
      <c r="F73" s="29"/>
      <c r="G73" s="29"/>
      <c r="H73" s="29"/>
      <c r="I73" s="29"/>
      <c r="J73" s="29"/>
      <c r="K73" s="29"/>
      <c r="L73" s="29"/>
    </row>
    <row r="74" spans="5:12" x14ac:dyDescent="0.2">
      <c r="E74" s="29"/>
      <c r="F74" s="29"/>
      <c r="G74" s="29"/>
      <c r="H74" s="29"/>
      <c r="I74" s="29"/>
      <c r="J74" s="29"/>
      <c r="K74" s="29"/>
      <c r="L74" s="29"/>
    </row>
    <row r="75" spans="5:12" x14ac:dyDescent="0.2">
      <c r="E75" s="29"/>
      <c r="F75" s="29"/>
      <c r="G75" s="29"/>
      <c r="H75" s="29"/>
      <c r="I75" s="29"/>
      <c r="J75" s="29"/>
      <c r="K75" s="29"/>
      <c r="L75" s="29"/>
    </row>
    <row r="76" spans="5:12" x14ac:dyDescent="0.2">
      <c r="E76" s="29"/>
      <c r="F76" s="29"/>
      <c r="G76" s="29"/>
      <c r="H76" s="29"/>
      <c r="I76" s="29"/>
      <c r="J76" s="29"/>
      <c r="K76" s="29"/>
      <c r="L76" s="29"/>
    </row>
    <row r="77" spans="5:12" x14ac:dyDescent="0.2">
      <c r="E77" s="29"/>
      <c r="F77" s="29"/>
      <c r="G77" s="29"/>
      <c r="H77" s="29"/>
      <c r="I77" s="29"/>
      <c r="J77" s="29"/>
      <c r="K77" s="29"/>
      <c r="L77" s="29"/>
    </row>
    <row r="78" spans="5:12" x14ac:dyDescent="0.2">
      <c r="E78" s="29"/>
      <c r="F78" s="29"/>
      <c r="G78" s="29"/>
      <c r="H78" s="29"/>
      <c r="I78" s="29"/>
      <c r="J78" s="29"/>
      <c r="K78" s="29"/>
      <c r="L78" s="29"/>
    </row>
    <row r="79" spans="5:12" x14ac:dyDescent="0.2">
      <c r="E79" s="29"/>
      <c r="F79" s="29"/>
      <c r="G79" s="29"/>
      <c r="H79" s="29"/>
      <c r="I79" s="29"/>
      <c r="J79" s="29"/>
      <c r="K79" s="29"/>
      <c r="L79" s="29"/>
    </row>
    <row r="80" spans="5:12" x14ac:dyDescent="0.2">
      <c r="E80" s="29"/>
      <c r="F80" s="29"/>
      <c r="G80" s="29"/>
      <c r="H80" s="29"/>
      <c r="I80" s="29"/>
      <c r="J80" s="29"/>
      <c r="K80" s="29"/>
      <c r="L80" s="29"/>
    </row>
    <row r="81" spans="5:12" x14ac:dyDescent="0.2">
      <c r="E81" s="29"/>
      <c r="F81" s="29"/>
      <c r="G81" s="29"/>
      <c r="H81" s="29"/>
      <c r="I81" s="29"/>
      <c r="J81" s="29"/>
      <c r="K81" s="29"/>
      <c r="L81" s="29"/>
    </row>
    <row r="82" spans="5:12" x14ac:dyDescent="0.2">
      <c r="E82" s="29"/>
      <c r="F82" s="29"/>
      <c r="G82" s="29"/>
      <c r="H82" s="29"/>
      <c r="I82" s="29"/>
      <c r="J82" s="29"/>
      <c r="K82" s="29"/>
      <c r="L82" s="29"/>
    </row>
    <row r="83" spans="5:12" x14ac:dyDescent="0.2">
      <c r="E83" s="29"/>
      <c r="F83" s="29"/>
      <c r="G83" s="29"/>
      <c r="H83" s="29"/>
      <c r="I83" s="29"/>
      <c r="J83" s="29"/>
      <c r="K83" s="29"/>
      <c r="L83" s="29"/>
    </row>
  </sheetData>
  <sheetProtection algorithmName="SHA-512" hashValue="pRqNvgJqu/ouoal3k256Q4D7yCN37aGuxIYkhLZYpDBtIXTrcZkqxnKG3AQgOsZ75IsC5Zm4N20tZ8yrLHenyA==" saltValue="ikdzhjSN34PRIJDtHgEo8g==" spinCount="100000" sheet="1" objects="1" scenarios="1" formatCells="0" formatColumns="0" formatRows="0"/>
  <mergeCells count="23">
    <mergeCell ref="AF17:AG17"/>
    <mergeCell ref="AH17:AL17"/>
    <mergeCell ref="AM17:AN17"/>
    <mergeCell ref="A19:A21"/>
    <mergeCell ref="B19:B21"/>
    <mergeCell ref="D19:D21"/>
    <mergeCell ref="K14:L14"/>
    <mergeCell ref="M16:R16"/>
    <mergeCell ref="T16:Y16"/>
    <mergeCell ref="AA16:AF16"/>
    <mergeCell ref="AH16:AN16"/>
    <mergeCell ref="M17:Q17"/>
    <mergeCell ref="R17:S17"/>
    <mergeCell ref="T17:X17"/>
    <mergeCell ref="Y17:Z17"/>
    <mergeCell ref="AA17:AE17"/>
    <mergeCell ref="B1:I2"/>
    <mergeCell ref="A3:C3"/>
    <mergeCell ref="B4:B10"/>
    <mergeCell ref="E4:G4"/>
    <mergeCell ref="E5:G8"/>
    <mergeCell ref="A6:A8"/>
    <mergeCell ref="A9:A12"/>
  </mergeCells>
  <dataValidations count="1">
    <dataValidation type="list" allowBlank="1" showInputMessage="1" showErrorMessage="1" sqref="A19 A24:A31">
      <formula1>$B$6:$B$12</formula1>
    </dataValidation>
  </dataValidations>
  <hyperlinks>
    <hyperlink ref="Q19" r:id="rId1"/>
    <hyperlink ref="Q26" r:id="rId2"/>
    <hyperlink ref="Q40" r:id="rId3"/>
    <hyperlink ref="Q38" r:id="rId4"/>
    <hyperlink ref="Q39" r:id="rId5"/>
  </hyperlinks>
  <pageMargins left="0.7" right="0.7" top="0.75" bottom="0.75" header="0.3" footer="0.3"/>
  <pageSetup orientation="portrait" r:id="rId6"/>
  <drawing r:id="rId7"/>
  <legacyDrawing r:id="rId8"/>
  <oleObjects>
    <mc:AlternateContent xmlns:mc="http://schemas.openxmlformats.org/markup-compatibility/2006">
      <mc:Choice Requires="x14">
        <oleObject shapeId="7169" r:id="rId9">
          <objectPr defaultSize="0" autoPict="0" r:id="rId10">
            <anchor moveWithCells="1" sizeWithCells="1">
              <from>
                <xdr:col>10</xdr:col>
                <xdr:colOff>0</xdr:colOff>
                <xdr:row>0</xdr:row>
                <xdr:rowOff>152400</xdr:rowOff>
              </from>
              <to>
                <xdr:col>10</xdr:col>
                <xdr:colOff>0</xdr:colOff>
                <xdr:row>1</xdr:row>
                <xdr:rowOff>0</xdr:rowOff>
              </to>
            </anchor>
          </objectPr>
        </oleObject>
      </mc:Choice>
      <mc:Fallback>
        <oleObject shapeId="7169" r:id="rId9"/>
      </mc:Fallback>
    </mc:AlternateContent>
    <mc:AlternateContent xmlns:mc="http://schemas.openxmlformats.org/markup-compatibility/2006">
      <mc:Choice Requires="x14">
        <oleObject shapeId="7170" r:id="rId11">
          <objectPr defaultSize="0" autoPict="0" r:id="rId10">
            <anchor moveWithCells="1" sizeWithCells="1">
              <from>
                <xdr:col>8</xdr:col>
                <xdr:colOff>323850</xdr:colOff>
                <xdr:row>0</xdr:row>
                <xdr:rowOff>0</xdr:rowOff>
              </from>
              <to>
                <xdr:col>8</xdr:col>
                <xdr:colOff>2352675</xdr:colOff>
                <xdr:row>1</xdr:row>
                <xdr:rowOff>581025</xdr:rowOff>
              </to>
            </anchor>
          </objectPr>
        </oleObject>
      </mc:Choice>
      <mc:Fallback>
        <oleObject shapeId="7170" r:id="rId11"/>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10" operator="containsText" id="{4BD35397-4709-40FA-84D2-54A8A039568A}">
            <xm:f>NOT(ISERROR(SEARCH('\\server\PLAN OPERATIVO INTEGRAL\OFICINA ASESORA DE PLANEACIÓN\Plan de Accion por Dependencia\Plan de acción por Dep 2019\[PA - Planeación 2019.xlsx]Hoja1'!#REF!,S19)))</xm:f>
            <xm:f>'\\server\PLAN OPERATIVO INTEGRAL\OFICINA ASESORA DE PLANEACIÓN\Plan de Accion por Dependencia\Plan de acción por Dep 2019\[PA - Planeación 2019.xlsx]Hoja1'!#REF!</xm:f>
            <x14:dxf>
              <fill>
                <patternFill>
                  <bgColor rgb="FFFF0000"/>
                </patternFill>
              </fill>
            </x14:dxf>
          </x14:cfRule>
          <x14:cfRule type="containsText" priority="11" operator="containsText" id="{D1F2FEC7-2590-456F-B63B-7A6594A21C2D}">
            <xm:f>NOT(ISERROR(SEARCH('\\server\PLAN OPERATIVO INTEGRAL\OFICINA ASESORA DE PLANEACIÓN\Plan de Accion por Dependencia\Plan de acción por Dep 2019\[PA - Planeación 2019.xlsx]Hoja1'!#REF!,S19)))</xm:f>
            <xm:f>'\\server\PLAN OPERATIVO INTEGRAL\OFICINA ASESORA DE PLANEACIÓN\Plan de Accion por Dependencia\Plan de acción por Dep 2019\[PA - Planeación 2019.xlsx]Hoja1'!#REF!</xm:f>
            <x14:dxf>
              <fill>
                <patternFill>
                  <bgColor rgb="FFFFFF00"/>
                </patternFill>
              </fill>
            </x14:dxf>
          </x14:cfRule>
          <x14:cfRule type="containsText" priority="12" operator="containsText" id="{348CAF24-F163-4175-9A29-D333FADF9466}">
            <xm:f>NOT(ISERROR(SEARCH('\\server\PLAN OPERATIVO INTEGRAL\OFICINA ASESORA DE PLANEACIÓN\Plan de Accion por Dependencia\Plan de acción por Dep 2019\[PA - Planeación 2019.xlsx]Hoja1'!#REF!,S19)))</xm:f>
            <xm:f>'\\server\PLAN OPERATIVO INTEGRAL\OFICINA ASESORA DE PLANEACIÓN\Plan de Accion por Dependencia\Plan de acción por Dep 2019\[PA - Planeación 2019.xlsx]Hoja1'!#REF!</xm:f>
            <x14:dxf>
              <fill>
                <patternFill>
                  <bgColor rgb="FF92D050"/>
                </patternFill>
              </fill>
            </x14:dxf>
          </x14:cfRule>
          <xm:sqref>S19:S55</xm:sqref>
        </x14:conditionalFormatting>
        <x14:conditionalFormatting xmlns:xm="http://schemas.microsoft.com/office/excel/2006/main">
          <x14:cfRule type="containsText" priority="7" operator="containsText" id="{FDC1AE68-6FBC-41F6-9D23-4F6508B9192F}">
            <xm:f>NOT(ISERROR(SEARCH('\\server\PLAN OPERATIVO INTEGRAL\OFICINA ASESORA DE PLANEACIÓN\Plan de Accion por Dependencia\Plan de acción por Dep 2019\[PA - Planeación 2019.xlsx]Hoja1'!#REF!,Z19)))</xm:f>
            <xm:f>'\\server\PLAN OPERATIVO INTEGRAL\OFICINA ASESORA DE PLANEACIÓN\Plan de Accion por Dependencia\Plan de acción por Dep 2019\[PA - Planeación 2019.xlsx]Hoja1'!#REF!</xm:f>
            <x14:dxf>
              <fill>
                <patternFill>
                  <bgColor rgb="FFFF0000"/>
                </patternFill>
              </fill>
            </x14:dxf>
          </x14:cfRule>
          <x14:cfRule type="containsText" priority="8" operator="containsText" id="{9A417EE0-4CF2-47AA-8E0F-BED5E37B5487}">
            <xm:f>NOT(ISERROR(SEARCH('\\server\PLAN OPERATIVO INTEGRAL\OFICINA ASESORA DE PLANEACIÓN\Plan de Accion por Dependencia\Plan de acción por Dep 2019\[PA - Planeación 2019.xlsx]Hoja1'!#REF!,Z19)))</xm:f>
            <xm:f>'\\server\PLAN OPERATIVO INTEGRAL\OFICINA ASESORA DE PLANEACIÓN\Plan de Accion por Dependencia\Plan de acción por Dep 2019\[PA - Planeación 2019.xlsx]Hoja1'!#REF!</xm:f>
            <x14:dxf>
              <fill>
                <patternFill>
                  <bgColor rgb="FFFFFF00"/>
                </patternFill>
              </fill>
            </x14:dxf>
          </x14:cfRule>
          <x14:cfRule type="containsText" priority="9" operator="containsText" id="{F41F35ED-270A-4947-9EFB-D0099BE51BC3}">
            <xm:f>NOT(ISERROR(SEARCH('\\server\PLAN OPERATIVO INTEGRAL\OFICINA ASESORA DE PLANEACIÓN\Plan de Accion por Dependencia\Plan de acción por Dep 2019\[PA - Planeación 2019.xlsx]Hoja1'!#REF!,Z19)))</xm:f>
            <xm:f>'\\server\PLAN OPERATIVO INTEGRAL\OFICINA ASESORA DE PLANEACIÓN\Plan de Accion por Dependencia\Plan de acción por Dep 2019\[PA - Planeación 2019.xlsx]Hoja1'!#REF!</xm:f>
            <x14:dxf>
              <fill>
                <patternFill>
                  <bgColor rgb="FF92D050"/>
                </patternFill>
              </fill>
            </x14:dxf>
          </x14:cfRule>
          <xm:sqref>Z19:Z55</xm:sqref>
        </x14:conditionalFormatting>
        <x14:conditionalFormatting xmlns:xm="http://schemas.microsoft.com/office/excel/2006/main">
          <x14:cfRule type="containsText" priority="4" operator="containsText" id="{00F3C199-CF17-419E-8435-F2AF44DBF779}">
            <xm:f>NOT(ISERROR(SEARCH('\\server\PLAN OPERATIVO INTEGRAL\OFICINA ASESORA DE PLANEACIÓN\Plan de Accion por Dependencia\Plan de acción por Dep 2019\[PA - Planeación 2019.xlsx]Hoja1'!#REF!,AG19)))</xm:f>
            <xm:f>'\\server\PLAN OPERATIVO INTEGRAL\OFICINA ASESORA DE PLANEACIÓN\Plan de Accion por Dependencia\Plan de acción por Dep 2019\[PA - Planeación 2019.xlsx]Hoja1'!#REF!</xm:f>
            <x14:dxf>
              <fill>
                <patternFill>
                  <bgColor rgb="FFFF0000"/>
                </patternFill>
              </fill>
            </x14:dxf>
          </x14:cfRule>
          <x14:cfRule type="containsText" priority="5" operator="containsText" id="{1BD7E04F-59FE-4E21-ABB9-2A2E5E1652F4}">
            <xm:f>NOT(ISERROR(SEARCH('\\server\PLAN OPERATIVO INTEGRAL\OFICINA ASESORA DE PLANEACIÓN\Plan de Accion por Dependencia\Plan de acción por Dep 2019\[PA - Planeación 2019.xlsx]Hoja1'!#REF!,AG19)))</xm:f>
            <xm:f>'\\server\PLAN OPERATIVO INTEGRAL\OFICINA ASESORA DE PLANEACIÓN\Plan de Accion por Dependencia\Plan de acción por Dep 2019\[PA - Planeación 2019.xlsx]Hoja1'!#REF!</xm:f>
            <x14:dxf>
              <fill>
                <patternFill>
                  <bgColor rgb="FFFFFF00"/>
                </patternFill>
              </fill>
            </x14:dxf>
          </x14:cfRule>
          <x14:cfRule type="containsText" priority="6" operator="containsText" id="{F5E2DBFA-32D1-4AB6-96B9-628E357222C4}">
            <xm:f>NOT(ISERROR(SEARCH('\\server\PLAN OPERATIVO INTEGRAL\OFICINA ASESORA DE PLANEACIÓN\Plan de Accion por Dependencia\Plan de acción por Dep 2019\[PA - Planeación 2019.xlsx]Hoja1'!#REF!,AG19)))</xm:f>
            <xm:f>'\\server\PLAN OPERATIVO INTEGRAL\OFICINA ASESORA DE PLANEACIÓN\Plan de Accion por Dependencia\Plan de acción por Dep 2019\[PA - Planeación 2019.xlsx]Hoja1'!#REF!</xm:f>
            <x14:dxf>
              <fill>
                <patternFill>
                  <bgColor rgb="FF92D050"/>
                </patternFill>
              </fill>
            </x14:dxf>
          </x14:cfRule>
          <xm:sqref>AG19:AG55</xm:sqref>
        </x14:conditionalFormatting>
        <x14:conditionalFormatting xmlns:xm="http://schemas.microsoft.com/office/excel/2006/main">
          <x14:cfRule type="containsText" priority="1" operator="containsText" id="{0577BEBB-5CB4-453C-A68A-085FC1FE5B41}">
            <xm:f>NOT(ISERROR(SEARCH('\\server\PLAN OPERATIVO INTEGRAL\OFICINA ASESORA DE PLANEACIÓN\Plan de Accion por Dependencia\Plan de acción por Dep 2019\[PA - Planeación 2019.xlsx]Hoja1'!#REF!,AN19)))</xm:f>
            <xm:f>'\\server\PLAN OPERATIVO INTEGRAL\OFICINA ASESORA DE PLANEACIÓN\Plan de Accion por Dependencia\Plan de acción por Dep 2019\[PA - Planeación 2019.xlsx]Hoja1'!#REF!</xm:f>
            <x14:dxf>
              <fill>
                <patternFill>
                  <bgColor rgb="FFFF0000"/>
                </patternFill>
              </fill>
            </x14:dxf>
          </x14:cfRule>
          <x14:cfRule type="containsText" priority="2" operator="containsText" id="{900B9671-C85E-4C6B-AA40-0C3E34334297}">
            <xm:f>NOT(ISERROR(SEARCH('\\server\PLAN OPERATIVO INTEGRAL\OFICINA ASESORA DE PLANEACIÓN\Plan de Accion por Dependencia\Plan de acción por Dep 2019\[PA - Planeación 2019.xlsx]Hoja1'!#REF!,AN19)))</xm:f>
            <xm:f>'\\server\PLAN OPERATIVO INTEGRAL\OFICINA ASESORA DE PLANEACIÓN\Plan de Accion por Dependencia\Plan de acción por Dep 2019\[PA - Planeación 2019.xlsx]Hoja1'!#REF!</xm:f>
            <x14:dxf>
              <fill>
                <patternFill>
                  <bgColor rgb="FFFFFF00"/>
                </patternFill>
              </fill>
            </x14:dxf>
          </x14:cfRule>
          <x14:cfRule type="containsText" priority="3" operator="containsText" id="{64ACF163-DABA-4584-9EE0-AA6843AC4BAF}">
            <xm:f>NOT(ISERROR(SEARCH('\\server\PLAN OPERATIVO INTEGRAL\OFICINA ASESORA DE PLANEACIÓN\Plan de Accion por Dependencia\Plan de acción por Dep 2019\[PA - Planeación 2019.xlsx]Hoja1'!#REF!,AN19)))</xm:f>
            <xm:f>'\\server\PLAN OPERATIVO INTEGRAL\OFICINA ASESORA DE PLANEACIÓN\Plan de Accion por Dependencia\Plan de acción por Dep 2019\[PA - Planeación 2019.xlsx]Hoja1'!#REF!</xm:f>
            <x14:dxf>
              <fill>
                <patternFill>
                  <bgColor rgb="FF92D050"/>
                </patternFill>
              </fill>
            </x14:dxf>
          </x14:cfRule>
          <xm:sqref>AN19:AN55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S19:S55 Z19:Z55 AG19:AG55 AN19:AN55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 2019-GCentro</vt:lpstr>
      <vt:lpstr>PA 2019 - Arte y Cultura</vt:lpstr>
      <vt:lpstr>Hoja1</vt:lpstr>
      <vt:lpstr>PA 2019- Comunicaciones</vt:lpstr>
      <vt:lpstr>PA 2019 -Corporativa</vt:lpstr>
      <vt:lpstr>PA 2019-Juridica</vt:lpstr>
      <vt:lpstr>PA 2019-Planeacion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Anggie Lorena</cp:lastModifiedBy>
  <dcterms:created xsi:type="dcterms:W3CDTF">2019-04-08T14:16:35Z</dcterms:created>
  <dcterms:modified xsi:type="dcterms:W3CDTF">2019-06-17T16:02:12Z</dcterms:modified>
</cp:coreProperties>
</file>