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arolina\Documents\TRABAJO\FUGA\2020\FORMULACION Y SEGUIMIENTO PLANES\FORMULACION\plan de accionporDependencias\VersionFinal2pub\"/>
    </mc:Choice>
  </mc:AlternateContent>
  <bookViews>
    <workbookView xWindow="0" yWindow="0" windowWidth="20490" windowHeight="8445" firstSheet="1" activeTab="6"/>
  </bookViews>
  <sheets>
    <sheet name="PAD 2020" sheetId="1" state="hidden" r:id="rId1"/>
    <sheet name="PAD__SAC2020 " sheetId="9" r:id="rId2"/>
    <sheet name="PAD_SubCentro 2020 " sheetId="22" r:id="rId3"/>
    <sheet name="PAD_SubCorp 2020" sheetId="13" r:id="rId4"/>
    <sheet name="PAD _OAP2020" sheetId="8" r:id="rId5"/>
    <sheet name="PAD_Juridica 2020 " sheetId="24" r:id="rId6"/>
    <sheet name="PAD_Comunicaciones 2020 " sheetId="23" r:id="rId7"/>
    <sheet name="Listas PAD" sheetId="4" state="hidden" r:id="rId8"/>
    <sheet name="Hoja1" sheetId="2" state="hidden"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U32" i="24" l="1"/>
  <c r="K32" i="24"/>
  <c r="AA32" i="24" s="1"/>
  <c r="AA30" i="24"/>
  <c r="O30" i="24"/>
  <c r="K30" i="24"/>
  <c r="J30" i="24"/>
  <c r="U30" i="24" s="1"/>
  <c r="I30" i="24"/>
  <c r="AA29" i="24"/>
  <c r="U29" i="24"/>
  <c r="O29" i="24"/>
  <c r="U28" i="24"/>
  <c r="O28" i="24"/>
  <c r="K28" i="24"/>
  <c r="AA28" i="24" s="1"/>
  <c r="J28" i="24"/>
  <c r="I28" i="24"/>
  <c r="AA27" i="24"/>
  <c r="U27" i="24"/>
  <c r="K27" i="24"/>
  <c r="J27" i="24"/>
  <c r="I27" i="24"/>
  <c r="O27" i="24" s="1"/>
  <c r="U26" i="24"/>
  <c r="O26" i="24"/>
  <c r="K26" i="24"/>
  <c r="AA26" i="24" s="1"/>
  <c r="J26" i="24"/>
  <c r="I26" i="24"/>
  <c r="AA25" i="24"/>
  <c r="U25" i="24"/>
  <c r="O25" i="24"/>
  <c r="AA24" i="24"/>
  <c r="U24" i="24"/>
  <c r="O24" i="24"/>
  <c r="AA23" i="24"/>
  <c r="U23" i="24"/>
  <c r="O23" i="24"/>
  <c r="AA22" i="24"/>
  <c r="O22" i="24"/>
  <c r="K22" i="24"/>
  <c r="J22" i="24"/>
  <c r="U22" i="24" s="1"/>
  <c r="I22" i="24"/>
  <c r="AA20" i="24"/>
  <c r="U20" i="24"/>
  <c r="O15" i="23" l="1"/>
  <c r="U15" i="23"/>
  <c r="AA15" i="23"/>
  <c r="O16" i="23"/>
  <c r="U16" i="23"/>
  <c r="AA16" i="23"/>
  <c r="O17" i="23"/>
  <c r="U17" i="23"/>
  <c r="AA17" i="23"/>
  <c r="O18" i="23"/>
  <c r="U18" i="23"/>
  <c r="AA18" i="23"/>
  <c r="O19" i="23"/>
  <c r="U19" i="23"/>
  <c r="AA19" i="23"/>
  <c r="O20" i="23"/>
  <c r="U20" i="23"/>
  <c r="AA20" i="23"/>
  <c r="O23" i="23"/>
  <c r="U23" i="23"/>
  <c r="AA23" i="23"/>
  <c r="O24" i="23"/>
  <c r="U24" i="23"/>
  <c r="AA24" i="23"/>
  <c r="O25" i="23"/>
  <c r="U25" i="23"/>
  <c r="AA25" i="23"/>
  <c r="O26" i="23"/>
  <c r="U26" i="23"/>
  <c r="AA26" i="23"/>
  <c r="O27" i="23"/>
  <c r="U27" i="23"/>
  <c r="AA27" i="23"/>
  <c r="O28" i="23"/>
  <c r="U28" i="23"/>
  <c r="AA28" i="23"/>
  <c r="O29" i="23"/>
  <c r="U29" i="23"/>
  <c r="AA29" i="23"/>
  <c r="I30" i="23"/>
  <c r="J30" i="23"/>
  <c r="U30" i="23" s="1"/>
  <c r="K30" i="23"/>
  <c r="AA30" i="23" s="1"/>
  <c r="O30" i="23"/>
  <c r="O31" i="23"/>
  <c r="U31" i="23"/>
  <c r="AA31" i="23"/>
  <c r="O32" i="23"/>
  <c r="U32" i="23"/>
  <c r="AA32" i="23"/>
  <c r="AA20" i="9" l="1"/>
  <c r="U20" i="9"/>
  <c r="O20" i="9"/>
  <c r="AA31" i="22"/>
  <c r="U31" i="22"/>
  <c r="I31" i="22"/>
  <c r="O31" i="22" s="1"/>
  <c r="AA30" i="22"/>
  <c r="U30" i="22"/>
  <c r="O30" i="22"/>
  <c r="AA29" i="22"/>
  <c r="U29" i="22"/>
  <c r="I29" i="22"/>
  <c r="O29" i="22" s="1"/>
  <c r="AA28" i="22"/>
  <c r="U28" i="22"/>
  <c r="O28" i="22"/>
  <c r="AA27" i="22"/>
  <c r="U27" i="22"/>
  <c r="O27" i="22"/>
  <c r="AA26" i="22"/>
  <c r="U26" i="22"/>
  <c r="O26" i="22"/>
  <c r="AA25" i="22"/>
  <c r="U25" i="22"/>
  <c r="O25" i="22"/>
  <c r="AA24" i="22"/>
  <c r="U24" i="22"/>
  <c r="O24" i="22"/>
  <c r="AA22" i="22"/>
  <c r="AA21" i="22"/>
  <c r="U21" i="22"/>
  <c r="O21" i="22"/>
  <c r="AA19" i="22"/>
  <c r="AA18" i="22"/>
  <c r="U18" i="22"/>
  <c r="O18" i="22"/>
  <c r="AA17" i="22"/>
  <c r="U17" i="22"/>
  <c r="O17" i="22"/>
  <c r="AA16" i="22"/>
  <c r="U16" i="22"/>
  <c r="O16" i="22"/>
  <c r="AA15" i="22"/>
  <c r="U15" i="22"/>
  <c r="O15" i="22"/>
  <c r="AA22" i="13"/>
  <c r="U22" i="13"/>
  <c r="O22" i="13"/>
  <c r="AA21" i="13"/>
  <c r="U21" i="13"/>
  <c r="O21" i="13"/>
  <c r="AA20" i="13"/>
  <c r="U20" i="13"/>
  <c r="O20" i="13"/>
  <c r="AA19" i="13"/>
  <c r="U19" i="13"/>
  <c r="O19" i="13"/>
  <c r="AA18" i="13"/>
  <c r="U18" i="13"/>
  <c r="O18" i="13"/>
  <c r="AA17" i="13"/>
  <c r="U17" i="13"/>
  <c r="O17" i="13"/>
  <c r="U16" i="13"/>
  <c r="O16" i="13"/>
  <c r="AA15" i="13"/>
  <c r="U15" i="13"/>
  <c r="O15" i="13"/>
  <c r="AA27" i="8"/>
  <c r="U27" i="8"/>
  <c r="O27" i="8"/>
  <c r="I32" i="9"/>
  <c r="O32" i="9"/>
  <c r="K32" i="9"/>
  <c r="AA32" i="9"/>
  <c r="J32" i="9"/>
  <c r="U32" i="9"/>
  <c r="AA31" i="9"/>
  <c r="U31" i="9"/>
  <c r="O31" i="9"/>
  <c r="K30" i="9"/>
  <c r="AA30" i="9" s="1"/>
  <c r="J30" i="9"/>
  <c r="U30" i="9"/>
  <c r="I30" i="9"/>
  <c r="O30" i="9" s="1"/>
  <c r="AA29" i="9"/>
  <c r="U29" i="9"/>
  <c r="I29" i="9"/>
  <c r="O29" i="9" s="1"/>
  <c r="AA28" i="9"/>
  <c r="U28" i="9"/>
  <c r="I28" i="9"/>
  <c r="O28" i="9" s="1"/>
  <c r="AA27" i="9"/>
  <c r="U27" i="9"/>
  <c r="O27" i="9"/>
  <c r="AA26" i="9"/>
  <c r="U26" i="9"/>
  <c r="O26" i="9"/>
  <c r="AA25" i="9"/>
  <c r="U25" i="9"/>
  <c r="O25" i="9"/>
  <c r="AA23" i="9"/>
  <c r="U23" i="9"/>
  <c r="O23" i="9"/>
  <c r="AA22" i="9"/>
  <c r="U22" i="9"/>
  <c r="O22" i="9"/>
  <c r="AA21" i="9"/>
  <c r="U21" i="9"/>
  <c r="O21" i="9"/>
  <c r="AA19" i="9"/>
  <c r="U19" i="9"/>
  <c r="O19" i="9"/>
  <c r="AA18" i="9"/>
  <c r="U18" i="9"/>
  <c r="O18" i="9"/>
  <c r="AA17" i="9"/>
  <c r="O17" i="9"/>
  <c r="J17" i="9"/>
  <c r="U17" i="9" s="1"/>
  <c r="AA16" i="9"/>
  <c r="O16" i="9"/>
  <c r="J16" i="9"/>
  <c r="U16" i="9" s="1"/>
  <c r="AA15" i="9"/>
  <c r="O15" i="9"/>
  <c r="J15" i="9"/>
  <c r="U15" i="9" s="1"/>
  <c r="AA38" i="8"/>
  <c r="U38" i="8"/>
  <c r="O38" i="8"/>
  <c r="AA37" i="8"/>
  <c r="U37" i="8"/>
  <c r="O37" i="8"/>
  <c r="AA36" i="8"/>
  <c r="U36" i="8"/>
  <c r="O36" i="8"/>
  <c r="AA35" i="8"/>
  <c r="U35" i="8"/>
  <c r="O35" i="8"/>
  <c r="AA34" i="8"/>
  <c r="U34" i="8"/>
  <c r="O34" i="8"/>
  <c r="AA33" i="8"/>
  <c r="U33" i="8"/>
  <c r="O33" i="8"/>
  <c r="AA32" i="8"/>
  <c r="U32" i="8"/>
  <c r="O32" i="8"/>
  <c r="AA31" i="8"/>
  <c r="U31" i="8"/>
  <c r="O31" i="8"/>
  <c r="AA30" i="8"/>
  <c r="U30" i="8"/>
  <c r="O30" i="8"/>
  <c r="AA29" i="8"/>
  <c r="U29" i="8"/>
  <c r="O29" i="8"/>
  <c r="AA28" i="8"/>
  <c r="U28" i="8"/>
  <c r="O28" i="8"/>
  <c r="AA26" i="8"/>
  <c r="U26" i="8"/>
  <c r="O26" i="8"/>
  <c r="AA25" i="8"/>
  <c r="U25" i="8"/>
  <c r="O25" i="8"/>
  <c r="AA24" i="8"/>
  <c r="U24" i="8"/>
  <c r="O24" i="8"/>
  <c r="AA23" i="8"/>
  <c r="U23" i="8"/>
  <c r="O23" i="8"/>
  <c r="AA22" i="8"/>
  <c r="U22" i="8"/>
  <c r="O22" i="8"/>
  <c r="AA21" i="8"/>
  <c r="U21" i="8"/>
  <c r="O21" i="8"/>
  <c r="AA20" i="8"/>
  <c r="U20" i="8"/>
  <c r="O20" i="8"/>
  <c r="AA19" i="8"/>
  <c r="U19" i="8"/>
  <c r="O19" i="8"/>
  <c r="AA18" i="8"/>
  <c r="U18" i="8"/>
  <c r="O18" i="8"/>
  <c r="AA17" i="8"/>
  <c r="U17" i="8"/>
  <c r="O17" i="8"/>
  <c r="AA16" i="8"/>
  <c r="U16" i="8"/>
  <c r="O16" i="8"/>
  <c r="AA15" i="8"/>
  <c r="U15" i="8"/>
  <c r="O15" i="8"/>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comments1.xml><?xml version="1.0" encoding="utf-8"?>
<comments xmlns="http://schemas.openxmlformats.org/spreadsheetml/2006/main">
  <authors>
    <author>Usuario de Microsoft Office</author>
  </authors>
  <commentList>
    <comment ref="F24" authorId="0" shapeId="0">
      <text>
        <r>
          <rPr>
            <b/>
            <sz val="18"/>
            <color rgb="FF000000"/>
            <rFont val="Calibri"/>
            <family val="2"/>
          </rPr>
          <t>Dado que el diseño de la estrategia proviene de la SCRD y de la gerencia de música del IDARTES podría ser dificil comprometerse con actividades más concretas</t>
        </r>
      </text>
    </comment>
  </commentList>
</comments>
</file>

<file path=xl/comments2.xml><?xml version="1.0" encoding="utf-8"?>
<comments xmlns="http://schemas.openxmlformats.org/spreadsheetml/2006/main">
  <authors>
    <author>NFAJARDO</author>
  </authors>
  <commentList>
    <comment ref="C18" authorId="0" shapeId="0">
      <text>
        <r>
          <rPr>
            <b/>
            <sz val="9"/>
            <color indexed="81"/>
            <rFont val="Tahoma"/>
            <family val="2"/>
          </rPr>
          <t>NFAJARDO:</t>
        </r>
        <r>
          <rPr>
            <sz val="9"/>
            <color indexed="81"/>
            <rFont val="Tahoma"/>
            <family val="2"/>
          </rPr>
          <t xml:space="preserve">
</t>
        </r>
        <r>
          <rPr>
            <sz val="14"/>
            <color indexed="81"/>
            <rFont val="Tahoma"/>
            <family val="2"/>
          </rPr>
          <t>Hay una reserva del convenio del Batallón que por trámites no estamos seguros de alcanzar a liberar este año</t>
        </r>
        <r>
          <rPr>
            <sz val="9"/>
            <color indexed="81"/>
            <rFont val="Tahoma"/>
            <family val="2"/>
          </rPr>
          <t>.</t>
        </r>
      </text>
    </comment>
  </commentList>
</comments>
</file>

<file path=xl/comments3.xml><?xml version="1.0" encoding="utf-8"?>
<comments xmlns="http://schemas.openxmlformats.org/spreadsheetml/2006/main">
  <authors>
    <author>Usuario de Microsoft Office</author>
  </authors>
  <commentList>
    <comment ref="E19" authorId="0" shapeId="0">
      <text>
        <r>
          <rPr>
            <b/>
            <sz val="10"/>
            <color indexed="81"/>
            <rFont val="Calibri"/>
            <family val="2"/>
          </rPr>
          <t>Usuario de Microsoft Office:</t>
        </r>
        <r>
          <rPr>
            <sz val="10"/>
            <color indexed="81"/>
            <rFont val="Calibri"/>
            <family val="2"/>
          </rPr>
          <t xml:space="preserve">
Quedaría programado para entrega en el tercer trimestre
</t>
        </r>
      </text>
    </comment>
    <comment ref="F24" authorId="0" shapeId="0">
      <text>
        <r>
          <rPr>
            <b/>
            <sz val="10"/>
            <color rgb="FF000000"/>
            <rFont val="Calibri"/>
            <family val="2"/>
          </rPr>
          <t>Usuario de Microsoft Office:</t>
        </r>
        <r>
          <rPr>
            <sz val="10"/>
            <color rgb="FF000000"/>
            <rFont val="Calibri"/>
            <family val="2"/>
          </rPr>
          <t xml:space="preserve">
</t>
        </r>
        <r>
          <rPr>
            <sz val="10"/>
            <color rgb="FF000000"/>
            <rFont val="Calibri"/>
            <family val="2"/>
          </rPr>
          <t>Para entrega con abrobación en el cuarto trimestre 2020</t>
        </r>
      </text>
    </comment>
  </commentList>
</comments>
</file>

<file path=xl/sharedStrings.xml><?xml version="1.0" encoding="utf-8"?>
<sst xmlns="http://schemas.openxmlformats.org/spreadsheetml/2006/main" count="1219" uniqueCount="521">
  <si>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</si>
  <si>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</si>
  <si>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</si>
  <si>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</si>
  <si>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</si>
  <si>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</si>
  <si>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</si>
  <si>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</si>
  <si>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</si>
  <si>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</si>
  <si>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</si>
  <si>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</si>
  <si>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</si>
  <si>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</si>
  <si>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</si>
  <si>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</si>
  <si>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</si>
  <si>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</si>
  <si>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Cumplimiento total  (80-100%)</t>
  </si>
  <si>
    <t>Avances en la gestión (60-79%)</t>
  </si>
  <si>
    <t>Sin gestión  (0-59%)</t>
  </si>
  <si>
    <t>PROYECTOS DE INVERSIÓN</t>
  </si>
  <si>
    <t>Meta del proyecto de inversión</t>
  </si>
  <si>
    <t>Fórmula del indicador</t>
  </si>
  <si>
    <t>Periodicidad del indicador</t>
  </si>
  <si>
    <t>Objetivos estratégicos</t>
  </si>
  <si>
    <t xml:space="preserve">Proyectos de Inversión </t>
  </si>
  <si>
    <t>Procesos FUGA</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</si>
  <si>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</si>
  <si>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</si>
  <si>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</si>
  <si>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</si>
  <si>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</si>
  <si>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</si>
  <si>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</si>
  <si>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</si>
  <si>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Actividad  </t>
  </si>
  <si>
    <t>Responsable</t>
  </si>
  <si>
    <t>Mecanismos de verificación  
(Producto Entregable como evidencia)</t>
  </si>
  <si>
    <t>Objetivo estratégico 1. Construir un posicionamiento positivo del centro de Bogotá.</t>
  </si>
  <si>
    <t>Objetivo estratégico 2. Promover y fomentar las prácticas culturales como agente de cambio para la revitalización y transformación del centro de Bogotá.</t>
  </si>
  <si>
    <t>Objetivo estratégico 3. Formular y ejecutar proyectos de manera articulada con organizaciones públicas y privadas para revitalizar y transformar el centro de Bogotá</t>
  </si>
  <si>
    <t>Objetivo estratégico 4. Recuperar y transformar el antiguo Bronx mediante la creación del primer Distrito Creativo de Bogotá.</t>
  </si>
  <si>
    <t>Objetivo Estructural 1. Conformar y capacitar el equipo líder de gestión del conocimiento y la innovación.</t>
  </si>
  <si>
    <t>Objetivo Estructural 2. Diseñar un modelo de Gestión del Conocimiento y la Innovación.</t>
  </si>
  <si>
    <t>Objetivo Estructural 3. Fortalecer la gestión institucional mediante la implementación del Modelo Integrado de Planeación y Gestión — MIPG, para apoyar el cumplimiento de su misionalidad.</t>
  </si>
  <si>
    <t>Objetivo Estructural 4. Preservar las instalaciones físicas de la entidad mediante su dotación, adecuación y mantenimiento para acoger y servir a los grupos de valor.</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</si>
  <si>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</si>
  <si>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</si>
  <si>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</si>
  <si>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</si>
  <si>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</si>
  <si>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</si>
  <si>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</si>
  <si>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</si>
  <si>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</si>
  <si>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</si>
  <si>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</si>
  <si>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</si>
  <si>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</si>
  <si>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</si>
  <si>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</si>
  <si>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</si>
  <si>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</si>
  <si>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</si>
  <si>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</si>
  <si>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</si>
  <si>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</si>
  <si>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</si>
  <si>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</si>
  <si>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</si>
  <si>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</si>
  <si>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</si>
  <si>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</si>
  <si>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t xml:space="preserve">Oficina Asesora de Planeación  </t>
  </si>
  <si>
    <t xml:space="preserve">Dirección General - Comunicaciones  </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</si>
  <si>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</si>
  <si>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</si>
  <si>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</si>
  <si>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</si>
  <si>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1. Transformación Cultural para la gestión del centro</t>
  </si>
  <si>
    <t>2. Gestión Estratégica</t>
  </si>
  <si>
    <t>3. Comunicaciones</t>
  </si>
  <si>
    <t>4. Gestión del Ser</t>
  </si>
  <si>
    <t>5. Gestión de Mejora</t>
  </si>
  <si>
    <t>6. Evaluación Independiente</t>
  </si>
  <si>
    <t>7. Atención al Ciudadano</t>
  </si>
  <si>
    <t>8. Patrimonio Institucional</t>
  </si>
  <si>
    <t>9. Gestión Tecnológica</t>
  </si>
  <si>
    <t>10. Recursos Físicos</t>
  </si>
  <si>
    <t>11. Gestión Financiera</t>
  </si>
  <si>
    <t>12. Gestión Jurídica</t>
  </si>
  <si>
    <t>Nombre del Indicador</t>
  </si>
  <si>
    <t>Políticas de operación:</t>
  </si>
  <si>
    <t>ACTIVIDADES - RETOS DE LA DEPENDENCIA</t>
  </si>
  <si>
    <t>Dependencia que formula, ejecuta y hace seguimiento en primera línea de defensa:</t>
  </si>
  <si>
    <t xml:space="preserve">Reto / meta </t>
  </si>
  <si>
    <t>Fecha inicial</t>
  </si>
  <si>
    <t>Primer Semestre</t>
  </si>
  <si>
    <t>Fecha final</t>
  </si>
  <si>
    <t>A septiembre</t>
  </si>
  <si>
    <t>A diciembre</t>
  </si>
  <si>
    <t xml:space="preserve">Avance cuantitativo  </t>
  </si>
  <si>
    <t xml:space="preserve">Análisis Cualitativo de la gestión  
(Relacione logros, retrasos, dificultades u otros aspectos que considere relevantes en el seguimiento) </t>
  </si>
  <si>
    <t>Subdireción de Gestión Corporativa</t>
  </si>
  <si>
    <t>https://www.fuga.gov.co/transparencia/plan-accion-dependencias</t>
  </si>
  <si>
    <t xml:space="preserve">Procesos que lidera la dependencia: </t>
  </si>
  <si>
    <t>Evidencia 
(Ubicación - enlaces)</t>
  </si>
  <si>
    <t>Análisis cualitativo
OAP</t>
  </si>
  <si>
    <t>Análisis cualitativo 
OAP</t>
  </si>
  <si>
    <t xml:space="preserve">Programación 
1er semestre  </t>
  </si>
  <si>
    <t>Programación 
A septiembre</t>
  </si>
  <si>
    <t>Programación 
A diciembre</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</si>
  <si>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</si>
  <si>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</si>
  <si>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</si>
  <si>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</si>
  <si>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</si>
  <si>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</si>
  <si>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</si>
  <si>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</si>
  <si>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</si>
  <si>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</si>
  <si>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</si>
  <si>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</si>
  <si>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</si>
  <si>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</si>
  <si>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</si>
  <si>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</si>
  <si>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</si>
  <si>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de Planeación:</t>
    </r>
    <r>
      <rPr>
        <sz val="10"/>
        <rFont val="Arial"/>
        <family val="2"/>
      </rPr>
      <t xml:space="preserve">
*Gestión Estratégica
*Gestión de Mejora </t>
    </r>
  </si>
  <si>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</si>
  <si>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</si>
  <si>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</si>
  <si>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</si>
  <si>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</si>
  <si>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</si>
  <si>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</si>
  <si>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</si>
  <si>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Subdirección de Gestión Corporativa:</t>
    </r>
    <r>
      <rPr>
        <sz val="10"/>
        <rFont val="Arial"/>
        <family val="2"/>
      </rPr>
      <t xml:space="preserve">
*Gestión del Ser
*Gestión Tecnológica
*Recursos Físicos
*Patrimonio institucional
*Atención al Ciudadano
*Comunicaciones
*Gestión Financiera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</si>
  <si>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</si>
  <si>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</si>
  <si>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</si>
  <si>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Ordenador del gasto </t>
  </si>
  <si>
    <t xml:space="preserve">Proceso y/o líder  responsable de la actividad </t>
  </si>
  <si>
    <t xml:space="preserve">Líder de la Dependencia  </t>
  </si>
  <si>
    <t xml:space="preserve">Nombre del jefe de dependencia que formula, ejecuta y hace seguimiento en primera línea de defensa:  </t>
  </si>
  <si>
    <t xml:space="preserve">Nombre jefe de dependencia  </t>
  </si>
  <si>
    <t>Margarita Díaz Casas</t>
  </si>
  <si>
    <t xml:space="preserve">Adriana Padilla Leal </t>
  </si>
  <si>
    <t>Martha Lucía Cardona Visbal</t>
  </si>
  <si>
    <t>César Alfredo Parra Ortega</t>
  </si>
  <si>
    <t xml:space="preserve">Luis Fernando Mejía Castro </t>
  </si>
  <si>
    <t>John Fredy Silva Tenorio</t>
  </si>
  <si>
    <t>Porcentaje de cumplimiento</t>
  </si>
  <si>
    <t>Fórmula indicador (unidad de medida del reto )</t>
  </si>
  <si>
    <t>GE-FPL-03</t>
  </si>
  <si>
    <t xml:space="preserve">Formato plan de Acción por dependencias </t>
  </si>
  <si>
    <t>V1-30-03-2020</t>
  </si>
  <si>
    <t>Ejecución del 100% de las metas físicas de los proyectos de inversión a cargo de la dependencia</t>
  </si>
  <si>
    <t xml:space="preserve">Ejecutar las actividades establecidas en el POA (Plan Operativo de Actividades)  para dar cumplimiento a las metas físicas de los proyectos de inversión a cargo de la dependencia. </t>
  </si>
  <si>
    <t>Promedio simple del % de compromisos de cada proyecto de inversión de la dependencia = (((Compromisos proyecto 1 / Apropiación proyecto de inversión 1 )*100%  ) + … + ((Compromisos proyecto n / Apropiación proyecto de inversión n )*100% ))/ # de proyectos a cargo de la dependencia</t>
  </si>
  <si>
    <t>Herramienta utilizada por la dependencia para el seguimiento a su contratación</t>
  </si>
  <si>
    <t>Ejecución del 100% de los compromisos de los rubros presupuestales de inversión a cargo de la dependencia</t>
  </si>
  <si>
    <t>Girar el 90% de los compromisos presupuestales de inversión a cargo de la dependencia</t>
  </si>
  <si>
    <t>Promedio simple del % de giros de cada proyecto de inversión de la dependencia = (((Giros proyecto 1 / Compromisos proyecto de inversión 1 )*100%  ) + … + ((Giros proyecto n / Compromisos proyecto de inversión n )*100% ))/ # de proyectos a cargo de la dependencia</t>
  </si>
  <si>
    <t xml:space="preserve">Ejecutar la programación mensualizada del PAC (Plan Anual de Caja)  </t>
  </si>
  <si>
    <t xml:space="preserve">Verificación Informe PREDIS </t>
  </si>
  <si>
    <t xml:space="preserve">Promedio simple del % de giros de reservas constituidas de cada proyecto de inversión de la dependencia = (((Giros reservas proyecto 1 / Valor total reservas constituidas del proyecto de inversión 1 )*100%  ) + … + ((Giros reservas proyecto n / Valor total de las reservas constituidas del proyecto de inversión n )*100% ))/ # de proyectos de la dependencia que tienen reservas constituidas. </t>
  </si>
  <si>
    <t xml:space="preserve">Ejecutar la programación mensualizada del PAC (Plan Anual de Caja)  correspondiente a reservas </t>
  </si>
  <si>
    <t>100% de los procesos que lidera la dependencia con indicadores actualizadas e implementadas  (con seguimiento)</t>
  </si>
  <si>
    <t>Actualización de los documentos que soportan la gestión de los procesos que lidera la dependencia</t>
  </si>
  <si>
    <t>Actualizar e implementar los indicadores de gestión de los procesos que lidera la dependencia</t>
  </si>
  <si>
    <t xml:space="preserve">100% de las actividades concertadas en el Plan de Mejoramiento Institucional (PMI) - Contraloría ejecutadas   </t>
  </si>
  <si>
    <t xml:space="preserve">100% de las actividades concertadas en el Plan de Mejoramiento por Procesos (PMP)  ejecutadas  </t>
  </si>
  <si>
    <t>(# procesos con documentación actualizada /# procesos  de la dependencia) *100%</t>
  </si>
  <si>
    <t>(# actividades del PMI ejecutadas a cargo de la dependencia /# actividades del PMI programadas a cargo de la dependencia) *100%</t>
  </si>
  <si>
    <t>(# actividades del PMP ejecutadas a cargo de la dependencia /# actividades del PMP programadas a cargo de la dependencia) *100%</t>
  </si>
  <si>
    <t>100% de las actividades ejecutadas del Plan de Implementación y Sostenibilidad del MIPG a cargo de la dependencia</t>
  </si>
  <si>
    <t>(# actividades del Plan MIPG ejecutadas a cargo de la dependencia /# actividades del Plan MIPG  programadas a cargo de la dependencia) *100%</t>
  </si>
  <si>
    <t>(# de acciones ejecutadas para la construcción de la estrategia de Gestión del Conocimiento / # de acciones programadas para la construcción de la estrategia de Gestión del Conocimiento  a cargo de la dependencia ) *100%</t>
  </si>
  <si>
    <t>Participar en la construcción de la estrategia de Gestión del Conocimiento y realizar las acciones que se programen desde la competencia de la dependencia</t>
  </si>
  <si>
    <t xml:space="preserve">Ejecutar el 100% de las actividades del Plan Anticorrupción y Atención al Ciudadano - PAAC a cargo de la dependencia  </t>
  </si>
  <si>
    <t xml:space="preserve">100% de los procesos que lidera la dependencia con fichas de riesgos actualizadas y controles implementados  
</t>
  </si>
  <si>
    <t>Actualizar e implementar las fichas riesgos de los procesos que lidera la dependencia</t>
  </si>
  <si>
    <t xml:space="preserve">Documentación actualizada en la Intranet  </t>
  </si>
  <si>
    <t xml:space="preserve">Fichas de riesgos actualizadas con seguimiento </t>
  </si>
  <si>
    <t xml:space="preserve">Fichas de indicadores actualizadas con seguimiento </t>
  </si>
  <si>
    <t xml:space="preserve">Herramienta de seguimiento al PMI con las actividades ejecutadas por la dependencia  </t>
  </si>
  <si>
    <t xml:space="preserve">Herramienta de seguimiento al PMP con las actividades ejecutadas por la dependencia  </t>
  </si>
  <si>
    <t xml:space="preserve">Herramienta de seguimiento al Plan MIPG con las actividades ejecutadas por la dependencia  </t>
  </si>
  <si>
    <t xml:space="preserve">Herramienta de seguimiento al PAAC con las actividades ejecutadas por la dependencia  </t>
  </si>
  <si>
    <t>100% de las acciones ejecutadas desde la competencia de la dependencia para la construcción de la estrategia de Gestión del Conocimiento de la entidad</t>
  </si>
  <si>
    <t xml:space="preserve">Realizar las actividades del PAAC a cargo de la dependencia  </t>
  </si>
  <si>
    <t>Subdirección para la Gestión del Centro de Bogotá
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Álzate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</si>
  <si>
    <t>Subdirección para la Gestión del Centro de Bogotá:
*Transformación Cultural para la Gestión del Centro</t>
  </si>
  <si>
    <t>Primera Línea de defensa - Subdirección para la Gestión del Centro de Bogotá</t>
  </si>
  <si>
    <t>Herramienta de seguimiento cuantitativo para cada uno proyectos de inversión a cargo de la dependencia
Verificación con información de SEGPLAN</t>
  </si>
  <si>
    <t xml:space="preserve">Realizar la contratación y/o adquisición de bienes y servicios programados para la ejecución de los proyectos de inversión a cargo de la dependencia  </t>
  </si>
  <si>
    <t xml:space="preserve">100% de los procesos que lidera la dependencia con su documentación actualizada (Procedimientos, manuales, instructivos, guías y formatos) </t>
  </si>
  <si>
    <t xml:space="preserve">Realizar las actividades del PMI a cargo de la dependencia  </t>
  </si>
  <si>
    <t xml:space="preserve">Realizar las actividades del PMP a cargo de la dependencia  </t>
  </si>
  <si>
    <t xml:space="preserve">Realizar las actividades del Plan MIPG a cargo de la dependencia  </t>
  </si>
  <si>
    <r>
      <t xml:space="preserve">Promedio simple del nivel de avance de las metas físicas de los proyectos de inversión a cargo de la dependencia = ((% Ejecución Proyecto 1 + … + %Ejecución Proyecto n)/# proyectos a cargo de la dependencia)
</t>
    </r>
    <r>
      <rPr>
        <b/>
        <sz val="14"/>
        <rFont val="Arial"/>
        <family val="2"/>
      </rPr>
      <t xml:space="preserve">Nota: </t>
    </r>
    <r>
      <rPr>
        <sz val="14"/>
        <rFont val="Arial"/>
        <family val="2"/>
      </rPr>
      <t xml:space="preserve">Si el proyecto de inversión tiene varias metas, realizar el promedio simple de la ejecución de cada una de las metas para identificar el % de avance de la meta física del proyecto de inversión. </t>
    </r>
  </si>
  <si>
    <t>Documento de Estrategia elaborado y aprobado
Evidencias de la implementación de la Fase 1</t>
  </si>
  <si>
    <t>(# actividades ejecutadas / # de actividades  programadas(5) ) *100%</t>
  </si>
  <si>
    <t>Reporte de actividades realizadas con sus evidencias</t>
  </si>
  <si>
    <t>(# procesos con fichas de riesgos actualizadas/ # procesos  de la dependencia) *50% + ((# procesos con implementación de controles en las fichas de riesgos actualizadas/ # procesos  de la dependencia) *50%</t>
  </si>
  <si>
    <t>(# procesos con indicadores actualizadas/ # procesos  de la dependencia) *50% + ((# procesos con medición de indicadores / # procesos de la dependencia) *50%</t>
  </si>
  <si>
    <t>Documento de Estrategia elaborado y aprobado
Evidencias de la implementación de las actividades de la estrategia.</t>
  </si>
  <si>
    <t>Evidencia de la ejecución de las 5 actividades</t>
  </si>
  <si>
    <t>(# actividades del PAAC  a cargo de la dependencia ejecutadas  /12  actividades del PAAC a cargo de la dependencia programadas) *100%</t>
  </si>
  <si>
    <t>(# actividades ejecutadas para la implementación de la Fase 1) /( 3 actividades programadas para la implementación de la Fase 1)*100%</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</si>
  <si>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</si>
  <si>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*Gestión Estratégica
*Gestión de Mejora </t>
  </si>
  <si>
    <t xml:space="preserve">Primera Línea de defensa -Oficina Asesora de Planeación  </t>
  </si>
  <si>
    <t xml:space="preserve">Primera Línea de defensa - Oficina Asesora de Planeación  </t>
  </si>
  <si>
    <t>Acompañar a la SCRD en el 100% de las acciones necesarias para la construccion del PDD 2020 2024 de acuerdo con los lineamientos de la SDP</t>
  </si>
  <si>
    <t xml:space="preserve">*Asistir a las reuniones Sectoriales para la definiciones de líneas estratégicas, aportes del Sector y metas dentro del Plan de Desarrollo del Sector Cultura y de la FUGA
*Proponer los ajustes en los textos y datos acordes a la realidad de la entidad.
</t>
  </si>
  <si>
    <t>Evidencias de las reuniones, correos de respuesta con propuestas.</t>
  </si>
  <si>
    <t>Todos los objetivos Estratégicos y los objetivos estructuralles 3y4</t>
  </si>
  <si>
    <t xml:space="preserve">Formular el 100%  de Proyectos de inversión de la entidad 2020 con metodología MGA en el marco del nuevo PDD  2020 – 2024: "Un Nuevo Contrato Social y Ambiental para la Bogotá del Siglo XXI" </t>
  </si>
  <si>
    <t>(# de proyectos de inversión de la FUGA formulados con metodología MGA/# de proyectos de inversión de la FUGA)*100%</t>
  </si>
  <si>
    <t xml:space="preserve">1. Realizar taller de introducción a la metodología MGA
2. Realizar las mesas de trabajo para la formulación de los proyectos en metodología MGA
3. Formular los proyectos y cargarlos a la plataforma MGA de DNP y en SEGPLAN
4. Tramitar la aprobación de la SCRD y SDP
</t>
  </si>
  <si>
    <t xml:space="preserve">Proyectos formulados y cargados en la plataforma MGA de DNP y en SEGPLAN aprobados
</t>
  </si>
  <si>
    <t xml:space="preserve">LLevar a cabo un (1) proceso de armonización presupuestal de acuerdo a los lineamientos impartidos por la Secretaría de Hacienda Distrital articulando el presupuesto disponible al nuevo Plan de Desarrollo 2020 – 2024: "Un Nuevo Contrato Social y Ambiental para la Bogotá del Siglo XXI" </t>
  </si>
  <si>
    <t xml:space="preserve">Un proceso de armonización ejecutado  (Si=100% y No=0)
</t>
  </si>
  <si>
    <t xml:space="preserve">1.  Efectuar el cierre de los proyectos del PDD BMPT
2. Determinar saldos y organizar colectivamente propuesta de redistribución  
3. Elaborar el documento técnico que soporta la armonización presupuestal
4. Cargue de la información presupuestal en PREDIS y en SEGPLAN
5. Presentar para aprobación de la Junta Directiva FUGA proyecto de armonización presupuestal y enviar a la SDP y SHD para su validación e incorporación presupuestal
6. Presentar los informes de cierre a la ejecución del PDD BMPT </t>
  </si>
  <si>
    <t xml:space="preserve">Evidencia de programación en PREDIS y en SEGPLAN
</t>
  </si>
  <si>
    <t>Llevar a cabo una (1) Formulación del Anteproyecto de Presupuesto 2021</t>
  </si>
  <si>
    <t xml:space="preserve">Un anteproyecto de Presupuesto 2021 elaborado  (Si=100% y No=0)
</t>
  </si>
  <si>
    <t>1. Recoger información de necesidades de inversión de cada uno de los proyectos de inversión 
2. Revisar las tendencias de inversión de cada unidad de gestión y cumplimiento de metas
3. Elaborar documento consolidado de solicitud de recursos
4. A partir de la definición de la cuota global realizar concertación para la distribución
4. Elaborar documento de Anteproyecto de Prespuesto
5. Una vez aprobado por la Junta Directiva enviar a SDP y SHD</t>
  </si>
  <si>
    <t>Correos con las necesidades y propuestas de cada área
Listas de asistencia,  actas de reunión o memorias de las reuniones
Memorando o correos de envío de  Anteproyecto de Presupuesto 2021</t>
  </si>
  <si>
    <t xml:space="preserve">Llevar a cabo una (1) revisión y actualización de la Plataforma Estratégica de la entidad 
</t>
  </si>
  <si>
    <t xml:space="preserve">Plataforma Estratégica de la entidad actualizada (Si=100% y No=0)
</t>
  </si>
  <si>
    <t>1. Revisión de la Plataforma Actual (misión, visión, objetivos, mapa de procesos)
2. Revisión del Plan de Desarrollo, apuestas Distritales, Sectoriales y de la FUGA
3. Realizar talleres y mesas de trabajo para la estructuración de la nueva plantaforma Estratégica
4. Elaborar la Resolución de Actualización de Plataforma Estratégica y tramitar su aprobación
5. Publicar en la página de transparenca de la Entidad</t>
  </si>
  <si>
    <t>Listas de asistencia,  actas de reunión o memorias de las reuniones con las ideas para la actualización de la plataforma 
Resolución de nueva plataforma estratégica elaborada y publicada
Mapa de procesos actualizado - SIG</t>
  </si>
  <si>
    <t>Formulación de  un (1) Plan Estratégico Institucional  (PEI) de la FUGA</t>
  </si>
  <si>
    <t xml:space="preserve">Plan Estratégico Institucional formulado (Si=100% y No=0)
</t>
  </si>
  <si>
    <t xml:space="preserve">1. Realizar las mesas de trabajo para la formulación
2. Realizar el análisis de contexto 
3. Incorporar los lineamientos de la Plataforma Estratégica
4. Elaborar el documento, aprobarlo con el Comité de Dirección y publicarlo
5.Elaborar la herramienta de medición </t>
  </si>
  <si>
    <t>Listas de asistencia,  actas de reunión o memorias de las mesas de trabajo Documento de Plan Estratégico Elaborado y publicado 
Herramienta de medición creada</t>
  </si>
  <si>
    <t>Acompañar a las unidades ejecutoras en el cumplimiento del 100%  de las metas físicas a través del seguimiento y apoyo en la ejecución desde las competencias de la Oficina Asesora de Planeación.</t>
  </si>
  <si>
    <r>
      <t xml:space="preserve">Promedio simple del nivel de avance de las metas físicas de los proyectos de inversión de la Entidad = ((% Ejecución Proyecto 1 + … + %Ejecución Proyecto n)/# proyectos de inversión que tiene la entidad)
</t>
    </r>
    <r>
      <rPr>
        <b/>
        <sz val="10"/>
        <rFont val="Arial"/>
        <family val="2"/>
      </rPr>
      <t xml:space="preserve">Nota: </t>
    </r>
    <r>
      <rPr>
        <sz val="10"/>
        <color rgb="FF000000"/>
        <rFont val="Arial"/>
        <family val="2"/>
      </rPr>
      <t xml:space="preserve">Si el proyecto de inversión tiene varias metas, realizar el promedio simple de la ejecución de cada una de las metas para identificar el % de avance de la meta física del proyecto de inversión. </t>
    </r>
  </si>
  <si>
    <t>1. Monitoreo mensual (SEGPLAN - SUIFP)
2. Retroalimentración a los responsables de proyecto  (Listas y/o reunión con las áreas)
3. Evaluación sobre la ejecución de las metas físicas   ( Informes de cierre del PDD BMPT)  (Reportes a organismos de control, cuenta anual) 
4. Realizar los ajustes necsarios en la programación de metas físicas  de los proyectos de inversión de la entidad</t>
  </si>
  <si>
    <t>Herramienta de seguimiento cuantitivo para cada uno proyectos de inversión a cargo de la dependencia
Verificación con información de SEGPLAN</t>
  </si>
  <si>
    <t>Acompañar a las Subdirecciones en la ejecución del 100% de los compromisos de los rubros presupuestales de inversión de la FUGA desde las competencias y funciones de la Oficina Asesora de Planeación</t>
  </si>
  <si>
    <t>Promedio simple del % de compromisos de cada proyecto de inversión de la FUGA = (((Compromisos proyecto 1 / Apropiación proyecto de inversión 1 )*100%  ) + … + ((Compromisos proyecto n / Apropiación proyecto de inversión n )*100% ))/ # de proyectos de la Entidad</t>
  </si>
  <si>
    <t xml:space="preserve">Realizar el seguimiento en el Plan Anual de Adquisiciones de  la contratación y/o adquisión de bienes y servicios programados para la ejecución de los proyectos de inversión  de la Entidad
Veririficar y aprobar CDPs </t>
  </si>
  <si>
    <t>Herramienta de seguimiento al Plan Anual de Adquisiciones (PAA)</t>
  </si>
  <si>
    <t>Hacer seguimiento a la ejecución de giros para lograr el 90% de los compromisos presupuestales de inversión de la Entidad y llevar a cabo las alertas y recomendaciones desde las competencias de la OAP</t>
  </si>
  <si>
    <t>Promedio simple del % de giros de cada proyecto de inversión de la FUGA = (((Giros proyecto 1 / Compromisos proyecto de inversión 1 )*100%  ) + … + ((Giros proyecto n / Compromisos proyecto de inversión n )*100% ))/ # de proyectos de inversión de la Entidad</t>
  </si>
  <si>
    <t>Llevar a cabo control y seguimiento sobre la ejecución de giros y presentar en comité de dirección los informes para realizar alertas tempranas
Dar recomendaciones a las áreas para avanzar en la ejecucioón de giros</t>
  </si>
  <si>
    <t>Hacer seguimiento al Pago del 100% de los pasivos exigibles constituidos a cargo de la Entidad</t>
  </si>
  <si>
    <t>Promedio simple del % de giros de pasivos exigibles de cada proyecto de inversión de la FUGA = (((Giros pasivos exigibles proyecto 1 / Valor total de los pasivos exigibles del proyecto de inversión 1 )*100%  ) + … + ((Giros pasivos exigibles proyecto n / Valor total de los pasivos exigibles del proyecto de inversión n )*100% ))/ # de proyectos de la Entidad que tienen pasivos exigibles.</t>
  </si>
  <si>
    <t xml:space="preserve">Realizar el seguimiento a la ejecución del PAC (Plan Anual de Caja)  correspondiente a pasivos exigibles de la Entidad
Realizar informes periódicos al comité de dirección para tomar medidas </t>
  </si>
  <si>
    <t>Hacer seguimiento al Pago del 100% de las reservas constituidas a cargo de la Entidad</t>
  </si>
  <si>
    <t>Promedio simple del % de giros de reservas de la FUGA = (((Giros reservas proyecto 1 / Valor total de las reservas del proyecto de inversión 1 )*100%  ) + … + ((Giros reservas proyecto n / Valor total de las reservas del proyecto de inversión n )*100% ))/ # de proyectos de la Entidad que tienen reservas.</t>
  </si>
  <si>
    <t xml:space="preserve">Realizar el seguimiento a la ejecución del PAC (Plan Anual de Caja)  correspondiente a reservas de la Entidad
Realizar informes periódicos al comité de dirección para tomar medidas </t>
  </si>
  <si>
    <t>(# de procesos de participación ciudadana realizados con evidencias / # procesos de participación ciudadana ejecutados)*100%</t>
  </si>
  <si>
    <t>Liderar  la ejecución del Plan de Implementación y Sostenibilidad del MIPG de la entidad</t>
  </si>
  <si>
    <t>(# actividades del Plan MIPG de la entidad ejecutadas /# actividades del Plan MIPG de la entidad programadas) *100%</t>
  </si>
  <si>
    <t xml:space="preserve">Acompañamiento (formulación, asesoría) , seguimiento, comunicación (web,  intranet)  y apropiación (campañas, charlas en campo, generar cultura,   etc)  del MIPG  </t>
  </si>
  <si>
    <t>Listados de asistencia reuniones de formulación;   Plan de Acción MIPG formulado y publicado en Web;  Informes de seguimiento  MIPG trimestrales OAP;  Intranet actualizada en Clave MIPG; Piezas de comunicación y divulgación infomación MIPG. .</t>
  </si>
  <si>
    <t>Implementar una (1) estrategia de seguimiento territorial y poblacional para el 100% de los proyectos de inversión de la entidad</t>
  </si>
  <si>
    <t>Una estrategia de seguimiento territorial y poblacional formulada e implementada en el seguimiento de proyectos de inversión de la FUGA (sI =100% ; NO =0)</t>
  </si>
  <si>
    <t>* Acompañar en la formulación con enfoque territorial y poblacional 
* Fortalecer las herramientas de reporte cuantitativo y cualitativo en el componente territorial y poblacional
* Desarrollar procesos de evaluacion a políticas poblacionales
* Informe de evaluación del enfoque territorial y poblacional</t>
  </si>
  <si>
    <t>Listados de asistencia reuniones de formulación de proyectos donde se explica y aborda el enfoque territorial y poblacional ;  
Herramienta de reporte con criterios poblacionales y territoriales 
Informes generados que vinculan criterios territoriales y poblacionales</t>
  </si>
  <si>
    <t xml:space="preserve">Acompañar la formulación y seguimiento del Plan de Acción por Dependencias a las 6 unidades de gestión </t>
  </si>
  <si>
    <t>((# Planes de Acción por Dependencias formulados / /# de Dependencias de la Entidad (6) ) * 50% ) + ((#de Planes de Acción por dependencia con Seguimiento /(#de Planes de Acción por Dependencia formulados)*50%)</t>
  </si>
  <si>
    <t xml:space="preserve">Acompañar a las áreas de la entidad en la formulación de sus Planes de Acción por Dependencias 
Consolidar la formulación, aprobarla en Comité de Dirección y publicar los Planes de Acción por Dependencias. 
Realizar dos seguimientos en el año al Plan de Acción por dependencias, realizando la respectiva retroalimentación </t>
  </si>
  <si>
    <t>Planes de Acción por Dependencias formulados y Publicados 
Seguimiento realizado en el PAD 
Evidencias de reotralimentación a las 6 dependencias</t>
  </si>
  <si>
    <t>Acompañar la formulación y seguimiento del 100% de los planes institucionales que requerieran las áreas</t>
  </si>
  <si>
    <t>((# Planes Institucionales con acompañamiento en su formulación / /# de Planes Institucionales que requirieron acompañamiento en su Formulación )*50% + ((# de Planes Institucionales con Seguimiento / (#de Planes Formulados con programación de seguimiento (13)*50%)</t>
  </si>
  <si>
    <t xml:space="preserve">Acompañar a las áreas de la entidad en la formulación de los Planes Insitucionales
Llevar a cabo revisión de la publicación de los Planes Vigentes en el link de transparencia de la página web de la entidad 
Realizar un  seguimientos en el año a los Planes Formulados (mencionados en el Decreto 612 de 2018) con el fin de generar alertas tempranas y realizar la respectiva retroalimentación </t>
  </si>
  <si>
    <t xml:space="preserve">Correos con las observaciones y recomendaciones.
Planes con revisión
Actas con los acuerdos y observaciones sobre planes institucionales 
</t>
  </si>
  <si>
    <t>Acompañar a la entidad en la implementación de un modelo de riesgos que contemple el 100% de los procesos</t>
  </si>
  <si>
    <t>(# procesos con fichas de riesgos actualizadas  /# procesos  de la entidad) *100%
((# procesos con monitoreo de riesgos / # procesos de la entidad) *100%</t>
  </si>
  <si>
    <t xml:space="preserve">Acompañar metodológicamente a las áreas en la actualización de riesgos de procesos.
Realizar monitoreo de riesgos de los procesos propios
Realizar monitoreo de segunda línea de defensa a los de riesgos </t>
  </si>
  <si>
    <t>Fichas de riesgos actualizadas a junio 30 de 2020, monitoreo riesgos por primera y segunda línea en octubre 2020</t>
  </si>
  <si>
    <t>Acompañar a la entidad en la actualización de los indicadores de proceso que contemple el 100% de las unidades de gestión</t>
  </si>
  <si>
    <t>(# procesos con indicadores actualizados /# procesos  de la entidad) *100%
((# procesos con monitoreo de indicadores /# procesos  de la entidad) *100%</t>
  </si>
  <si>
    <t>Acompañar metodológicamente a las áreas en la actualización de indicadores de procesos.
Realizar monitoreo de indicadores de los procesos propios
Realizar monitoreo de segunda línea de defensa a los de indicadores</t>
  </si>
  <si>
    <t>Fichas de indicadores actualizadas a agosto 30 de 2020, monitoreo indicadores por primera y segunda línea en octubre 2020</t>
  </si>
  <si>
    <t xml:space="preserve">100% de los procesos de la entidad con su documentación actualizada (Procedimientos, manuales, instructivos, guias y formatos) </t>
  </si>
  <si>
    <t>(# procesos con documentación actualizada /# procesos de la entidad) *100%</t>
  </si>
  <si>
    <t>Actualización de los documentos que soportan la gestión de los procesos de la entidad</t>
  </si>
  <si>
    <t xml:space="preserve">100% de las actividades concertadas en el Plan de Mejoramiento Institucional (PMI) - Contraloría ejecutadas   a cargo de la Oficina Asesora de Planeación </t>
  </si>
  <si>
    <t>(# actividades del PMI ejecutadas a cargo de la dependencia ejecutadas /# actividades del PMI programadas a cargo de la dependencia) *100%v</t>
  </si>
  <si>
    <t xml:space="preserve">Realizar las actividades del PMI a cargo de la dependencia   </t>
  </si>
  <si>
    <t xml:space="preserve">100% de las actividades concertadas en el Plan de Mejoramiento por Procesos de la entidad (PMP)  ejecutadas  </t>
  </si>
  <si>
    <t>(# actividades del PMP de la entidad ejecutadas /# actividades del PMP  de la entidad programadas) *100%</t>
  </si>
  <si>
    <t>Herramienta de seguimiento al PMP con las actividades ejecutadas por la dependencia</t>
  </si>
  <si>
    <t xml:space="preserve">(# actividades del Plan Accción de Acción de G Conocimiento ejecutadas)  de la entidad /# actividades del Plan de Acción de G Conocimiento  de la entidad programadas) *100% </t>
  </si>
  <si>
    <t xml:space="preserve">*Conformar el equipo de gestión conocimiento
*Formular el plan 
*Ejecutar el plan </t>
  </si>
  <si>
    <t xml:space="preserve">Herramienta de seguimiento al  Plan de Acción de Gestión del Conocimiento  de la entidad con las actividades ejecutadas.  </t>
  </si>
  <si>
    <t xml:space="preserve">Liderar la actualización y  y seguimeinto del Plan Anticorrupción y Atención al Ciudadano  de la entidad </t>
  </si>
  <si>
    <t>(# actividades del PAAC  de la entidad ejecutadas /#  actividades del PAAC de la entidad  programadas) *100%</t>
  </si>
  <si>
    <t xml:space="preserve">Realizar las activdiades del PAAC a cargo de la dependencia  </t>
  </si>
  <si>
    <t xml:space="preserve">Plan Anticorrupción y de Atención al Ciudadano formulado y publicado Herramienta de seguimiento al PAAC con las actividades ejecutadas por la dependencia  </t>
  </si>
  <si>
    <t>Subdirección Artística y Cultural: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</si>
  <si>
    <t>Subdirección Artística y Cultural:
*Transformación Cultural para la Gestión del Centro</t>
  </si>
  <si>
    <r>
      <t xml:space="preserve">Primera Línea de defensa - </t>
    </r>
    <r>
      <rPr>
        <b/>
        <sz val="18"/>
        <color rgb="FFFF0000"/>
        <rFont val="Arial"/>
        <family val="2"/>
      </rPr>
      <t>XXXXXXXXXXXXXXXXXXXXXXXXXXXX</t>
    </r>
  </si>
  <si>
    <r>
      <t xml:space="preserve">Primera Línea de defensa - </t>
    </r>
    <r>
      <rPr>
        <b/>
        <sz val="18"/>
        <color rgb="FFFF0000"/>
        <rFont val="Arial"/>
        <family val="2"/>
      </rPr>
      <t>XXXXXXXXXXXXXXXXXXXXXXXXXXX</t>
    </r>
  </si>
  <si>
    <r>
      <t xml:space="preserve">Promedio simple del nivel de avance de las metas físicas de los proyectos de inversión a cargo de la dependencia = ((% Ejecución Proyecto 1 + … + %Ejecución Proyecto n)/# proyectos a cargo de la dependencia)
</t>
    </r>
    <r>
      <rPr>
        <b/>
        <sz val="18"/>
        <rFont val="Arial"/>
        <family val="2"/>
      </rPr>
      <t xml:space="preserve">Nota: </t>
    </r>
    <r>
      <rPr>
        <sz val="18"/>
        <rFont val="Arial"/>
        <family val="2"/>
      </rPr>
      <t xml:space="preserve">Si el proyecto de inversión tiene varias metas, realizar el promedio simple de la ejecución de cada una de las metas para identificar el % de avance de la meta física del proyecto de inversión. </t>
    </r>
  </si>
  <si>
    <t xml:space="preserve">Realizar la contratación y/o adquisión de bienes y servicios programados para la ejecución de los proyectos de inversión a cargo de la dependencia  </t>
  </si>
  <si>
    <t>Pago del 100% de los pasivos exigibles constituidos a cargo de la dependencia</t>
  </si>
  <si>
    <t>Promedio simple del % de giros de pasivos exigibles de cada proyecto de inversión de la dependencia = (((Giros pasivos exigibles proyecto 1 / Valor total de los pasivos exigibles del proyecto de inversión 1 )*100%  ) + … + ((Giros pasivos exigibles proyecto n / Valor total de los pasivos exigibles del proyecto de inversión n )*100% ))/ # de proyectos de la dependencia que tienen pasivos exigibles.</t>
  </si>
  <si>
    <t xml:space="preserve">Ejecutar la programación mensualizada del PAC (Plan Anual de Caja)  correspondiente a pasivos exigibles  </t>
  </si>
  <si>
    <t xml:space="preserve">Pago del 100% de las reservas constituidas a cargo de la dependencia  </t>
  </si>
  <si>
    <t>(# de alianzas realizadas / # alianzas programadas (2))*100%</t>
  </si>
  <si>
    <t>(Diseño de la estrategia de uso creativo TICs realizado/ Diseño de la estrategia programado) *40% + (# actividades con enfoque en TICs realizadas por la dependencia / # actividades con enfoque TICs programadas por la dependencia)*60%</t>
  </si>
  <si>
    <t>Documento de diseño de la estrategia (o plan de acción de la estrategia)
Informe de ejecución de la estrategia</t>
  </si>
  <si>
    <t>Implementar el 100% de las acciones de competencia de la FUGA concertadas con la SCRD en el marco de la estrategia para fortalecer a Bogotá como una ciudad creativa de la música (Red UNESCO 2012)</t>
  </si>
  <si>
    <t>(# de acciones enfocadas a fortalecer a Bogotá como ciudad creativa de la música realizadas / # de acciones enfocadas a fortalecer a Bogotá como ciudad creativa de la música programadas) * 100%</t>
  </si>
  <si>
    <t xml:space="preserve">100% de los procesos que lidera la dependencia con fichas de riesgos actualizadas y controles implementados  </t>
  </si>
  <si>
    <t xml:space="preserve">Fichas de riesgos actualizadas 
Fichas de riesgos con seguimiento </t>
  </si>
  <si>
    <t>100% de los procesos que lidera la dependencia con indicadores actualizados y su medición</t>
  </si>
  <si>
    <t>Fichas de indicadores actualizadas 
Fichas de indicadores con monitoreo</t>
  </si>
  <si>
    <t xml:space="preserve">100% de los procesos que lidera la dependencia con su documentación actualizada (Procedimientos, manuales, instructivos, guias y formatos) </t>
  </si>
  <si>
    <t xml:space="preserve">Realizar las activdiades del Plan MIPG a cargo de la dependencia  </t>
  </si>
  <si>
    <t>100% de las acciones ejecutadas desde la competencia de la dependencia para la contrucción de la estrategia de Gestión del Conocimiento de la entidad</t>
  </si>
  <si>
    <t>(# de acciones ejecutadas para la construcción de la estrategia de Gestión del Conocimiento a cargo de la dependencia / # de acciones programadas para la construcción de la estrategia de Gestión del Conocimiento  a cargo de la dependencia ) *100%</t>
  </si>
  <si>
    <t>(# actividades del PAAC  a cargo de la dependencia ejecutadas  /#  actividades del PAAC a cargo de la dependencia programadas) *100%</t>
  </si>
  <si>
    <t>Subdirección de Gestión Corporativa: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</si>
  <si>
    <t>Subdirección de Gestión Corporativa:
*Gestión del Ser
*Gestión Tecnológica
*Recursos Físicos
*Patrimonio institucional
*Atención al Ciudadano
*Comunicaciones
*Gestión Financiera</t>
  </si>
  <si>
    <t xml:space="preserve">Primera Línea de defensa </t>
  </si>
  <si>
    <t>Oficina Asesora Jurídica
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</si>
  <si>
    <t>Oficina Asesora Jurídica:
*Gestión Jurídica</t>
  </si>
  <si>
    <t>Primera Línea de defensa - Oficina Asesora Jurídica</t>
  </si>
  <si>
    <t>Análisis Cualitativo de la gestión  
(Relacione logros, retrasos, dificultades u otros aspectos que considere relevantes en el seguimiento)</t>
  </si>
  <si>
    <t>#Comités de Concialiación realizados/Comités de Conciliación proyectados (24) * 100%</t>
  </si>
  <si>
    <t>Actas de Comités realizados y radicados en  ORFEO y SIPROJ WEB</t>
  </si>
  <si>
    <t>1. En uso de las tecnologías de la información se logró cumplir el Plan de Acción y las fechas propuestas para las sesiones del Comité de Conciliación planeadas para la vigencia Fiscal 2020 (Oreo Rad. 0191300038873 de 27/12/2019), a pesar de la declaratoria de emergencia sanitaria del gobierno nacional y distrital.
2. El comité de conciliación tiene conocimiento continuo de las gestiones jurídicas adelantadas por el apoderado judicial de la Entidad.
3. En uso de las tecnologías de la información, el cómitre de conciliación recibe información del apoderado judicial de la Entidad en temas de prevención del daño antijurídico.</t>
  </si>
  <si>
    <t>Orfeo
1. 20202300003453   Acta de comité de conciliación del 13 de enero de 2020
2. 20202300005853   Acta de comité de conciliación del 31 de enero de 2020
3. 20201300008413   Acta de comité de conciliación del 26 de febrero de 2020 
4. 20201300009433   Acta de comité de conciliación del 6 de marzo de 2020
5. 20201300010343   Acta de comité de conciliación del 18 de marzo de 2020
6. 20201300011253   Acta de comité de conciliación del 27 de marzo de 2020</t>
  </si>
  <si>
    <t>1 (Una ) Política de daño Antijúridico de la FUGA formulada, publicada y socializada</t>
  </si>
  <si>
    <t>1 (Una ) Política de daño Antijúridico de la FUGA formulada, publicada y socializada (Si: 100%; No=0)</t>
  </si>
  <si>
    <t>Evidencia de correo solicitud de publicación en link de transparencia, publicación de la política y evidencia de piezas de comunicación enviadas a los servidores de la FUGA</t>
  </si>
  <si>
    <t>N/A</t>
  </si>
  <si>
    <t>El comité de conciliación en sus sesiones hace un seguimiento y evaluación permanente para tomar decisiones estratégicas y adoptar las medidas necesarias para una eficaz prevención.</t>
  </si>
  <si>
    <t>100% de procesos contenciosos y/o administrativos atendidos</t>
  </si>
  <si>
    <t>#De procesos judiciales y/o administrativos atendidos /#De procesos judiciales y/o administrativos en los que la FUGA es parte * 100%</t>
  </si>
  <si>
    <t>Atender todos los procesos,  acciones judiciales, extrajudiciales, y las interpuestas por terceros en contra de la Entidad, asi como las acciones que deba interponer la Entidad</t>
  </si>
  <si>
    <t>Informes trimestrales publicados en la página web de la entidad
SIPROJ WEB</t>
  </si>
  <si>
    <t>Acceso público al estado de los procesos judiciales atendidos por la defensa jurídica de las Entidad</t>
  </si>
  <si>
    <t>El 25 de marzo de 2020, mediante correo electrónico se solicitó a comunicaciones la publicación del informe jurídico trimestral en la página web de la entidad, en la sección de Trasnparencia, “Informe de demandas” (pendiente que comunicaciones haga la publicación”, ver solicitud por correo electrónico y reiteración de la petición).</t>
  </si>
  <si>
    <t>100% de respuesta a las solicitudes de conceptos realizados por la Dirección o por las demás áreas de la Entidad.</t>
  </si>
  <si>
    <t>#De solicitudes de conceptos atendidos/#De solicitudes de conceptos solicitades * 100%</t>
  </si>
  <si>
    <t>Emitir por escrito los conceptos jurídicos que sean requeridos por la Dirección o por las demás áreas de la Entidad</t>
  </si>
  <si>
    <t>Conceptos jurídicos suscritos</t>
  </si>
  <si>
    <t>Elaboración oportuna de conceptos solicitados por la Dirección General o demás áreas de la Entidad.</t>
  </si>
  <si>
    <t>Correo electronico remitiendo concepto juridico (ver correo electronico anexo)</t>
  </si>
  <si>
    <t>100% de las solicitudes de contratos tramitadas según requerimientos de las dependencias de la Fundación</t>
  </si>
  <si>
    <t>#Solicitudes de contratos tramitados/Solicitudes de contratos requeridos * 100%</t>
  </si>
  <si>
    <t>Trámitar los procesos de contratación de bienes, obras y/o servicios que le sean requeridos por las dependencias, de acuerdo con la ley, lo previsto en el Plan Anual de  Adquisiciones  y el Manual de Contratación de la Fundación.</t>
  </si>
  <si>
    <t xml:space="preserve">Base datos de contratos suscritos </t>
  </si>
  <si>
    <t>Elaboración oportuna de los contratos solicitados por las dependencias la Entidad.</t>
  </si>
  <si>
    <t>Números de contratos registrados en Orfeo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</si>
  <si>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#Secretarias técnicas realizadas en comités de contratación / Comités de Contratación realizados * 100%</t>
  </si>
  <si>
    <t>Actas de Comités realizados</t>
  </si>
  <si>
    <t>La Resolución No. 008 de 2018 "Por medio de la cual se reglamentan el Comité Asesor de Contratación, el Comité del Plan Anual de Adquisiciones y el Comité Evaluador de los Procesos Contractuales de la Fundación Gilberto Alzate Avendaño, señala en su artículo noveno — Sesiones. El Comité Asesor de Contratación sesionará el día y hora fijado por el Ordenador del Gasto con la regularidad que demanda la necesidad y la dinámica del proceso contractual de la entidad. Es decir, que las sesiones se desarrollan a petición.</t>
  </si>
  <si>
    <t>La Resolución 008 de 2018 puede ser consultada con el radicado Orfeo 20182300000085 del 10/01/2018</t>
  </si>
  <si>
    <t>100% de los Contratos publicados en SECOP I y II con su documentación completa: precontractual, ejecución y liquidación</t>
  </si>
  <si>
    <t xml:space="preserve">Registrar en Secop I y Secop II los procesos de contratación de bienes, obras y/o servicios que le sean requeridos por las dependencias, de acuerdo con la ley, lo previsto en el Plan Anual de  Adquisiciones  y el Manual de Contratación de la Fundación. </t>
  </si>
  <si>
    <t>Secop I y Secop II</t>
  </si>
  <si>
    <t>Acceso público del estado contractual de la Entidad</t>
  </si>
  <si>
    <t>Números de contratos y sus procesos registrados en Secop I y Secop II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</si>
  <si>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 xml:space="preserve">Ejecutar al 100%  el Plan de Acción de la Política de Prevención del Daño Antijurídico a cargo de la dependencia </t>
  </si>
  <si>
    <t>(# actividades realizadas  / 5 actividades programadas en el plan ) *100%</t>
  </si>
  <si>
    <t>Socializar el Plan de Acción de la Política de Prevención del daño Antijurídico (Resolución 228 de 2019)
Realizar las acciones del plan para su ejecución 
Llevar a cabo monitoreo periódico para el cumplimiento del Plan y presentar los avances en el Comité de Conciliación</t>
  </si>
  <si>
    <t>*Plan institucional socializado
*Herramienta de formulación y seguimiento del Plan Institucional (Documento excel)</t>
  </si>
  <si>
    <t xml:space="preserve">Realizar las activdidades del PMI a cargo de la dependencia  </t>
  </si>
  <si>
    <t xml:space="preserve">Realizar las activdidades del PMP a cargo de la dependencia  </t>
  </si>
  <si>
    <t xml:space="preserve">Realizar las activdades del Plan MIPG a cargo de la dependencia  </t>
  </si>
  <si>
    <t>Evidencias como correos, listas de asistencia y documentos realizados</t>
  </si>
  <si>
    <t>(# de acciones realizadas  / # de acciones convocadas Por la SCRD para la realización del PDD )*100%</t>
  </si>
  <si>
    <t>(Diseño de la estrategia de visibilización creada / Diseño de la estrategia TICs programada) *20% + (# actividades ejecutadas para la implementación de la estrategia/# actividades planeadas para la implementación  de la estrategia)*80%</t>
  </si>
  <si>
    <t xml:space="preserve">100% de Secretarias técnicas de Comité de Dirección </t>
  </si>
  <si>
    <t>#Secretarias técnicas realizadas en comités de Direcciónn / Comités de Dirección Contratación realizados * 100%</t>
  </si>
  <si>
    <t>Citaciones
Actas de Comités realizados con sus anexos</t>
  </si>
  <si>
    <t xml:space="preserve">Realizar la Secretaría técnica del Comité de Dirección que incluye:
Consolidación de agenda de Comité
Realizar citación al Comité Directivo Ordinario y Extraordinario cuando sea requerido
Tomar nota en cada sesión y asegurarse del Quorum y seguimiento a compromisos
Elaborar  las actas y hacer seguimiento a su trámite para que sean aprobadas, firmas y radicadas en ORFEO.
</t>
  </si>
  <si>
    <t>* Consolidar progresivamente  las evidencias de los procesos de participación a medida que se van realizando como parte del Plan de Participación Ciudadadana y la Estrategia de Rendición de Cuentas</t>
  </si>
  <si>
    <t>Consolidar el 100% de las evidencias de los procesos de participación en los que se convoque a la ciudadanía en la formulación/ejecución/seguimiento/evaluación de planes y proyectos institucionales (Evidencias de la aplicación del Plan de Participación CIudadana y Rendición de Cuentas)</t>
  </si>
  <si>
    <t>Evidencias de los procesos de participación ciudadana  solicitados a las áreas y organizadas en el servidor como parte del Plan de Participación Ciudadnada y la Estrategia de Rendición de Cuentas del PAAC.</t>
  </si>
  <si>
    <t xml:space="preserve">Liderar en coordinación con la Subdirección de Gestión Corporativa una (1)  estrategia Institucional de Gestión del Conocimiento </t>
  </si>
  <si>
    <t>Comunicaciones - Dirección General:
9. Dirigir, coordinar y garantizar las acciones de comunicación, divulgación y promoción corporativa, e interna y externa de las actividades de la Fundación.</t>
  </si>
  <si>
    <t xml:space="preserve">Comunicaciones - Dirección General:
*Comunicaciones  </t>
  </si>
  <si>
    <t xml:space="preserve">Primera Línea de defensa - Dirección General - Comunicaciones  </t>
  </si>
  <si>
    <t>(# de alianzas realizadas / 3 alianzas programadas)*100%</t>
  </si>
  <si>
    <t>Documentos que soporten las alianzas efectuadas</t>
  </si>
  <si>
    <t xml:space="preserve">Evidencias de publicación de los eventos de participación ciudadana visibilizados Reporte con Número de participantes </t>
  </si>
  <si>
    <t>1 estrategia de posicionamiento de la entidad para los 50 años de la FUGA   diseñada 
(SI 40%; NO 0% ) + (#actividades de la estrategia desarrolladas/# de actividades de la estrategia programadas) *60%</t>
  </si>
  <si>
    <t>El documento de estrategia e informe final de implementación</t>
  </si>
  <si>
    <t>1 estrategia de divulgación del Portafolio de Estímulos diseñada 
(SI 40% NO 0% ) + (#actividades de la estrategia desarrolladas/# de actividades de la estrategia programadas) *60%</t>
  </si>
  <si>
    <t xml:space="preserve">Reportar mensualmente los contenidos publicados en relación con los requisitos de Transparencia y Acceso a la Información pública en la página web. 
</t>
  </si>
  <si>
    <t>Reportes mensuales de requisitos de transparencia realizados/Reportes mensuales de requisitos de transparencia programados</t>
  </si>
  <si>
    <t xml:space="preserve">Reportar los contenidos publicados en relación con los requisitos de Transparencia y Acceso a la Información pública, en la página web. 
</t>
  </si>
  <si>
    <t xml:space="preserve">Reporte de requisitos de transparencia y acceso a la información pública socializada en la página web
</t>
  </si>
  <si>
    <t xml:space="preserve">Documentar y reportar semestralmente el análisis de desempeño del proceso de Gestión de comunicaciones </t>
  </si>
  <si>
    <t>Informes de desempeño realizados/informes de desempeño programado</t>
  </si>
  <si>
    <t xml:space="preserve">Informe de análisis de desempeño de la dependencia de acuerdo con el proceso Gestión de Comunicaciones documentado
</t>
  </si>
  <si>
    <t>(# procesos con documentación actualizada /# procesos de la dependencia) *100%</t>
  </si>
  <si>
    <t>Aportar a gestión documental, el 100% de la producción de contenido que desarrolle el área de comunicaciones (Boletines, piezas de diseño, piezas audiovisuales).</t>
  </si>
  <si>
    <t>(# de entregas de contenidos realizados /# entregas de contenidos  programadas(3)) *100%</t>
  </si>
  <si>
    <t>Realizar entregas trimestrales a gestión documental de los contenidos que produce el área</t>
  </si>
  <si>
    <t>Archivos de comunicaciones asociados a las TRDs actualizados en ORFEO</t>
  </si>
  <si>
    <t xml:space="preserve">Evidencias de la participación en la construcción de la estrategia de Gestión del Conocimiento y el reporte de seguimiento a las acciones programadas a cargo de comunicaciones en la estrategia </t>
  </si>
  <si>
    <t>Subdirección de Gestión Corporativa</t>
  </si>
  <si>
    <t>Fecha inicial (dd-mm-aa)</t>
  </si>
  <si>
    <t>Fecha final (dd-mm-aa)</t>
  </si>
  <si>
    <t>Tramitar oportunamente los nombramientos en período de prueba en empleos de carrera administrativa resultado de las Convocatorias CNSC 806 a 825</t>
  </si>
  <si>
    <t>Plan de desvinculación y vinculación aprobado  (Si = 100%; No=0%)</t>
  </si>
  <si>
    <t>1) Verificación del cumplimiento de requisitos de quienes ocupen primer lugar en listas de elegibles.
2) Realización de los trámites de desvinculación de funcionarios provisionales.
3) Realización de los trámites de vinculación de los nuevos funcionarios</t>
  </si>
  <si>
    <t>Resoluciones de nombramiento</t>
  </si>
  <si>
    <t>Depende de la fecha de expedición de las listas de elegibles</t>
  </si>
  <si>
    <t>Implementar medidas para prevenir, contener y mitigar el coronavirus dentro de las sedes administrativas de la entidad y en la casa</t>
  </si>
  <si>
    <t>Plan de contingencia aprobado  (Si = 100%; No=0%)</t>
  </si>
  <si>
    <t>1) Diseño de un plan de contingencia.
2) Divulgación del plan.
3) Realización de las campañas de sensibilización establecidas en el plan
4) Suministro de los insumos de prevención determinados en el plan.</t>
  </si>
  <si>
    <t>Plan de contingencia aprobado por el COPASST; campañas publicadas en intranet y correo electrónico; documentos que soporten entrega de insumos.</t>
  </si>
  <si>
    <t xml:space="preserve">Modernizar la herramienta informática Orfeo del Sistema de Gestión Documental </t>
  </si>
  <si>
    <t>(# de actualizaciones nuevas implementadas/ # de actualizaciones nuevas programadas )*100%</t>
  </si>
  <si>
    <t>1) Identificación, diseño, desarrollo y puesta en producción de las nuevas funcionalidades.
2) Capacitación en el uso de las nuevas funcionalidades.</t>
  </si>
  <si>
    <t>Aplicativo Orfeo</t>
  </si>
  <si>
    <t>Realizar una prueba piloto para la implementación de la estrategia  'Cero Papel' en la entidad</t>
  </si>
  <si>
    <t xml:space="preserve">Prueba piloto de estrategia de 'Cero Papel', realizada (Si = 100%; No=0%)
</t>
  </si>
  <si>
    <t>1) Diseño de la prueba piloto.
2) Divulgación y sensibilización de la prueba piloto.
3) Implementación de la prueba piloto.
4) Evaluación de la prueba piloto.</t>
  </si>
  <si>
    <t>Documento con resultados de la prueba piloto realizada</t>
  </si>
  <si>
    <t>Dar de baja el 50% de los bienes en desuso o inservibles</t>
  </si>
  <si>
    <t>(# de bienes en desuso o inservibles dados de baja /# de bienes en desuso o inservibles en el almacén)*100%</t>
  </si>
  <si>
    <t>1) Identificación preliminar de los bienes inservibles y en desuso.
2) Realización de peritajes de los bienes.
3) Definición de los bienes a dar de baja.
4) Expedición de las resoluciones de baja.</t>
  </si>
  <si>
    <t xml:space="preserve">Resoluciones de baja </t>
  </si>
  <si>
    <t>Depurar radicados de Orfeo gestionados durante los años 2017 a 2019</t>
  </si>
  <si>
    <t>(Total de expdientes virtuales 2017 a 2019 revisados/Total de expedientes producidos de 2017 a 2019)*100%</t>
  </si>
  <si>
    <t>1) Anulación de radicados no utilizados.
2) Inclusión de documentos en los expedientes virtuales.</t>
  </si>
  <si>
    <t>Sensibilizar a la comunidad institucional en la aplicación de  buenas prácticas para la gestión ambiental en la oficina y en la casa</t>
  </si>
  <si>
    <t>(# de campañas de sensibilización realizadas / 3 campañas de sensibilizción programadas) *100%</t>
  </si>
  <si>
    <t>1) Realización de 3 campañas de sensibilización.
2) Aplicación de prueba virtual escrita.</t>
  </si>
  <si>
    <t>Material de las campañas realizadas; resultados de las pruebas</t>
  </si>
  <si>
    <t>Actualización de los procesos de la Subdirección de Gestión Corporativa</t>
  </si>
  <si>
    <t>(# procesos actualizados /# procesos  que requieren actualización) *100%</t>
  </si>
  <si>
    <t>Revisión y ajuste de los procesos de la Subdirección de Gestión Corporativa</t>
  </si>
  <si>
    <t xml:space="preserve">Procesos actualizados publicados en intranet  </t>
  </si>
  <si>
    <t>Objetivos estratégicos 1-4</t>
  </si>
  <si>
    <t xml:space="preserve">Pago del 90% de las reservas constituidas a cargo de la dependencia  </t>
  </si>
  <si>
    <t xml:space="preserve">Diseñar e implementar la primera fase de una (1) estrategia de uso creativo de TICs y nuevas herramientas digitales para hacer visible lo que ocurre y se hace en el Centro </t>
  </si>
  <si>
    <t>(Diseño de la estrategia TICs visibilización creada / Diseño de la estrategia TICs programada) *30% + (# actividades planeadas para la implementación de la fase 1 de la estrategia/# actividades ejecutadas para la implementación de la fase 1 de la estrategia)*70%</t>
  </si>
  <si>
    <t xml:space="preserve">1. Diseñar 1 estrategia de uso creativo de la tecnología
2. Implementar los mecanismos de convocatoria que fomenten la co-creación  en torno a la transformación cultural del Centro de Bogotá D.C.
4. Apoyar iniciativas y/o proyectos de actores del centro de Bogotá que usen herramientas tecnológicas para su desarrollo y permitan la circulación de sus contenidos
5. Circular contenido digital de actores del Centro de Bogotá  </t>
  </si>
  <si>
    <r>
      <t xml:space="preserve">Implementar 1 </t>
    </r>
    <r>
      <rPr>
        <b/>
        <sz val="14"/>
        <rFont val="Arial"/>
        <family val="2"/>
      </rPr>
      <t xml:space="preserve">estrategia de integración </t>
    </r>
    <r>
      <rPr>
        <sz val="14"/>
        <rFont val="Arial"/>
        <family val="2"/>
      </rPr>
      <t>en el centro de Bogotá (Mártires, Santa Fe y Candelaria) como piloto de cultura ciudadana, epicentro del nuevo contrato social con los ciudadanos y escenario de oportunidades, el diálogo de saberes, la confianza y la re significación de los espacios públicos en convivencia con el entorno</t>
    </r>
  </si>
  <si>
    <t>1. Diseñar una estrategia de visibilización de los actores culturales del Centro de Bogotá 
2.Identificar actores culturales del Centro de Bogotá 
3. Generar alianzas con actores públicos y privados en proyectos que dinamicen el Centro de Bogotá a través de proyectos interinstitucionales, entre otras a saber, Corpouniversidades, Carrera Séptima y Biblioteca FUGA</t>
  </si>
  <si>
    <t>Ejecutar 5 actividades de visibilización y posicionamiento del Bronx Distrito Creativo como espacios adecuado para el desarrollo de actividades referentes al diálogo de saberes, la construcción de tejido social, la innovación, el emprendimiento y la creación</t>
  </si>
  <si>
    <t>1. Proponer y ejecutar actividades de posicionamiento y visibilización.
2. Implementar una estrategia de comunicación para el Bronx Distrito Creativo.
3. Desarrollar al menos tres espacios en un proceso de construcción colectiva a través de la Mesa Interinstitucional y el proceso de socialización de la nueva temporada del BDC
4. Construir el 50% del guion museográfico del espacio de memoria en articulación con otras entidades</t>
  </si>
  <si>
    <t>Implementar la Fase 1 de la ruta de ejecución del Proyecto Bronx Distrito Creativo</t>
  </si>
  <si>
    <t>1. Ejecutar el 100% de las obras de apuntalamiento de la Flauta.
2. Contratar los estudios y diseños de los BIC del Proyecto BDC 
3. Contratar  la estructuración del modelo de operación del Proyecto BDC</t>
  </si>
  <si>
    <t>Desarrollar una estrategia de fortalecimiento de la cadena de valor ligada al fortalecimiento del ecosistema creativo del centro</t>
  </si>
  <si>
    <t>Documento de formulación de la estrategia de fortalecimiento de la cadena de valor elaborado
(Si= 40% ; No: 0) + (Articulación con la SCRD (SI: 60% No= 0)</t>
  </si>
  <si>
    <t>1. Elaborar el documento de formulación de la estrategia
2. Articulación con la SCRD para la implementación de la política de economía cultural y creativa</t>
  </si>
  <si>
    <t>Documento de formulación de la estrategia
Informe con evidencias de la articulación con la SCRD</t>
  </si>
  <si>
    <t>(# de articulaciones realizadas / # articulaciones programadas (2))*100%</t>
  </si>
  <si>
    <t>Diseñar e implementar la programación de conmemoración de los 50 años de la FUGA</t>
  </si>
  <si>
    <t>Informe de la preproducción del Festival
Número de estímulos formulados para la música</t>
  </si>
  <si>
    <r>
      <t>Participar en la construcción de la estrategia de Gestión del Conocimiento y realizar las acciones que se programen desde la competencia de la dependencia</t>
    </r>
    <r>
      <rPr>
        <sz val="18"/>
        <color theme="1"/>
        <rFont val="Arial"/>
        <family val="2"/>
      </rPr>
      <t xml:space="preserve">, en particular:
</t>
    </r>
    <r>
      <rPr>
        <sz val="18"/>
        <color theme="8"/>
        <rFont val="Arial"/>
        <family val="2"/>
      </rPr>
      <t xml:space="preserve"> 
</t>
    </r>
    <r>
      <rPr>
        <sz val="18"/>
        <color theme="1"/>
        <rFont val="Arial"/>
        <family val="2"/>
      </rPr>
      <t>1. Construcción de bases de datos segmentadas de agentes del sector artístico, creativo y cultural del centro.
2. Elaborar un inventario de las investigaciones adelantadas en los últimos 10 años financiadas por la FUGA.
3. Levantar un inventario de las publicaciones editadas por la FUGA en los últimos 10 años.
4. Desarrollo de una línea editorial propia de la entidad.
5. Realización de un foro y/o una cátedra para afianzar la  misionalidad de la FUGA.</t>
    </r>
  </si>
  <si>
    <t>*Bases de datos construidas
*Inventario elaborado de las investigaciones
*Inventario actualizado de las publicaciones
*Protocolo editorial de la entidad
*Un foro y/o una cátedra</t>
  </si>
  <si>
    <r>
      <t>Actas de reunión e informe de análisis de resultado y ejecución de la celebración de los 50 años de la FUGA
El informe es un documento de análisis, pero acogiendo la observación se deja como "informe de análisis de resultados y ejecución de las alianzas"
*Resolución de ganadores de la Beca Curaduría Histórica
*Informe de seguimiento del ganador de la Beca Curaduría
*Productos finalizados (fotografías, Podcast, video de los eventos virtuales y evento sin público)
 *</t>
    </r>
    <r>
      <rPr>
        <sz val="18"/>
        <color theme="1"/>
        <rFont val="Arial"/>
        <family val="2"/>
      </rPr>
      <t>Convenio firmado con Barcú
*Informe de avance de la obra de reforzamiento estructural.</t>
    </r>
  </si>
  <si>
    <t xml:space="preserve">Realizar las acciones de planeación y operativización para la celebración de los 50 años de la FUGA, inicialmente está previsto:  
1. Estímulos 
2. Colección FUGA/exposición Chapete 
en medios virtuales 
3. Conversatorios con artistas sobre la trayectoria FUGA
4. Evento sin público fin de semana
5. Barcú virtual
6. Contenidos virtuales homenaje Festival Centro
7. Adecuación del equipamiento cultural de la FUGA (entrega fase II auditorio principalmente) </t>
  </si>
  <si>
    <t xml:space="preserve">Fortalecer la relación con agentes públicos mediante la realización de cinco articulaciones que aporten al desarrollo de actividades de orden misional relacionadas con las artes plásticas y visuales, las artes vivas y musicales o los procesos de formación artística
</t>
  </si>
  <si>
    <t xml:space="preserve">Actas de reunión e informe de análisis de resultado y ejecución de las articulaciones
Agendas interinstitucionales
</t>
  </si>
  <si>
    <t xml:space="preserve">Realizar cinco articulaciones con agentes públicos para el desarrollo de actividades de orden misional como eventos, procesos de formación, estímulos, publicaciones, exposiciones o cualquier otro tipo de actividad, física o virtual, inicialmente está prevista la realización de articulaciones con: 
1. SCRD e IDARTES para el desarrollo del proyecto Plataforma Bogotá.
2. SCRD, Idartes, IDPC, OFB para convocatoria sectorial de estímulos. 
3. Archivo de Bogotá para cátedras, foros, línea de formación.
4. SCRD, Idartes, IDPC, Idipron, IDRD para Asómate a la ventana
5. Secretaría de Salud para llevar contenidos artísticos digitales a centros hospitalarios y/o de salud.
</t>
  </si>
  <si>
    <t xml:space="preserve">Fortalecer la relación de la Entidad con agentes privados mediante la realización de cinco alianzas que aporten al desarrollo de actividades de orden misional relacionadas con las artes plásticas y visuales, las artes vivas y musicales o los procesos de formación artística
</t>
  </si>
  <si>
    <t xml:space="preserve">Realizar cuatro alianzas con agentes privados para el desarrollo de actividades de orden misional como eventos, procesos de formación, estímulos, publicaciones, exposiciones, o cualquier otro tipo de actividad física o virtual que corresponda con la programación artística o difusión de la misma desde la competencia de la Subdirección, inicialmente está prevista la realización de alianzas con: 
1. Feria del Millón para el desarrollo de un  proyecto de circulación 
2. Arteria para Festival de Artes y Barcú
3. Atempo para linea de formación
4. Cámara de Comercio de Bogotá para Artbo y para el programa Artbo Tutor. 
5. Agentes del sector de las artes escénicas de las tres localidades del Centro de la ciudad.
</t>
  </si>
  <si>
    <t xml:space="preserve">Actas de reunión e informe de anáisis de resultado y ejecución de las articulaciones
Agendas interinstitucionales
Una mesa de relacionamiento con el sector de las artes escénicas.
</t>
  </si>
  <si>
    <t xml:space="preserve">Diseñar e implementar el 100% de las actividades que hacen parte de la estrategia de uso creativo de la tecnología, las comunicaciones y de las nuevas herramientas digitales en las actividades de la programación artística y programas de formación desarrollados por la dependencia
</t>
  </si>
  <si>
    <r>
      <t xml:space="preserve">Diseñar e Implementar la estrategia de uso creativo de tecnología, comunicaciones y nuevas herramientas digitales en las actividades de la programación artística y programas de formación como transmisiones en vivo, grabación y producción de contenidos digitales o contenidos interactivos, están previstas inicialmente: 
</t>
    </r>
    <r>
      <rPr>
        <sz val="18"/>
        <color theme="1"/>
        <rFont val="Arial"/>
        <family val="2"/>
      </rPr>
      <t xml:space="preserve">1. Creación de 2 webinars
2. Creación de un catálogo de la Colección FUGA como mecanismo de circulación virtual de la misma.
3. Producción y emisión de 26 contenidos artísticos asociados a convocatorias y producción propia.
4. Realización de 10 talleres virtuales de formación artística y de desarrollo de otras competencias.
5. Desarrollo de una estrategia de visibilización y circulación de los estímulos en el marco de Plataforma Bogotá </t>
    </r>
    <r>
      <rPr>
        <sz val="18"/>
        <color theme="8"/>
        <rFont val="Arial"/>
        <family val="2"/>
      </rPr>
      <t xml:space="preserve">
</t>
    </r>
  </si>
  <si>
    <t xml:space="preserve">Participar en la construcción de la estrategia de fortalecimiento de Bogotá como una ciudad creativa de la música en concertación con la SCRD y realizar las acciones que se programen desde la competencia de la dependencia, a través de las siguientes acciones: 
1. Preproducción del Festival Centro 2021 (virtual o presencial de acuerdo a contingencia Covid-19).
2. Reformular el Portafolio de Estímulos de la FUGA dirigidos a la música teniendo en cuenta las expresiones de las tres localidades del Centro. 
</t>
  </si>
  <si>
    <t>Actualizar e implementar las fichas de riesgos de los procesos que lidera la dependencia</t>
  </si>
  <si>
    <t>El documento del plan abrobado</t>
  </si>
  <si>
    <t>Fornulación del plan estrategico de comunicaciones intitucional, de acuerdo a los retos de la entidad en el Plan Distitral de Desarrollo 2020 2024</t>
  </si>
  <si>
    <t>Plan estratégico vigencia 2020-2024 diseñado y aprobado 
(SI 100% NO 0%</t>
  </si>
  <si>
    <t>Diseñar un plan estratégico de comunicaciones para la entidad, vigente para el periodo 2020 2024</t>
  </si>
  <si>
    <t xml:space="preserve">Documentar y reportar semestralmente  el análisis de desempeño del proceso Gestión de Comunicaciones
- (Indicadores, Planes de Mejoramiento por Proceso, Plan de Manejo de Riesgos (ACPM).
- Análisis de la documentación del proceso y su nomograma.
- Autoevaluación de controles del proceso. </t>
  </si>
  <si>
    <t xml:space="preserve">Reporte de cambios efectuados en los componentes, con link de verificación </t>
  </si>
  <si>
    <t>Actualizar los contenidos de la intranet institucional de los componentes relacionados con la información de Planeación (Documentación SIG), Talento Humano y PIGA</t>
  </si>
  <si>
    <t>(# de componentes actualizados /3 componentes programados)*100%</t>
  </si>
  <si>
    <t>Actualizar 3 componentes de contenidos de la intranet institucional.</t>
  </si>
  <si>
    <t>Repositorio Digital de hitos del año</t>
  </si>
  <si>
    <t xml:space="preserve">Creación de un micrositio en la página web institucional que recopile los proyectos realizados por la entidad, en formato audiovisuales y/o podcast, como memoria de la entidad,  con su correspondiente estrategia de difusión en medios, redes sociales y publicaciones web.
</t>
  </si>
  <si>
    <t>(# de registros de producciones 2020 de la FUGA/ 25 registro de producciones 2020 programadas)*100%</t>
  </si>
  <si>
    <t xml:space="preserve">Diseñar e implementar un micrositio web que recopile la gestión de la entidad en 2020, como repositorio de la memoria institucional.
</t>
  </si>
  <si>
    <t>El documento de estrategia y la producción audiovisual de las actividades desarrolladas en el marco de la estrategia de posicionamiento positivo del centro y de las tres localidades entorno de la FUGA</t>
  </si>
  <si>
    <t xml:space="preserve">Diseñar un proyecto audiovisual propio de la entidad, que visibilice el centro y las tres localidades que conforman el entorno de la FUGA, con su respectiva estrategia de difusión en redes sociales, medios de comunicación y articulación con agentes públicos del Centro.  
</t>
  </si>
  <si>
    <t>1 proyecto audiovisual desarrollado y socializado a través de redes sociales. 
(SI 100% NO 0% )</t>
  </si>
  <si>
    <t xml:space="preserve">Diseñar 1 proyecto audiovisual para el posicionamiento positivo del centro y de las tres localidades entorno de la FUGA </t>
  </si>
  <si>
    <t xml:space="preserve">Diseño e implementación de la estrategia de comunicaciones para la divulgación del Portafolio de Estímulos 2020, en sus fases de convocatorias, selección de ganadores y ejecución de proyectos, en la cual se incluya la gestión en medios de comunicación, conceptos y piezas gráficas, gestión en redes sociales y audiovisuales y publicaciones web, en sus diversas etapas, además de una publicación digital con memorias de los proyectos ganadores.  
</t>
  </si>
  <si>
    <t>1 estrategia de comunicaciones para divulgar el Portafolio de Estímulos 2020 FUGA.</t>
  </si>
  <si>
    <r>
      <rPr>
        <sz val="18"/>
        <rFont val="Arial"/>
        <family val="2"/>
      </rPr>
      <t xml:space="preserve">Diseño y desarrollo </t>
    </r>
    <r>
      <rPr>
        <sz val="18"/>
        <color theme="1"/>
        <rFont val="Arial"/>
        <family val="2"/>
      </rPr>
      <t xml:space="preserve">de una estrategia de comunicaciones con motivo de los 50 años de la FUGA, con un componente digital, medios de comunicación, social media y publicaciones web, con la participación de actores externos e internos.  
</t>
    </r>
  </si>
  <si>
    <t>Diseñar e implementar al 100% una estrategia de comunicaciones para el posicionamiento de la entidad en sus 50 años</t>
  </si>
  <si>
    <t xml:space="preserve">Implementar canales virtuales (facebook live e instagram live) para visibilizar la rendición de cuentas de la entidad, con su respectivo plan de medios de comunicación y apoyo de difusión a través de redes sociales.   </t>
  </si>
  <si>
    <t xml:space="preserve">1 proceso de rendición de cuentas visibilizado por redes sociales y canales virtuales
(SI 100% NO 0% ) </t>
  </si>
  <si>
    <t xml:space="preserve">Facilitar los medios y canales de comunicaciones virtuales de la FUGA para visibilizar el proceso de rendición de cuentas de la entidad, a la ciudadanía. </t>
  </si>
  <si>
    <t xml:space="preserve">Gestionar tres alianzas con oficinas de comunicaciones de Alcaldías locales de Santa Fe, Los Mártires y La Candelaria, para el desarrollo de acciones de comunicaciones  que visibilicen los programas, planes y proyectos de la entidad en el sector del Centro de Bogotá. </t>
  </si>
  <si>
    <t xml:space="preserve">Realizar 3 alianzas con agentes públicos para el desarrollo de acciones de comunicaciones con enfoque territorial que contribuyan al posicionamiento de la FUGA en el sector del centro de Bogotá
</t>
  </si>
  <si>
    <t xml:space="preserve">Realizar 24 Comités de Conciliación en el año </t>
  </si>
  <si>
    <t>Adelantar la realización de los Comités de Conciliación de la Entidad (Citación, desarrollo, seguimiento de compromisos, elaboración, aprobación y suscripción de las actas)</t>
  </si>
  <si>
    <t>Realizar la socialización y publicación de  la Política de Prevención del Daño Antijurídico de la Fundación Gilberto Alzate Avendaño (Resolución No. 228 del 2 de diciembre de 2019).</t>
  </si>
  <si>
    <t xml:space="preserve">100% de Secretarias técnicas de Comité de Contratación efectuadas </t>
  </si>
  <si>
    <t>Realizar la Secretaría técnica del Comité de Contratación solicitados según la necesidad de la Entidad (Citación, desarrollo, seguimiento de compromisos, elaboración, aprobación y suscripción de las actas)</t>
  </si>
  <si>
    <t xml:space="preserve">100% de los proyectos de liquidación radicados en la Oficina Asesora Jurídica liquidados, firmados y publicados en el Sistema Electronico de Contratación Pública - SECOP </t>
  </si>
  <si>
    <t>#Liquidaciones firmadas y publicadas/proyectos de liquidaciones radicadas * 100%</t>
  </si>
  <si>
    <t>Trámitar las liquidaciones de contratos que de conformidad con el Estatuto General de Contratación de la Administración Pública - EGCAP., deban liquidarse, teniendo en cuenta para ello, la base de datos de las vigencias fiscales 2018, 2019 y 2020</t>
  </si>
  <si>
    <t>Base datos de contratos suscritos durante la vigencia fiscal 2020 y Base de datos de contratos pendientes de liquidación de las vigencias fiscales 2018 y 2019</t>
  </si>
  <si>
    <t>Elaboración oportuna y dentro de los términos legales de las actas de liquidación radicadas en la Oficina Asesora Jurídica</t>
  </si>
  <si>
    <t>Base de datos de liquidaciones de la Oficina Asesora Jurídica</t>
  </si>
  <si>
    <t>Elaboración de la estrategía legal y sus trámites asociados que permitan determinar la participación de la entidad en las Casas de la Cultura</t>
  </si>
  <si>
    <t xml:space="preserve">1 (Un) Documento que contenga la estrategía y la ruta legal que determine la participación de la entidad en las Casas de la Cultura (Si: 50%; No=0)
Realización de los trámites señalados en la estrategía y ruta legal que determine la participación de la entidad en las Casas de la Cultura (Si: 50%; No=0)
</t>
  </si>
  <si>
    <t>Realizar el análisis normativo, jurisprudencial y estatutario que permita la construcción de una estrategía legal que permita determinar la participación de la entidad en las Casas de la Cultura</t>
  </si>
  <si>
    <t>Estrategía legal, radicados en  ORFEO y SIPROJ WEB</t>
  </si>
  <si>
    <t>Documento que contenga la estrategía y la ruta legal que determine la participación de la entidad en las Casas de la Cultura</t>
  </si>
  <si>
    <t>100% de las solicitudes de certificación de contratos radicadas en la Oficina Asesora Jurídica tramitadas</t>
  </si>
  <si>
    <t>#Certificaciones de contratos tramitadas/Solicitudes de expedición de certificaciones radicadas * 100%</t>
  </si>
  <si>
    <t>Revisar, proyectar y remitir las certificaciones de contratos que sean solicitadas por terceros con ocasión de la celebración de contratos con la entidad.</t>
  </si>
  <si>
    <t>Base datos de la Oficina Asesora Jurídica que contiene el seguimiento a la solicitud de certificaciones contractuales y su trámite</t>
  </si>
  <si>
    <t>Elaboración oportuna y dentro de los términos legales de las certificaciones contractuales</t>
  </si>
  <si>
    <t>Base de datos de certificaciones contractuales de la Oficina Asesora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</si>
</sst>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 #,##0.00_);_(* \(#,##0.00\);_(* &quot;-&quot;??_);_(@_)"/>
    <numFmt numFmtId="165" formatCode="d/m/yyyy"/>
    <numFmt numFmtId="166" formatCode="0.0%"/>
    <numFmt numFmtId="167" formatCode="_(* #,##0_);_(* \(#,##0\);_(* &quot;-&quot;??_);_(@_)"/>
    <numFmt numFmtId="168" formatCode="dd\-mm\-yy;@"/>
  </numFmts>
  <fonts count="55" x14ac:knownFonts="1">
    <font>
      <sz val="10"/>
      <name val="Arial"/>
      <family val="2"/>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u/>
      <sz val="18"/>
      <name val="Arial"/>
      <family val="2"/>
    </font>
    <font>
      <b/>
      <i/>
      <sz val="18"/>
      <color theme="1"/>
      <name val="Candara"/>
      <family val="2"/>
    </font>
    <font>
      <sz val="18"/>
      <color theme="1"/>
      <name val="Arial"/>
      <family val="2"/>
    </font>
    <font>
      <sz val="12"/>
      <name val="Arial"/>
      <family val="2"/>
    </font>
    <font>
      <sz val="14"/>
      <name val="Arial"/>
      <family val="2"/>
    </font>
    <font>
      <b/>
      <sz val="14"/>
      <name val="Arial"/>
      <family val="2"/>
    </font>
    <font>
      <sz val="10"/>
      <color rgb="FF000000"/>
      <name val="Arial"/>
      <family val="2"/>
    </font>
    <font>
      <b/>
      <sz val="18"/>
      <color theme="1"/>
      <name val="Arial"/>
      <family val="2"/>
    </font>
    <font>
      <sz val="10"/>
      <name val="Arial"/>
      <family val="2"/>
    </font>
    <font>
      <b/>
      <sz val="18"/>
      <name val="Arial"/>
      <family val="2"/>
    </font>
    <font>
      <sz val="18"/>
      <color theme="1"/>
      <name val="Arial"/>
      <family val="2"/>
    </font>
    <font>
      <sz val="18"/>
      <color rgb="FF000000"/>
      <name val="Arial"/>
      <family val="2"/>
    </font>
    <font>
      <sz val="18"/>
      <name val="Arial"/>
      <family val="2"/>
    </font>
    <font>
      <b/>
      <sz val="18"/>
      <color rgb="FFFF0000"/>
      <name val="Arial"/>
      <family val="2"/>
    </font>
    <font>
      <sz val="12"/>
      <color theme="1"/>
      <name val="Arial"/>
      <family val="2"/>
    </font>
    <font>
      <sz val="14"/>
      <color rgb="FFFF0000"/>
      <name val="Arial"/>
      <family val="2"/>
    </font>
    <font>
      <sz val="18"/>
      <color rgb="FFFF0000"/>
      <name val="Arial"/>
      <family val="2"/>
    </font>
    <font>
      <sz val="18"/>
      <color rgb="FFFF0000"/>
      <name val="Arial"/>
      <family val="2"/>
    </font>
    <font>
      <sz val="18"/>
      <color rgb="FF000000"/>
      <name val="Arial"/>
      <family val="2"/>
    </font>
    <font>
      <b/>
      <sz val="9"/>
      <color indexed="81"/>
      <name val="Tahoma"/>
      <family val="2"/>
    </font>
    <font>
      <sz val="9"/>
      <color indexed="81"/>
      <name val="Tahoma"/>
      <family val="2"/>
    </font>
    <font>
      <sz val="14"/>
      <color indexed="81"/>
      <name val="Tahoma"/>
      <family val="2"/>
    </font>
    <font>
      <sz val="18"/>
      <color theme="8"/>
      <name val="Arial"/>
      <family val="2"/>
    </font>
    <font>
      <b/>
      <sz val="18"/>
      <color rgb="FF000000"/>
      <name val="Calibri"/>
      <family val="2"/>
    </font>
    <font>
      <b/>
      <sz val="10"/>
      <color rgb="FF000000"/>
      <name val="Calibri"/>
      <family val="2"/>
    </font>
    <font>
      <sz val="10"/>
      <color rgb="FF000000"/>
      <name val="Calibri"/>
      <family val="2"/>
    </font>
    <font>
      <b/>
      <sz val="10"/>
      <color indexed="81"/>
      <name val="Calibri"/>
      <family val="2"/>
    </font>
    <font>
      <sz val="10"/>
      <color indexed="81"/>
      <name val="Calibri"/>
      <family val="2"/>
    </font>
    <font>
      <u/>
      <sz val="12"/>
      <name val="Arial"/>
      <family val="2"/>
    </font>
    <font>
      <b/>
      <i/>
      <sz val="12"/>
      <color theme="1"/>
      <name val="Candara"/>
      <family val="2"/>
    </font>
  </fonts>
  <fills count="1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7CAAC"/>
        <bgColor rgb="FFF7CAAC"/>
      </patternFill>
    </fill>
    <fill>
      <patternFill patternType="solid">
        <fgColor rgb="FFD8D8D8"/>
        <bgColor rgb="FFD8D8D8"/>
      </patternFill>
    </fill>
    <fill>
      <patternFill patternType="solid">
        <fgColor theme="7"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dotted">
        <color auto="1"/>
      </left>
      <right/>
      <top/>
      <bottom style="dotted">
        <color auto="1"/>
      </bottom>
      <diagonal/>
    </border>
    <border>
      <left/>
      <right/>
      <top/>
      <bottom style="dotted">
        <color auto="1"/>
      </bottom>
      <diagonal/>
    </border>
    <border>
      <left style="dotted">
        <color auto="1"/>
      </left>
      <right style="dotted">
        <color auto="1"/>
      </right>
      <top/>
      <bottom style="dotted">
        <color auto="1"/>
      </bottom>
      <diagonal/>
    </border>
    <border>
      <left/>
      <right style="dotted">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hair">
        <color rgb="FF000000"/>
      </right>
      <top/>
      <bottom style="hair">
        <color rgb="FF000000"/>
      </bottom>
      <diagonal/>
    </border>
  </borders>
  <cellStyleXfs count="9">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13" fillId="0" borderId="0" applyNumberFormat="0" applyFill="0" applyBorder="0" applyAlignment="0" applyProtection="0"/>
    <xf numFmtId="0" fontId="1" fillId="0" borderId="0"/>
    <xf numFmtId="41" fontId="1" fillId="0" borderId="0" applyFont="0" applyFill="0" applyBorder="0" applyAlignment="0" applyProtection="0"/>
    <xf numFmtId="0" fontId="31" fillId="0" borderId="0"/>
    <xf numFmtId="164" fontId="1" fillId="0" borderId="0" applyFont="0" applyFill="0" applyBorder="0" applyAlignment="0" applyProtection="0"/>
  </cellStyleXfs>
  <cellXfs count="339">
    <xf numFmtId="0" fontId="0" fillId="0" borderId="0" xfId="0"/>
    <xf numFmtId="0" fontId="10" fillId="9" borderId="7" xfId="2" applyNumberFormat="1" applyFont="1" applyFill="1" applyBorder="1" applyAlignment="1" applyProtection="1">
      <alignment horizontal="center" vertical="center" wrapText="1"/>
    </xf>
    <xf numFmtId="9" fontId="2" fillId="9" borderId="7" xfId="1" applyFont="1" applyFill="1" applyBorder="1" applyAlignment="1" applyProtection="1">
      <alignment horizontal="center" vertical="center" wrapText="1"/>
    </xf>
    <xf numFmtId="0" fontId="10" fillId="0" borderId="7" xfId="2" applyNumberFormat="1" applyFont="1" applyFill="1" applyBorder="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Fill="1" applyAlignment="1" applyProtection="1">
      <alignment horizontal="justify"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11" fillId="9"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10" fillId="9"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 fillId="0" borderId="0" xfId="0" applyNumberFormat="1" applyFont="1" applyFill="1" applyAlignment="1" applyProtection="1">
      <alignment vertical="center" wrapText="1"/>
    </xf>
    <xf numFmtId="0" fontId="1" fillId="0" borderId="0" xfId="0" applyFont="1" applyFill="1" applyBorder="1" applyAlignment="1" applyProtection="1">
      <alignment horizontal="center" vertical="center" wrapText="1"/>
    </xf>
    <xf numFmtId="0" fontId="8" fillId="0" borderId="7" xfId="2"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8" fillId="8" borderId="7" xfId="2" applyNumberFormat="1" applyFont="1" applyFill="1" applyBorder="1" applyAlignment="1" applyProtection="1">
      <alignment horizontal="center" vertical="center" wrapText="1"/>
    </xf>
    <xf numFmtId="0" fontId="9" fillId="0" borderId="7" xfId="3" applyFont="1" applyFill="1" applyBorder="1" applyAlignment="1" applyProtection="1">
      <alignment horizontal="justify" vertical="center" wrapText="1"/>
    </xf>
    <xf numFmtId="0" fontId="2" fillId="0" borderId="7" xfId="3" applyFont="1" applyFill="1" applyBorder="1" applyAlignment="1" applyProtection="1">
      <alignment horizontal="justify" vertical="center" wrapText="1"/>
    </xf>
    <xf numFmtId="0" fontId="10" fillId="0" borderId="7" xfId="3" applyFont="1" applyFill="1" applyBorder="1" applyAlignment="1" applyProtection="1">
      <alignment horizontal="justify" vertical="center" wrapText="1"/>
    </xf>
    <xf numFmtId="14" fontId="12" fillId="0" borderId="7" xfId="0" applyNumberFormat="1" applyFont="1" applyFill="1" applyBorder="1" applyAlignment="1" applyProtection="1">
      <alignment horizontal="center" vertical="top" wrapText="1"/>
    </xf>
    <xf numFmtId="14" fontId="12"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2" fillId="3" borderId="7" xfId="0" applyNumberFormat="1" applyFont="1" applyFill="1" applyBorder="1" applyAlignment="1" applyProtection="1">
      <alignment horizontal="center" vertical="center" wrapText="1"/>
    </xf>
    <xf numFmtId="10" fontId="2" fillId="3" borderId="7" xfId="1" applyNumberFormat="1" applyFont="1" applyFill="1" applyBorder="1" applyAlignment="1" applyProtection="1">
      <alignment horizontal="center" vertical="center" wrapText="1"/>
    </xf>
    <xf numFmtId="14" fontId="2" fillId="3" borderId="7" xfId="0" applyNumberFormat="1" applyFont="1" applyFill="1" applyBorder="1" applyAlignment="1" applyProtection="1">
      <alignment horizontal="center" vertical="center" wrapText="1"/>
    </xf>
    <xf numFmtId="0" fontId="2" fillId="4" borderId="7"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center" vertical="center" wrapText="1"/>
    </xf>
    <xf numFmtId="2" fontId="2" fillId="5" borderId="7" xfId="0" applyNumberFormat="1" applyFont="1" applyFill="1" applyBorder="1" applyAlignment="1" applyProtection="1">
      <alignment horizontal="center" vertical="center" wrapText="1"/>
    </xf>
    <xf numFmtId="10" fontId="2" fillId="5" borderId="7" xfId="1" applyNumberFormat="1" applyFont="1" applyFill="1" applyBorder="1" applyAlignment="1" applyProtection="1">
      <alignment horizontal="center" vertical="center" wrapText="1"/>
    </xf>
    <xf numFmtId="14" fontId="2" fillId="5" borderId="7" xfId="0" applyNumberFormat="1"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10" fontId="2" fillId="6" borderId="7" xfId="1" applyNumberFormat="1" applyFont="1" applyFill="1" applyBorder="1" applyAlignment="1" applyProtection="1">
      <alignment horizontal="center" vertical="center" wrapText="1"/>
    </xf>
    <xf numFmtId="14" fontId="2" fillId="6" borderId="7" xfId="0" applyNumberFormat="1" applyFont="1" applyFill="1" applyBorder="1" applyAlignment="1" applyProtection="1">
      <alignment horizontal="center" vertical="center" wrapText="1"/>
    </xf>
    <xf numFmtId="14" fontId="13" fillId="5" borderId="7" xfId="4" applyNumberForma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8" fillId="0" borderId="0" xfId="2"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7" xfId="0" applyNumberFormat="1" applyFont="1" applyFill="1" applyBorder="1" applyAlignment="1" applyProtection="1">
      <alignment horizontal="center" vertical="center" wrapText="1"/>
    </xf>
    <xf numFmtId="0" fontId="8" fillId="8" borderId="6"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8" fillId="8" borderId="17" xfId="2"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0" fontId="2"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6" fillId="8" borderId="16" xfId="0" applyFont="1" applyFill="1" applyBorder="1" applyAlignment="1" applyProtection="1"/>
    <xf numFmtId="0" fontId="2" fillId="0" borderId="0" xfId="0" applyFont="1" applyFill="1" applyAlignment="1" applyProtection="1">
      <alignment vertical="center" wrapText="1"/>
      <protection locked="0"/>
    </xf>
    <xf numFmtId="0" fontId="2" fillId="0" borderId="0" xfId="0" applyFont="1" applyFill="1" applyAlignment="1" applyProtection="1">
      <alignment horizontal="justify" vertical="center" wrapText="1"/>
      <protection locked="0"/>
    </xf>
    <xf numFmtId="0" fontId="2" fillId="0"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23" fillId="0" borderId="0" xfId="0" applyFont="1" applyFill="1" applyAlignment="1" applyProtection="1">
      <alignment vertical="center" wrapText="1"/>
      <protection locked="0"/>
    </xf>
    <xf numFmtId="0" fontId="24" fillId="2" borderId="0"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wrapText="1"/>
    </xf>
    <xf numFmtId="0" fontId="26"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0" xfId="0" applyFont="1" applyFill="1" applyBorder="1" applyAlignment="1" applyProtection="1">
      <alignment horizontal="justify" vertical="center" wrapText="1"/>
      <protection locked="0"/>
    </xf>
    <xf numFmtId="0" fontId="23"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3" fillId="0" borderId="18" xfId="0" applyFont="1" applyFill="1" applyBorder="1" applyAlignment="1" applyProtection="1">
      <alignment horizontal="center" vertical="center" wrapText="1"/>
      <protection locked="0"/>
    </xf>
    <xf numFmtId="0" fontId="24" fillId="8" borderId="17" xfId="2" applyNumberFormat="1" applyFont="1" applyFill="1" applyBorder="1" applyAlignment="1" applyProtection="1">
      <alignment horizontal="center" vertical="center" wrapText="1"/>
    </xf>
    <xf numFmtId="0" fontId="24" fillId="8" borderId="7" xfId="2" applyNumberFormat="1" applyFont="1" applyFill="1" applyBorder="1" applyAlignment="1" applyProtection="1">
      <alignment horizontal="center" vertical="center" wrapText="1"/>
    </xf>
    <xf numFmtId="14" fontId="24" fillId="3" borderId="7" xfId="0"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horizontal="center" vertical="center" wrapText="1"/>
    </xf>
    <xf numFmtId="0" fontId="23" fillId="0" borderId="0" xfId="0" applyFont="1" applyFill="1" applyAlignment="1" applyProtection="1">
      <alignment horizontal="justify" vertical="center" wrapText="1"/>
      <protection locked="0"/>
    </xf>
    <xf numFmtId="0" fontId="23" fillId="0" borderId="0" xfId="0" applyFont="1" applyFill="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10" fontId="23" fillId="0" borderId="17" xfId="1" applyNumberFormat="1" applyFont="1" applyFill="1" applyBorder="1" applyAlignment="1" applyProtection="1">
      <alignment horizontal="center" vertical="center" wrapText="1"/>
    </xf>
    <xf numFmtId="0" fontId="0" fillId="2" borderId="23" xfId="0" applyFill="1" applyBorder="1" applyAlignment="1">
      <alignment vertical="center"/>
    </xf>
    <xf numFmtId="0" fontId="0" fillId="2" borderId="31" xfId="0" applyFill="1" applyBorder="1" applyAlignment="1">
      <alignment vertical="center"/>
    </xf>
    <xf numFmtId="0" fontId="0" fillId="0" borderId="23"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vertical="center"/>
    </xf>
    <xf numFmtId="0" fontId="24" fillId="13" borderId="24" xfId="0" applyFont="1" applyFill="1" applyBorder="1" applyAlignment="1">
      <alignment horizontal="center" vertical="center" wrapText="1"/>
    </xf>
    <xf numFmtId="0" fontId="29" fillId="0" borderId="17" xfId="2" applyNumberFormat="1" applyFont="1" applyFill="1" applyBorder="1" applyAlignment="1" applyProtection="1">
      <alignment horizontal="center" vertical="center" wrapText="1"/>
    </xf>
    <xf numFmtId="10" fontId="29" fillId="0" borderId="17" xfId="1" applyNumberFormat="1" applyFont="1" applyFill="1" applyBorder="1" applyAlignment="1" applyProtection="1">
      <alignment horizontal="center" vertical="center" wrapText="1"/>
    </xf>
    <xf numFmtId="0" fontId="29" fillId="0" borderId="17" xfId="2" applyNumberFormat="1" applyFont="1" applyFill="1" applyBorder="1" applyAlignment="1" applyProtection="1">
      <alignment vertical="center" wrapText="1"/>
    </xf>
    <xf numFmtId="0" fontId="29" fillId="0" borderId="17" xfId="2" applyNumberFormat="1" applyFont="1" applyFill="1" applyBorder="1" applyAlignment="1" applyProtection="1">
      <alignment horizontal="left" vertical="center" wrapText="1"/>
    </xf>
    <xf numFmtId="9" fontId="29" fillId="0" borderId="17" xfId="2" applyNumberFormat="1" applyFont="1" applyFill="1" applyBorder="1" applyAlignment="1" applyProtection="1">
      <alignment horizontal="center" vertical="center" wrapText="1"/>
    </xf>
    <xf numFmtId="9" fontId="23" fillId="0" borderId="17" xfId="2" applyNumberFormat="1" applyFont="1" applyFill="1" applyBorder="1" applyAlignment="1" applyProtection="1">
      <alignment horizontal="center" vertical="center" wrapText="1"/>
    </xf>
    <xf numFmtId="16" fontId="23" fillId="0" borderId="17" xfId="2" applyNumberFormat="1" applyFont="1" applyFill="1" applyBorder="1" applyAlignment="1" applyProtection="1">
      <alignment horizontal="center" vertical="center" wrapText="1"/>
    </xf>
    <xf numFmtId="9" fontId="23" fillId="0" borderId="17" xfId="1" applyFont="1" applyFill="1" applyBorder="1" applyAlignment="1" applyProtection="1">
      <alignment horizontal="center" vertical="center" wrapText="1"/>
    </xf>
    <xf numFmtId="0" fontId="23" fillId="0" borderId="0" xfId="0" applyFont="1" applyFill="1" applyBorder="1" applyAlignment="1" applyProtection="1">
      <alignment horizontal="justify" vertical="center" wrapText="1"/>
      <protection locked="0"/>
    </xf>
    <xf numFmtId="0" fontId="32" fillId="15" borderId="35" xfId="7" applyFont="1" applyFill="1" applyBorder="1" applyAlignment="1">
      <alignment horizontal="center" vertical="center" wrapText="1"/>
    </xf>
    <xf numFmtId="0" fontId="32" fillId="15" borderId="35" xfId="7" applyFont="1" applyFill="1" applyBorder="1" applyAlignment="1">
      <alignment horizontal="left" vertical="center" wrapText="1"/>
    </xf>
    <xf numFmtId="0" fontId="32" fillId="15" borderId="36" xfId="7" applyFont="1" applyFill="1" applyBorder="1" applyAlignment="1">
      <alignment horizontal="center" vertical="center" wrapText="1"/>
    </xf>
    <xf numFmtId="9" fontId="34" fillId="15" borderId="35" xfId="7" applyNumberFormat="1" applyFont="1" applyFill="1" applyBorder="1" applyAlignment="1">
      <alignment horizontal="center" vertical="center" wrapText="1"/>
    </xf>
    <xf numFmtId="0" fontId="35" fillId="0" borderId="35" xfId="7" applyFont="1" applyBorder="1" applyAlignment="1">
      <alignment horizontal="center" vertical="center" wrapText="1"/>
    </xf>
    <xf numFmtId="0" fontId="36" fillId="0" borderId="35" xfId="7" applyFont="1" applyBorder="1" applyAlignment="1">
      <alignment horizontal="center" vertical="center" wrapText="1"/>
    </xf>
    <xf numFmtId="9" fontId="36" fillId="0" borderId="35" xfId="7" applyNumberFormat="1" applyFont="1" applyBorder="1" applyAlignment="1">
      <alignment horizontal="center" vertical="center" wrapText="1"/>
    </xf>
    <xf numFmtId="0" fontId="35" fillId="0" borderId="35" xfId="7" applyFont="1" applyBorder="1" applyAlignment="1">
      <alignment horizontal="left" vertical="center" wrapText="1"/>
    </xf>
    <xf numFmtId="9" fontId="35" fillId="0" borderId="35" xfId="7" applyNumberFormat="1" applyFont="1" applyBorder="1" applyAlignment="1">
      <alignment horizontal="center" vertical="center" wrapText="1"/>
    </xf>
    <xf numFmtId="0" fontId="37" fillId="0" borderId="35" xfId="7" applyFont="1" applyBorder="1" applyAlignment="1">
      <alignment horizontal="center" vertical="center" wrapText="1"/>
    </xf>
    <xf numFmtId="14" fontId="35" fillId="0" borderId="35" xfId="7" applyNumberFormat="1" applyFont="1" applyBorder="1" applyAlignment="1">
      <alignment horizontal="center" vertical="center" wrapText="1"/>
    </xf>
    <xf numFmtId="9" fontId="32" fillId="0" borderId="35" xfId="7" applyNumberFormat="1" applyFont="1" applyBorder="1" applyAlignment="1">
      <alignment horizontal="center" vertical="center" wrapText="1"/>
    </xf>
    <xf numFmtId="0" fontId="32" fillId="0" borderId="35" xfId="7" applyFont="1" applyBorder="1" applyAlignment="1">
      <alignment horizontal="center" vertical="center" wrapText="1"/>
    </xf>
    <xf numFmtId="9" fontId="37" fillId="0" borderId="35" xfId="7" applyNumberFormat="1" applyFont="1" applyBorder="1" applyAlignment="1">
      <alignment horizontal="center" vertical="center" wrapText="1"/>
    </xf>
    <xf numFmtId="0" fontId="35" fillId="0" borderId="35" xfId="7" applyFont="1" applyBorder="1" applyAlignment="1">
      <alignment horizontal="left" vertical="top" wrapText="1"/>
    </xf>
    <xf numFmtId="0" fontId="37" fillId="0" borderId="35" xfId="7" applyFont="1" applyBorder="1" applyAlignment="1">
      <alignment horizontal="left" vertical="center" wrapText="1"/>
    </xf>
    <xf numFmtId="9" fontId="36" fillId="0" borderId="37" xfId="7" applyNumberFormat="1" applyFont="1" applyBorder="1" applyAlignment="1">
      <alignment horizontal="center" vertical="center"/>
    </xf>
    <xf numFmtId="165" fontId="35" fillId="0" borderId="35" xfId="7" applyNumberFormat="1" applyFont="1" applyBorder="1" applyAlignment="1">
      <alignment horizontal="center" vertical="center" wrapText="1"/>
    </xf>
    <xf numFmtId="166" fontId="23" fillId="0" borderId="17" xfId="2" applyNumberFormat="1" applyFont="1" applyFill="1" applyBorder="1" applyAlignment="1" applyProtection="1">
      <alignment horizontal="center" vertical="center" wrapText="1"/>
    </xf>
    <xf numFmtId="41" fontId="23" fillId="0" borderId="17" xfId="6" applyFont="1" applyFill="1" applyBorder="1" applyAlignment="1" applyProtection="1">
      <alignment horizontal="center" vertical="center" wrapText="1"/>
    </xf>
    <xf numFmtId="9" fontId="23" fillId="0" borderId="17" xfId="6" applyNumberFormat="1" applyFont="1" applyFill="1" applyBorder="1" applyAlignment="1" applyProtection="1">
      <alignment vertical="center" wrapText="1"/>
    </xf>
    <xf numFmtId="0" fontId="23" fillId="2" borderId="17" xfId="2" applyNumberFormat="1" applyFont="1" applyFill="1" applyBorder="1" applyAlignment="1" applyProtection="1">
      <alignment horizontal="center" vertical="center" wrapText="1"/>
    </xf>
    <xf numFmtId="9" fontId="23" fillId="2" borderId="17" xfId="2" applyNumberFormat="1" applyFont="1" applyFill="1" applyBorder="1" applyAlignment="1" applyProtection="1">
      <alignment horizontal="center" vertical="center" wrapText="1"/>
    </xf>
    <xf numFmtId="0" fontId="27" fillId="2" borderId="17" xfId="2" applyNumberFormat="1" applyFont="1" applyFill="1" applyBorder="1" applyAlignment="1" applyProtection="1">
      <alignment horizontal="center" vertical="center" wrapText="1"/>
    </xf>
    <xf numFmtId="0" fontId="28" fillId="2" borderId="17" xfId="2" applyNumberFormat="1" applyFont="1" applyFill="1" applyBorder="1" applyAlignment="1" applyProtection="1">
      <alignment horizontal="center" vertical="center" wrapText="1"/>
    </xf>
    <xf numFmtId="9" fontId="28" fillId="2" borderId="17" xfId="2" applyNumberFormat="1" applyFont="1" applyFill="1" applyBorder="1" applyAlignment="1" applyProtection="1">
      <alignment horizontal="center" vertical="center" wrapText="1"/>
    </xf>
    <xf numFmtId="9" fontId="23" fillId="0" borderId="17" xfId="6" applyNumberFormat="1" applyFont="1" applyFill="1" applyBorder="1" applyAlignment="1" applyProtection="1">
      <alignment horizontal="center" vertical="center" wrapText="1"/>
    </xf>
    <xf numFmtId="0" fontId="27" fillId="0" borderId="35" xfId="7" applyFont="1" applyBorder="1" applyAlignment="1">
      <alignment horizontal="left" vertical="center" wrapText="1"/>
    </xf>
    <xf numFmtId="9" fontId="43" fillId="0" borderId="35" xfId="7" applyNumberFormat="1" applyFont="1" applyBorder="1" applyAlignment="1">
      <alignment horizontal="center" vertical="center" wrapText="1"/>
    </xf>
    <xf numFmtId="0" fontId="23" fillId="0" borderId="17" xfId="2" applyNumberFormat="1" applyFont="1" applyFill="1" applyBorder="1" applyAlignment="1" applyProtection="1">
      <alignment horizontal="left" vertical="center" wrapText="1"/>
    </xf>
    <xf numFmtId="0" fontId="23" fillId="0" borderId="17" xfId="6" applyNumberFormat="1" applyFont="1" applyFill="1" applyBorder="1" applyAlignment="1" applyProtection="1">
      <alignment horizontal="center" vertical="center" wrapText="1"/>
    </xf>
    <xf numFmtId="15" fontId="23" fillId="0" borderId="17" xfId="2"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vertical="center" wrapText="1"/>
    </xf>
    <xf numFmtId="0" fontId="23" fillId="0" borderId="17" xfId="2" applyNumberFormat="1" applyFont="1" applyFill="1" applyBorder="1" applyAlignment="1" applyProtection="1">
      <alignment horizontal="left" vertical="top" wrapText="1"/>
    </xf>
    <xf numFmtId="0" fontId="0" fillId="0" borderId="23" xfId="0" applyBorder="1" applyAlignment="1">
      <alignment vertical="center"/>
    </xf>
    <xf numFmtId="0" fontId="0" fillId="0" borderId="0" xfId="0" applyAlignment="1">
      <alignment vertical="center"/>
    </xf>
    <xf numFmtId="0" fontId="0" fillId="0" borderId="32" xfId="0" applyBorder="1" applyAlignment="1">
      <alignment vertical="center"/>
    </xf>
    <xf numFmtId="0" fontId="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2" borderId="7" xfId="0" applyFont="1" applyFill="1" applyBorder="1" applyAlignment="1">
      <alignment horizontal="center" vertical="center" wrapText="1"/>
    </xf>
    <xf numFmtId="0" fontId="24" fillId="2" borderId="0" xfId="0" applyFont="1" applyFill="1" applyAlignment="1" applyProtection="1">
      <alignment horizontal="center" vertical="center"/>
      <protection locked="0"/>
    </xf>
    <xf numFmtId="0" fontId="26"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23" fillId="0" borderId="0" xfId="0" applyFont="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14" fontId="24" fillId="3" borderId="7" xfId="0" applyNumberFormat="1" applyFont="1" applyFill="1" applyBorder="1" applyAlignment="1">
      <alignment horizontal="center" vertical="center" wrapText="1"/>
    </xf>
    <xf numFmtId="167" fontId="27" fillId="0" borderId="17" xfId="8" applyNumberFormat="1" applyFont="1" applyFill="1" applyBorder="1" applyAlignment="1" applyProtection="1">
      <alignment horizontal="center" vertical="center" wrapText="1"/>
    </xf>
    <xf numFmtId="9" fontId="27" fillId="0" borderId="17" xfId="2" applyNumberFormat="1" applyFont="1" applyFill="1" applyBorder="1" applyAlignment="1" applyProtection="1">
      <alignment horizontal="center" vertical="center" wrapText="1"/>
    </xf>
    <xf numFmtId="168" fontId="27" fillId="0" borderId="17" xfId="2"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27" fillId="0" borderId="0" xfId="0" applyFont="1" applyAlignment="1" applyProtection="1">
      <alignment horizontal="justify" vertical="center" wrapText="1"/>
      <protection locked="0"/>
    </xf>
    <xf numFmtId="0" fontId="29" fillId="0" borderId="0" xfId="0" applyFont="1" applyAlignment="1" applyProtection="1">
      <alignment vertical="center" wrapText="1"/>
      <protection locked="0"/>
    </xf>
    <xf numFmtId="0" fontId="29" fillId="0" borderId="17" xfId="2" applyNumberFormat="1" applyFont="1" applyFill="1" applyBorder="1" applyAlignment="1" applyProtection="1">
      <alignment horizontal="left" vertical="top" wrapText="1"/>
    </xf>
    <xf numFmtId="0" fontId="23" fillId="12" borderId="0" xfId="0" applyFont="1" applyFill="1" applyAlignment="1" applyProtection="1">
      <alignment vertical="center" wrapText="1"/>
      <protection locked="0"/>
    </xf>
    <xf numFmtId="0" fontId="27" fillId="0" borderId="17" xfId="2" applyNumberFormat="1" applyFont="1" applyFill="1" applyBorder="1" applyAlignment="1" applyProtection="1">
      <alignment horizontal="center" vertical="center" wrapText="1"/>
    </xf>
    <xf numFmtId="9" fontId="27" fillId="0" borderId="17" xfId="8" applyNumberFormat="1" applyFont="1" applyFill="1" applyBorder="1" applyAlignment="1" applyProtection="1">
      <alignment horizontal="center" vertical="center" wrapText="1"/>
    </xf>
    <xf numFmtId="0" fontId="27" fillId="0" borderId="17" xfId="2" applyNumberFormat="1" applyFont="1" applyFill="1" applyBorder="1" applyAlignment="1" applyProtection="1">
      <alignment horizontal="justify" vertical="center" wrapText="1"/>
    </xf>
    <xf numFmtId="0" fontId="27" fillId="0" borderId="17" xfId="8" applyNumberFormat="1" applyFont="1" applyFill="1" applyBorder="1" applyAlignment="1" applyProtection="1">
      <alignment horizontal="center" vertical="center" wrapText="1"/>
    </xf>
    <xf numFmtId="0" fontId="35" fillId="0" borderId="35" xfId="7" applyFont="1" applyFill="1" applyBorder="1" applyAlignment="1">
      <alignment horizontal="center" vertical="center" wrapText="1"/>
    </xf>
    <xf numFmtId="9" fontId="36" fillId="0" borderId="35" xfId="7" applyNumberFormat="1" applyFont="1" applyFill="1" applyBorder="1" applyAlignment="1">
      <alignment horizontal="center" vertical="center" wrapText="1"/>
    </xf>
    <xf numFmtId="0" fontId="43" fillId="0" borderId="35" xfId="7" applyFont="1" applyFill="1" applyBorder="1" applyAlignment="1">
      <alignment horizontal="center" vertical="center" wrapText="1"/>
    </xf>
    <xf numFmtId="0" fontId="27" fillId="0" borderId="35" xfId="7" applyFont="1" applyFill="1" applyBorder="1" applyAlignment="1">
      <alignment horizontal="left" vertical="center" wrapText="1"/>
    </xf>
    <xf numFmtId="9" fontId="35" fillId="0" borderId="35" xfId="7" applyNumberFormat="1" applyFont="1" applyFill="1" applyBorder="1" applyAlignment="1">
      <alignment horizontal="center" vertical="center" wrapText="1"/>
    </xf>
    <xf numFmtId="9" fontId="37" fillId="0" borderId="35" xfId="7" applyNumberFormat="1" applyFont="1" applyFill="1" applyBorder="1" applyAlignment="1">
      <alignment horizontal="center" vertical="center" wrapText="1"/>
    </xf>
    <xf numFmtId="14" fontId="35" fillId="0" borderId="35" xfId="7" applyNumberFormat="1" applyFont="1" applyFill="1" applyBorder="1" applyAlignment="1">
      <alignment horizontal="center" vertical="center" wrapText="1"/>
    </xf>
    <xf numFmtId="0" fontId="27" fillId="0" borderId="17" xfId="2" applyNumberFormat="1" applyFont="1" applyFill="1" applyBorder="1" applyAlignment="1" applyProtection="1">
      <alignment vertical="center" wrapText="1"/>
    </xf>
    <xf numFmtId="0" fontId="27" fillId="0" borderId="17" xfId="2" applyNumberFormat="1" applyFont="1" applyFill="1" applyBorder="1" applyAlignment="1" applyProtection="1">
      <alignment horizontal="left" vertical="center" wrapText="1"/>
    </xf>
    <xf numFmtId="0" fontId="28" fillId="0" borderId="0" xfId="0" applyFont="1" applyAlignment="1" applyProtection="1">
      <alignment horizontal="center" vertical="center" wrapText="1"/>
      <protection locked="0"/>
    </xf>
    <xf numFmtId="14" fontId="39" fillId="2" borderId="6" xfId="0" applyNumberFormat="1" applyFont="1" applyFill="1" applyBorder="1" applyAlignment="1">
      <alignment horizontal="center" vertical="center" wrapText="1"/>
    </xf>
    <xf numFmtId="0" fontId="28" fillId="0" borderId="0" xfId="0" applyFont="1" applyAlignment="1" applyProtection="1">
      <alignment vertical="center" wrapText="1"/>
      <protection locked="0"/>
    </xf>
    <xf numFmtId="14" fontId="39" fillId="2" borderId="15"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54" fillId="0" borderId="0" xfId="0" applyFont="1" applyAlignment="1" applyProtection="1">
      <alignment vertical="center" wrapText="1"/>
      <protection locked="0"/>
    </xf>
    <xf numFmtId="0" fontId="39" fillId="0" borderId="0" xfId="0" applyFont="1" applyAlignment="1" applyProtection="1">
      <alignment horizontal="center" vertical="center" wrapText="1"/>
      <protection locked="0"/>
    </xf>
    <xf numFmtId="0" fontId="16" fillId="8" borderId="17" xfId="2" applyNumberFormat="1" applyFont="1" applyFill="1" applyBorder="1" applyAlignment="1" applyProtection="1">
      <alignment horizontal="center" vertical="center" wrapText="1"/>
    </xf>
    <xf numFmtId="0" fontId="16" fillId="8" borderId="7" xfId="2" applyNumberFormat="1" applyFont="1" applyFill="1" applyBorder="1" applyAlignment="1" applyProtection="1">
      <alignment horizontal="center" vertical="center" wrapText="1"/>
    </xf>
    <xf numFmtId="14" fontId="16" fillId="3" borderId="7" xfId="0" applyNumberFormat="1" applyFont="1" applyFill="1" applyBorder="1" applyAlignment="1">
      <alignment horizontal="center" vertical="center" wrapText="1"/>
    </xf>
    <xf numFmtId="14" fontId="28" fillId="0" borderId="17" xfId="2" applyNumberFormat="1" applyFont="1" applyFill="1" applyBorder="1" applyAlignment="1" applyProtection="1">
      <alignment horizontal="center" vertical="center" wrapText="1"/>
    </xf>
    <xf numFmtId="0" fontId="28" fillId="3" borderId="17" xfId="0" applyFont="1" applyFill="1" applyBorder="1" applyAlignment="1">
      <alignment horizontal="center" vertical="center" wrapText="1"/>
    </xf>
    <xf numFmtId="9" fontId="28" fillId="3" borderId="17" xfId="0" applyNumberFormat="1" applyFont="1" applyFill="1" applyBorder="1" applyAlignment="1">
      <alignment horizontal="center" vertical="center" wrapText="1"/>
    </xf>
    <xf numFmtId="0" fontId="28" fillId="3" borderId="17" xfId="0" applyFont="1" applyFill="1" applyBorder="1" applyAlignment="1">
      <alignment horizontal="left" vertical="center" wrapText="1"/>
    </xf>
    <xf numFmtId="14" fontId="16" fillId="3" borderId="17" xfId="0" applyNumberFormat="1" applyFont="1" applyFill="1" applyBorder="1" applyAlignment="1">
      <alignment horizontal="center" vertical="center" wrapText="1"/>
    </xf>
    <xf numFmtId="41" fontId="28" fillId="2" borderId="17" xfId="6" applyFont="1" applyFill="1" applyBorder="1" applyAlignment="1" applyProtection="1">
      <alignment horizontal="center" vertical="center" wrapText="1"/>
    </xf>
    <xf numFmtId="14" fontId="28" fillId="3" borderId="17" xfId="0" applyNumberFormat="1" applyFont="1" applyFill="1" applyBorder="1" applyAlignment="1">
      <alignment horizontal="left" vertical="center" wrapText="1"/>
    </xf>
    <xf numFmtId="9" fontId="28" fillId="2" borderId="17" xfId="1" applyFont="1" applyFill="1" applyBorder="1" applyAlignment="1" applyProtection="1">
      <alignment horizontal="center" vertical="center" wrapText="1"/>
    </xf>
    <xf numFmtId="0" fontId="28" fillId="16" borderId="17" xfId="2" applyNumberFormat="1" applyFont="1" applyFill="1" applyBorder="1" applyAlignment="1" applyProtection="1">
      <alignment horizontal="center" vertical="center" wrapText="1"/>
    </xf>
    <xf numFmtId="10" fontId="28" fillId="16" borderId="17" xfId="1" applyNumberFormat="1" applyFont="1" applyFill="1" applyBorder="1" applyAlignment="1" applyProtection="1">
      <alignment horizontal="center" vertical="center" wrapText="1"/>
    </xf>
    <xf numFmtId="14" fontId="28" fillId="3" borderId="17" xfId="0" applyNumberFormat="1" applyFont="1" applyFill="1" applyBorder="1" applyAlignment="1">
      <alignment horizontal="center" vertical="center" wrapText="1"/>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20" fillId="9" borderId="8" xfId="0" applyFont="1" applyFill="1" applyBorder="1" applyAlignment="1" applyProtection="1">
      <alignment horizontal="center"/>
    </xf>
    <xf numFmtId="0" fontId="20" fillId="9" borderId="13" xfId="0" applyFont="1" applyFill="1" applyBorder="1" applyAlignment="1" applyProtection="1">
      <alignment horizontal="center"/>
    </xf>
    <xf numFmtId="0" fontId="20" fillId="9" borderId="2" xfId="0" applyFont="1" applyFill="1" applyBorder="1" applyAlignment="1" applyProtection="1">
      <alignment horizontal="center"/>
    </xf>
    <xf numFmtId="0" fontId="20" fillId="9" borderId="0" xfId="0" applyFont="1" applyFill="1" applyBorder="1" applyAlignment="1" applyProtection="1">
      <alignment horizontal="center"/>
    </xf>
    <xf numFmtId="0" fontId="20" fillId="9" borderId="9" xfId="0" applyFont="1" applyFill="1" applyBorder="1" applyAlignment="1" applyProtection="1">
      <alignment horizontal="center"/>
    </xf>
    <xf numFmtId="0" fontId="20" fillId="9" borderId="14" xfId="0" applyFont="1" applyFill="1" applyBorder="1" applyAlignment="1" applyProtection="1">
      <alignment horizontal="center"/>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14" fontId="6" fillId="4" borderId="6" xfId="0" applyNumberFormat="1" applyFont="1" applyFill="1" applyBorder="1" applyAlignment="1" applyProtection="1">
      <alignment horizontal="center" vertical="center" wrapText="1"/>
    </xf>
    <xf numFmtId="14" fontId="6" fillId="4" borderId="3" xfId="0" applyNumberFormat="1" applyFont="1" applyFill="1" applyBorder="1" applyAlignment="1" applyProtection="1">
      <alignment horizontal="center" vertical="center" wrapText="1"/>
    </xf>
    <xf numFmtId="14" fontId="6" fillId="4" borderId="4" xfId="0" applyNumberFormat="1" applyFont="1" applyFill="1" applyBorder="1" applyAlignment="1" applyProtection="1">
      <alignment horizontal="center" vertical="center" wrapText="1"/>
    </xf>
    <xf numFmtId="14" fontId="6" fillId="5" borderId="6" xfId="0" applyNumberFormat="1" applyFont="1" applyFill="1" applyBorder="1" applyAlignment="1" applyProtection="1">
      <alignment horizontal="center" vertical="center" wrapText="1"/>
    </xf>
    <xf numFmtId="14" fontId="6" fillId="5" borderId="3" xfId="0" applyNumberFormat="1" applyFont="1" applyFill="1" applyBorder="1" applyAlignment="1" applyProtection="1">
      <alignment horizontal="center" vertical="center" wrapText="1"/>
    </xf>
    <xf numFmtId="14" fontId="6" fillId="5" borderId="4"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6" xfId="0" applyNumberFormat="1" applyFont="1" applyFill="1" applyBorder="1" applyAlignment="1" applyProtection="1">
      <alignment horizontal="center" vertical="center" wrapText="1"/>
    </xf>
    <xf numFmtId="14" fontId="6" fillId="6" borderId="3" xfId="0" applyNumberFormat="1" applyFont="1" applyFill="1" applyBorder="1" applyAlignment="1" applyProtection="1">
      <alignment horizontal="center" vertical="center" wrapText="1"/>
    </xf>
    <xf numFmtId="14" fontId="6" fillId="6" borderId="4" xfId="0" applyNumberFormat="1" applyFont="1" applyFill="1" applyBorder="1" applyAlignment="1" applyProtection="1">
      <alignment horizontal="center" vertical="center" wrapText="1"/>
    </xf>
    <xf numFmtId="0" fontId="7" fillId="7" borderId="6" xfId="2" applyNumberFormat="1" applyFont="1" applyFill="1" applyBorder="1" applyAlignment="1" applyProtection="1">
      <alignment horizontal="center" vertical="center" wrapText="1"/>
    </xf>
    <xf numFmtId="0" fontId="7" fillId="7" borderId="3" xfId="2" applyNumberFormat="1" applyFont="1" applyFill="1" applyBorder="1" applyAlignment="1" applyProtection="1">
      <alignment horizontal="center" vertical="center" wrapText="1"/>
    </xf>
    <xf numFmtId="0" fontId="7" fillId="7" borderId="4" xfId="2" applyNumberFormat="1"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14" fontId="6" fillId="6" borderId="7" xfId="0" applyNumberFormat="1" applyFont="1" applyFill="1" applyBorder="1" applyAlignment="1" applyProtection="1">
      <alignment horizontal="center" vertical="center" wrapText="1"/>
    </xf>
    <xf numFmtId="14" fontId="6" fillId="3" borderId="6" xfId="0" applyNumberFormat="1" applyFont="1" applyFill="1" applyBorder="1" applyAlignment="1" applyProtection="1">
      <alignment horizontal="center" vertical="center" wrapText="1"/>
    </xf>
    <xf numFmtId="14" fontId="6" fillId="3" borderId="3" xfId="0" applyNumberFormat="1" applyFont="1" applyFill="1" applyBorder="1" applyAlignment="1" applyProtection="1">
      <alignment horizontal="center" vertical="center" wrapText="1"/>
    </xf>
    <xf numFmtId="14" fontId="6" fillId="3" borderId="4" xfId="0" applyNumberFormat="1"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14" fontId="24" fillId="3" borderId="15" xfId="0" applyNumberFormat="1" applyFont="1" applyFill="1" applyBorder="1" applyAlignment="1" applyProtection="1">
      <alignment horizontal="center" vertical="center" wrapText="1"/>
    </xf>
    <xf numFmtId="14" fontId="24" fillId="3" borderId="16" xfId="0" applyNumberFormat="1" applyFont="1" applyFill="1" applyBorder="1" applyAlignment="1" applyProtection="1">
      <alignment horizontal="center" vertical="center" wrapText="1"/>
    </xf>
    <xf numFmtId="14" fontId="24" fillId="3" borderId="22" xfId="0" applyNumberFormat="1" applyFont="1" applyFill="1" applyBorder="1" applyAlignment="1" applyProtection="1">
      <alignment horizontal="center" vertical="center" wrapText="1"/>
    </xf>
    <xf numFmtId="14" fontId="24" fillId="3" borderId="6" xfId="0" applyNumberFormat="1" applyFont="1" applyFill="1" applyBorder="1" applyAlignment="1" applyProtection="1">
      <alignment horizontal="center" vertical="center" wrapText="1"/>
    </xf>
    <xf numFmtId="14" fontId="24" fillId="3" borderId="3" xfId="0" applyNumberFormat="1"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14" fontId="24" fillId="3" borderId="4" xfId="0" applyNumberFormat="1" applyFont="1" applyFill="1" applyBorder="1" applyAlignment="1" applyProtection="1">
      <alignment horizontal="center" vertical="center" wrapText="1"/>
    </xf>
    <xf numFmtId="0" fontId="24" fillId="7" borderId="6" xfId="2" applyNumberFormat="1" applyFont="1" applyFill="1" applyBorder="1" applyAlignment="1" applyProtection="1">
      <alignment horizontal="center" vertical="center" wrapText="1"/>
    </xf>
    <xf numFmtId="0" fontId="24" fillId="7" borderId="3" xfId="2" applyNumberFormat="1" applyFont="1" applyFill="1" applyBorder="1" applyAlignment="1" applyProtection="1">
      <alignment horizontal="center" vertical="center" wrapText="1"/>
    </xf>
    <xf numFmtId="0" fontId="42" fillId="0" borderId="0" xfId="0" applyFont="1" applyFill="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0" fillId="2" borderId="23"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27"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29" xfId="0" applyFont="1" applyFill="1" applyBorder="1" applyAlignment="1">
      <alignment horizontal="center" vertical="center"/>
    </xf>
    <xf numFmtId="0" fontId="24" fillId="13" borderId="30" xfId="0" applyFont="1" applyFill="1" applyBorder="1" applyAlignment="1">
      <alignment horizontal="center" vertical="center"/>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4" fillId="2" borderId="1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top" wrapText="1"/>
      <protection locked="0"/>
    </xf>
    <xf numFmtId="0" fontId="28" fillId="2" borderId="15" xfId="0" applyFont="1" applyFill="1" applyBorder="1" applyAlignment="1" applyProtection="1">
      <alignment horizontal="left" vertical="top" wrapText="1"/>
      <protection locked="0"/>
    </xf>
    <xf numFmtId="0" fontId="28" fillId="2" borderId="16" xfId="0" applyFont="1" applyFill="1" applyBorder="1" applyAlignment="1" applyProtection="1">
      <alignment horizontal="left" vertical="top" wrapText="1"/>
      <protection locked="0"/>
    </xf>
    <xf numFmtId="0" fontId="24" fillId="2" borderId="5" xfId="0" applyFont="1" applyFill="1" applyBorder="1" applyAlignment="1" applyProtection="1">
      <alignment horizontal="center" vertical="center" wrapText="1"/>
      <protection locked="0"/>
    </xf>
    <xf numFmtId="0" fontId="24" fillId="2" borderId="0"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14" fontId="24" fillId="3" borderId="15" xfId="0" applyNumberFormat="1" applyFont="1" applyFill="1" applyBorder="1" applyAlignment="1">
      <alignment horizontal="center" vertical="center" wrapText="1"/>
    </xf>
    <xf numFmtId="14" fontId="24" fillId="3" borderId="16" xfId="0" applyNumberFormat="1" applyFont="1" applyFill="1" applyBorder="1" applyAlignment="1">
      <alignment horizontal="center" vertical="center" wrapText="1"/>
    </xf>
    <xf numFmtId="14" fontId="24" fillId="3" borderId="22" xfId="0" applyNumberFormat="1" applyFont="1" applyFill="1" applyBorder="1" applyAlignment="1">
      <alignment horizontal="center" vertical="center" wrapText="1"/>
    </xf>
    <xf numFmtId="14" fontId="24" fillId="3" borderId="6" xfId="0" applyNumberFormat="1" applyFont="1" applyFill="1" applyBorder="1" applyAlignment="1">
      <alignment horizontal="center" vertical="center" wrapText="1"/>
    </xf>
    <xf numFmtId="14" fontId="24" fillId="3" borderId="3" xfId="0" applyNumberFormat="1" applyFont="1" applyFill="1" applyBorder="1" applyAlignment="1">
      <alignment horizontal="center" vertical="center" wrapText="1"/>
    </xf>
    <xf numFmtId="14" fontId="24" fillId="3" borderId="4" xfId="0" applyNumberFormat="1" applyFont="1" applyFill="1" applyBorder="1" applyAlignment="1">
      <alignment horizontal="center" vertical="center" wrapText="1"/>
    </xf>
    <xf numFmtId="0" fontId="28" fillId="2" borderId="0" xfId="0" applyFont="1" applyFill="1" applyAlignment="1" applyProtection="1">
      <alignment horizontal="left" vertical="top" wrapText="1"/>
      <protection locked="0"/>
    </xf>
    <xf numFmtId="0" fontId="24" fillId="2" borderId="0" xfId="0" applyFont="1" applyFill="1" applyAlignment="1" applyProtection="1">
      <alignment horizontal="center" vertical="center" wrapText="1"/>
      <protection locked="0"/>
    </xf>
    <xf numFmtId="0" fontId="32" fillId="14" borderId="33" xfId="7" applyFont="1" applyFill="1" applyBorder="1" applyAlignment="1">
      <alignment horizontal="center" vertical="center" wrapText="1"/>
    </xf>
    <xf numFmtId="0" fontId="33" fillId="0" borderId="34" xfId="7" applyFont="1" applyBorder="1"/>
    <xf numFmtId="0" fontId="41" fillId="0" borderId="0" xfId="0" applyFont="1" applyFill="1" applyAlignment="1" applyProtection="1">
      <alignment horizontal="left" vertical="center" wrapText="1"/>
      <protection locked="0"/>
    </xf>
    <xf numFmtId="14" fontId="16" fillId="3" borderId="15" xfId="0" applyNumberFormat="1" applyFont="1" applyFill="1" applyBorder="1" applyAlignment="1">
      <alignment horizontal="center" vertical="center" wrapText="1"/>
    </xf>
    <xf numFmtId="14" fontId="16" fillId="3" borderId="16" xfId="0" applyNumberFormat="1" applyFont="1" applyFill="1" applyBorder="1" applyAlignment="1">
      <alignment horizontal="center" vertical="center" wrapText="1"/>
    </xf>
    <xf numFmtId="14" fontId="16" fillId="3" borderId="22" xfId="0" applyNumberFormat="1" applyFont="1" applyFill="1" applyBorder="1" applyAlignment="1">
      <alignment horizontal="center" vertical="center" wrapText="1"/>
    </xf>
    <xf numFmtId="14" fontId="16" fillId="3" borderId="6" xfId="0" applyNumberFormat="1" applyFont="1" applyFill="1" applyBorder="1" applyAlignment="1">
      <alignment horizontal="center" vertical="center" wrapText="1"/>
    </xf>
    <xf numFmtId="14" fontId="16" fillId="3" borderId="3" xfId="0" applyNumberFormat="1" applyFont="1" applyFill="1" applyBorder="1" applyAlignment="1">
      <alignment horizontal="center" vertical="center" wrapText="1"/>
    </xf>
    <xf numFmtId="0" fontId="40" fillId="0" borderId="0" xfId="0" applyFont="1" applyAlignment="1" applyProtection="1">
      <alignment horizontal="left" vertical="center" wrapText="1"/>
      <protection locked="0"/>
    </xf>
    <xf numFmtId="0" fontId="53" fillId="2" borderId="6"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14" fontId="16" fillId="3" borderId="4" xfId="0" applyNumberFormat="1" applyFont="1" applyFill="1" applyBorder="1" applyAlignment="1">
      <alignment horizontal="center" vertical="center" wrapText="1"/>
    </xf>
    <xf numFmtId="0" fontId="16" fillId="7" borderId="6" xfId="2" applyNumberFormat="1" applyFont="1" applyFill="1" applyBorder="1" applyAlignment="1" applyProtection="1">
      <alignment horizontal="center" vertical="center" wrapText="1"/>
    </xf>
    <xf numFmtId="0" fontId="16" fillId="7" borderId="3" xfId="2" applyNumberFormat="1"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left" vertical="center" wrapText="1"/>
      <protection locked="0"/>
    </xf>
    <xf numFmtId="0" fontId="28" fillId="2" borderId="3"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8" fillId="0" borderId="0" xfId="0" applyFont="1" applyAlignment="1">
      <alignment horizontal="center" vertical="center" wrapText="1"/>
    </xf>
  </cellXfs>
  <cellStyles count="9">
    <cellStyle name="Hipervínculo" xfId="4" builtinId="8"/>
    <cellStyle name="Millares [0]" xfId="6" builtinId="6"/>
    <cellStyle name="Millares 2" xfId="8"/>
    <cellStyle name="Normal" xfId="0" builtinId="0"/>
    <cellStyle name="Normal 10" xfId="5"/>
    <cellStyle name="Normal 2" xfId="3"/>
    <cellStyle name="Normal 3" xfId="7"/>
    <cellStyle name="Piloto de Datos Campo" xfId="2"/>
    <cellStyle name="Porcentaje" xfId="1" builtinId="5"/>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5080000</xdr:colOff>
      <xdr:row>1</xdr:row>
      <xdr:rowOff>732694</xdr:rowOff>
    </xdr:to>
    <xdr:pic>
      <xdr:nvPicPr>
        <xdr:cNvPr id="2"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0" y="209526"/>
          <a:ext cx="4667250"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412750</xdr:colOff>
      <xdr:row>0</xdr:row>
      <xdr:rowOff>127947</xdr:rowOff>
    </xdr:from>
    <xdr:to>
      <xdr:col>2</xdr:col>
      <xdr:colOff>3639404</xdr:colOff>
      <xdr:row>1</xdr:row>
      <xdr:rowOff>575824</xdr:rowOff>
    </xdr:to>
    <xdr:pic>
      <xdr:nvPicPr>
        <xdr:cNvPr id="2" name="1 Imagen" descr="Logo FUGA ALCALDIA-02.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6550" y="127947"/>
          <a:ext cx="3226654" cy="112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4187606</xdr:colOff>
      <xdr:row>0</xdr:row>
      <xdr:rowOff>230908</xdr:rowOff>
    </xdr:from>
    <xdr:to>
      <xdr:col>2</xdr:col>
      <xdr:colOff>4253011</xdr:colOff>
      <xdr:row>13</xdr:row>
      <xdr:rowOff>115455</xdr:rowOff>
    </xdr:to>
    <xdr:pic>
      <xdr:nvPicPr>
        <xdr:cNvPr id="2" name="1 Imagen" descr="Logo FUGA ALCALDIA-02.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8106" y="0"/>
          <a:ext cx="4751705" cy="69965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5080000</xdr:colOff>
      <xdr:row>1</xdr:row>
      <xdr:rowOff>732694</xdr:rowOff>
    </xdr:to>
    <xdr:pic>
      <xdr:nvPicPr>
        <xdr:cNvPr id="2" name="1 Imagen" descr="Logo FUGA ALCALDIA-02.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9825" y="209526"/>
          <a:ext cx="4667250"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2822222</xdr:colOff>
      <xdr:row>0</xdr:row>
      <xdr:rowOff>128891</xdr:rowOff>
    </xdr:from>
    <xdr:to>
      <xdr:col>2</xdr:col>
      <xdr:colOff>3326190</xdr:colOff>
      <xdr:row>1</xdr:row>
      <xdr:rowOff>652059</xdr:rowOff>
    </xdr:to>
    <xdr:pic>
      <xdr:nvPicPr>
        <xdr:cNvPr id="2" name="1 Imagen" descr="Logo FUGA ALCALDIA-02.png">
          <a:extLst>
            <a:ext uri="{FF2B5EF4-FFF2-40B4-BE49-F238E27FC236}">
              <a16:creationId xmlns:a16="http://schemas.microsoft.com/office/drawing/2014/main" xmlns="" id="{57F2AA52-6173-BE41-97BE-D524448E5B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212368"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2822222</xdr:colOff>
      <xdr:row>0</xdr:row>
      <xdr:rowOff>128891</xdr:rowOff>
    </xdr:from>
    <xdr:to>
      <xdr:col>3</xdr:col>
      <xdr:colOff>6652</xdr:colOff>
      <xdr:row>1</xdr:row>
      <xdr:rowOff>652059</xdr:rowOff>
    </xdr:to>
    <xdr:pic>
      <xdr:nvPicPr>
        <xdr:cNvPr id="3" name="1 Imagen" descr="Logo FUGA ALCALDIA-02.png">
          <a:extLst>
            <a:ext uri="{FF2B5EF4-FFF2-40B4-BE49-F238E27FC236}">
              <a16:creationId xmlns:a16="http://schemas.microsoft.com/office/drawing/2014/main" xmlns="" id="{6C8A3F87-0B6D-414E-A386-D9F83EF4B4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563130"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412750</xdr:colOff>
      <xdr:row>0</xdr:row>
      <xdr:rowOff>209526</xdr:rowOff>
    </xdr:from>
    <xdr:ext cx="4667250" cy="1631898"/>
    <xdr:pic>
      <xdr:nvPicPr>
        <xdr:cNvPr id="2" name="1 Imagen" descr="Logo FUGA ALCALDIA-02.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0" y="171426"/>
          <a:ext cx="4667250" cy="1631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NFAJARDO/Downloads/GE-FPL-03%20Formato%20plan%20de%20accio&#769;n%20por%20dependencias%20V1,%203003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AD"/>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accion-dependencia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accion-dependencia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fuga.gov.co/transparencia/plan-accion-dependencia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fuga.gov.co/transparencia/plan-accion-dependencia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fuga.gov.co/transparencia/plan-accion-dependencia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fuga.gov.co/transparencia/plan-accion-dependencia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92D050"/>
  </sheetPr>
  <dimension ref="A1:AW68"/>
  <sheetViews>
    <sheetView showGridLines="0" topLeftCell="A40" zoomScale="55" zoomScaleNormal="55" zoomScalePageLayoutView="55" workbookViewId="0">
      <selection activeCell="B47" sqref="B47"/>
    </sheetView>
  </sheetViews>
  <sheetFormatPr baseColWidth="10" defaultColWidth="10.85546875" defaultRowHeight="12" x14ac:dyDescent="0.2"/>
  <cols>
    <col min="1" max="1" width="2.42578125" style="4" customWidth="1"/>
    <col min="2" max="2" width="65.42578125" style="4" customWidth="1"/>
    <col min="3" max="3" width="17.140625" style="4" customWidth="1"/>
    <col min="4" max="4" width="29.42578125" style="4" customWidth="1"/>
    <col min="5" max="5" width="23.140625" style="5" customWidth="1"/>
    <col min="6" max="6" width="20.140625" style="5" customWidth="1"/>
    <col min="7" max="7" width="18" style="7" customWidth="1"/>
    <col min="8" max="8" width="22.85546875" style="7" customWidth="1"/>
    <col min="9" max="9" width="24.140625" style="7" customWidth="1"/>
    <col min="10" max="10" width="24.42578125" style="7" customWidth="1"/>
    <col min="11" max="11" width="21.85546875" style="7" customWidth="1"/>
    <col min="12" max="12" width="25.85546875" style="7" customWidth="1"/>
    <col min="13" max="13" width="14.140625" style="7" customWidth="1"/>
    <col min="14" max="14" width="12" style="7" customWidth="1"/>
    <col min="15" max="15" width="10.140625" style="4" customWidth="1"/>
    <col min="16" max="16" width="9.42578125" style="4" customWidth="1"/>
    <col min="17" max="17" width="10.42578125" style="4" customWidth="1"/>
    <col min="18" max="18" width="24.85546875" style="4" customWidth="1"/>
    <col min="19" max="19" width="18.85546875" style="4" customWidth="1"/>
    <col min="20" max="20" width="16" style="4" customWidth="1"/>
    <col min="21" max="21" width="16.140625" style="4" customWidth="1"/>
    <col min="22" max="22" width="8.140625" style="4" customWidth="1"/>
    <col min="23" max="24" width="8.42578125" style="4" customWidth="1"/>
    <col min="25" max="25" width="20.42578125" style="4" customWidth="1"/>
    <col min="26" max="26" width="11.42578125" style="4" customWidth="1"/>
    <col min="27" max="27" width="8.85546875" style="4" customWidth="1"/>
    <col min="28" max="28" width="8.140625" style="4" customWidth="1"/>
    <col min="29" max="29" width="7.42578125" style="4" customWidth="1"/>
    <col min="30" max="30" width="7.85546875" style="4" customWidth="1"/>
    <col min="31" max="31" width="8.42578125" style="4" customWidth="1"/>
    <col min="32" max="32" width="15.140625" style="4" customWidth="1"/>
    <col min="33" max="35" width="11.42578125" style="4" customWidth="1"/>
    <col min="36" max="38" width="10.85546875" style="4"/>
    <col min="39" max="42" width="11.42578125" style="4" customWidth="1"/>
    <col min="43" max="16384" width="10.85546875" style="4"/>
  </cols>
  <sheetData>
    <row r="1" spans="1:14" ht="47.25" customHeight="1" x14ac:dyDescent="0.2">
      <c r="B1" s="199"/>
      <c r="C1" s="200"/>
      <c r="D1" s="53" t="s">
        <v>57</v>
      </c>
      <c r="E1" s="205" t="s">
        <v>16</v>
      </c>
      <c r="F1" s="206"/>
      <c r="G1" s="206"/>
      <c r="H1" s="206"/>
      <c r="I1" s="207"/>
      <c r="J1" s="54" t="s">
        <v>58</v>
      </c>
      <c r="K1" s="55"/>
      <c r="L1" s="221" t="s">
        <v>64</v>
      </c>
      <c r="M1" s="222"/>
      <c r="N1" s="223"/>
    </row>
    <row r="2" spans="1:14" ht="47.25" customHeight="1" x14ac:dyDescent="0.2">
      <c r="B2" s="201"/>
      <c r="C2" s="202"/>
      <c r="D2" s="53" t="s">
        <v>59</v>
      </c>
      <c r="E2" s="208" t="s">
        <v>78</v>
      </c>
      <c r="F2" s="209"/>
      <c r="G2" s="209"/>
      <c r="H2" s="209"/>
      <c r="I2" s="210"/>
      <c r="J2" s="54" t="s">
        <v>60</v>
      </c>
      <c r="K2" s="55"/>
      <c r="L2" s="218">
        <v>1</v>
      </c>
      <c r="M2" s="219"/>
      <c r="N2" s="220"/>
    </row>
    <row r="3" spans="1:14" ht="47.25" customHeight="1" x14ac:dyDescent="0.2">
      <c r="B3" s="203"/>
      <c r="C3" s="204"/>
      <c r="D3" s="53" t="s">
        <v>61</v>
      </c>
      <c r="E3" s="211" t="s">
        <v>79</v>
      </c>
      <c r="F3" s="212"/>
      <c r="G3" s="212"/>
      <c r="H3" s="212"/>
      <c r="I3" s="213"/>
      <c r="J3" s="54" t="s">
        <v>62</v>
      </c>
      <c r="K3" s="55"/>
      <c r="L3" s="218" t="s">
        <v>63</v>
      </c>
      <c r="M3" s="219"/>
      <c r="N3" s="220"/>
    </row>
    <row r="4" spans="1:14" ht="20.25" customHeight="1" x14ac:dyDescent="0.25">
      <c r="B4" s="61"/>
      <c r="C4" s="61"/>
      <c r="D4" s="61"/>
      <c r="E4" s="61"/>
      <c r="F4" s="61"/>
      <c r="G4" s="61"/>
      <c r="H4" s="61"/>
      <c r="I4" s="61"/>
      <c r="J4" s="61"/>
      <c r="K4" s="61"/>
      <c r="L4" s="61"/>
      <c r="M4" s="61"/>
      <c r="N4" s="61"/>
    </row>
    <row r="5" spans="1:14" ht="47.25" customHeight="1" x14ac:dyDescent="0.2">
      <c r="B5" s="52" t="s">
        <v>51</v>
      </c>
      <c r="C5" s="217" t="s">
        <v>52</v>
      </c>
      <c r="D5" s="217"/>
      <c r="E5" s="217"/>
      <c r="F5" s="217"/>
      <c r="G5" s="217"/>
      <c r="H5" s="217"/>
      <c r="I5" s="217"/>
      <c r="J5" s="217"/>
      <c r="K5" s="217"/>
      <c r="L5" s="217"/>
      <c r="M5" s="217"/>
      <c r="N5" s="217"/>
    </row>
    <row r="6" spans="1:14" ht="47.25" customHeight="1" x14ac:dyDescent="0.2">
      <c r="B6" s="52" t="s">
        <v>53</v>
      </c>
      <c r="C6" s="217" t="s">
        <v>54</v>
      </c>
      <c r="D6" s="217"/>
      <c r="E6" s="217"/>
      <c r="F6" s="217"/>
      <c r="G6" s="217"/>
      <c r="H6" s="217"/>
      <c r="I6" s="217"/>
      <c r="J6" s="217"/>
      <c r="K6" s="217"/>
      <c r="L6" s="217"/>
      <c r="M6" s="217"/>
      <c r="N6" s="217"/>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214" t="s">
        <v>55</v>
      </c>
      <c r="C9" s="215"/>
      <c r="D9" s="215"/>
      <c r="E9" s="215"/>
      <c r="F9" s="215"/>
      <c r="G9" s="215"/>
      <c r="H9" s="215"/>
      <c r="I9" s="215"/>
      <c r="J9" s="215"/>
      <c r="K9" s="215"/>
      <c r="L9" s="215"/>
      <c r="M9" s="215"/>
      <c r="N9" s="216"/>
    </row>
    <row r="10" spans="1:14" ht="58.5" customHeight="1" x14ac:dyDescent="0.2">
      <c r="B10" s="52" t="s">
        <v>65</v>
      </c>
      <c r="C10" s="214"/>
      <c r="D10" s="215"/>
      <c r="E10" s="215"/>
      <c r="F10" s="215"/>
      <c r="G10" s="215"/>
      <c r="H10" s="215"/>
      <c r="I10" s="216"/>
      <c r="J10" s="196" t="s">
        <v>69</v>
      </c>
      <c r="K10" s="197"/>
      <c r="L10" s="197"/>
      <c r="M10" s="197"/>
      <c r="N10" s="198"/>
    </row>
    <row r="11" spans="1:14" ht="54" customHeight="1" x14ac:dyDescent="0.2">
      <c r="A11" s="50"/>
      <c r="B11" s="52" t="s">
        <v>56</v>
      </c>
      <c r="C11" s="214"/>
      <c r="D11" s="215"/>
      <c r="E11" s="215"/>
      <c r="F11" s="215"/>
      <c r="G11" s="215"/>
      <c r="H11" s="215"/>
      <c r="I11" s="215"/>
      <c r="J11" s="239"/>
      <c r="K11" s="240"/>
      <c r="L11" s="240"/>
      <c r="M11" s="240"/>
      <c r="N11" s="241"/>
    </row>
    <row r="12" spans="1:14" ht="60" customHeight="1" x14ac:dyDescent="0.2">
      <c r="A12" s="50"/>
      <c r="B12" s="56" t="s">
        <v>66</v>
      </c>
      <c r="C12" s="214"/>
      <c r="D12" s="215"/>
      <c r="E12" s="215"/>
      <c r="F12" s="215"/>
      <c r="G12" s="215"/>
      <c r="H12" s="215"/>
      <c r="I12" s="215"/>
      <c r="J12" s="239"/>
      <c r="K12" s="240"/>
      <c r="L12" s="240"/>
      <c r="M12" s="240"/>
      <c r="N12" s="241"/>
    </row>
    <row r="13" spans="1:14" ht="51.75" customHeight="1" x14ac:dyDescent="0.2">
      <c r="A13" s="50"/>
      <c r="B13" s="56" t="s">
        <v>69</v>
      </c>
      <c r="C13" s="214"/>
      <c r="D13" s="215"/>
      <c r="E13" s="215"/>
      <c r="F13" s="215"/>
      <c r="G13" s="215"/>
      <c r="H13" s="215"/>
      <c r="I13" s="215"/>
      <c r="J13" s="239"/>
      <c r="K13" s="240"/>
      <c r="L13" s="240"/>
      <c r="M13" s="240"/>
      <c r="N13" s="241"/>
    </row>
    <row r="14" spans="1:14" ht="45" customHeight="1" x14ac:dyDescent="0.2">
      <c r="B14" s="52" t="s">
        <v>67</v>
      </c>
      <c r="C14" s="214"/>
      <c r="D14" s="215"/>
      <c r="E14" s="215"/>
      <c r="F14" s="215"/>
      <c r="G14" s="215"/>
      <c r="H14" s="215"/>
      <c r="I14" s="215"/>
      <c r="J14" s="239"/>
      <c r="K14" s="240"/>
      <c r="L14" s="240"/>
      <c r="M14" s="240"/>
      <c r="N14" s="241"/>
    </row>
    <row r="15" spans="1:14" ht="62.25" customHeight="1" x14ac:dyDescent="0.2">
      <c r="B15" s="52" t="s">
        <v>68</v>
      </c>
      <c r="C15" s="214"/>
      <c r="D15" s="215"/>
      <c r="E15" s="215"/>
      <c r="F15" s="215"/>
      <c r="G15" s="215"/>
      <c r="H15" s="215"/>
      <c r="I15" s="215"/>
      <c r="J15" s="242"/>
      <c r="K15" s="243"/>
      <c r="L15" s="243"/>
      <c r="M15" s="243"/>
      <c r="N15" s="244"/>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246" t="s">
        <v>0</v>
      </c>
      <c r="P18" s="247"/>
      <c r="Q18" s="247"/>
      <c r="R18" s="247"/>
      <c r="S18" s="247"/>
      <c r="T18" s="247"/>
      <c r="U18" s="248"/>
      <c r="V18" s="224" t="s">
        <v>1</v>
      </c>
      <c r="W18" s="225"/>
      <c r="X18" s="225"/>
      <c r="Y18" s="225"/>
      <c r="Z18" s="225"/>
      <c r="AA18" s="225"/>
      <c r="AB18" s="226"/>
      <c r="AC18" s="227" t="s">
        <v>2</v>
      </c>
      <c r="AD18" s="228"/>
      <c r="AE18" s="228"/>
      <c r="AF18" s="228"/>
      <c r="AG18" s="228"/>
      <c r="AH18" s="228"/>
      <c r="AI18" s="229"/>
      <c r="AJ18" s="233" t="s">
        <v>50</v>
      </c>
      <c r="AK18" s="234"/>
      <c r="AL18" s="234"/>
      <c r="AM18" s="234"/>
      <c r="AN18" s="234"/>
      <c r="AO18" s="234"/>
      <c r="AP18" s="235"/>
    </row>
    <row r="19" spans="1:49" ht="46.5" customHeight="1" x14ac:dyDescent="0.2">
      <c r="B19" s="236" t="s">
        <v>21</v>
      </c>
      <c r="C19" s="237"/>
      <c r="D19" s="237"/>
      <c r="E19" s="237"/>
      <c r="F19" s="237"/>
      <c r="G19" s="237"/>
      <c r="H19" s="237"/>
      <c r="I19" s="237"/>
      <c r="J19" s="237"/>
      <c r="K19" s="237"/>
      <c r="L19" s="237"/>
      <c r="M19" s="237"/>
      <c r="N19" s="238"/>
      <c r="O19" s="230" t="s">
        <v>47</v>
      </c>
      <c r="P19" s="230"/>
      <c r="Q19" s="230"/>
      <c r="R19" s="230"/>
      <c r="S19" s="230"/>
      <c r="T19" s="230" t="s">
        <v>3</v>
      </c>
      <c r="U19" s="230"/>
      <c r="V19" s="231" t="s">
        <v>47</v>
      </c>
      <c r="W19" s="231"/>
      <c r="X19" s="231"/>
      <c r="Y19" s="231"/>
      <c r="Z19" s="231"/>
      <c r="AA19" s="231" t="s">
        <v>3</v>
      </c>
      <c r="AB19" s="231"/>
      <c r="AC19" s="232" t="s">
        <v>76</v>
      </c>
      <c r="AD19" s="232"/>
      <c r="AE19" s="232"/>
      <c r="AF19" s="232"/>
      <c r="AG19" s="232"/>
      <c r="AH19" s="232" t="s">
        <v>3</v>
      </c>
      <c r="AI19" s="232"/>
      <c r="AJ19" s="233" t="s">
        <v>47</v>
      </c>
      <c r="AK19" s="234"/>
      <c r="AL19" s="234"/>
      <c r="AM19" s="234"/>
      <c r="AN19" s="235"/>
      <c r="AO19" s="245" t="s">
        <v>3</v>
      </c>
      <c r="AP19" s="245"/>
    </row>
    <row r="20" spans="1:49" ht="60" customHeight="1" x14ac:dyDescent="0.2">
      <c r="B20" s="22" t="s">
        <v>4</v>
      </c>
      <c r="C20" s="22" t="s">
        <v>49</v>
      </c>
      <c r="D20" s="22" t="s">
        <v>15</v>
      </c>
      <c r="E20" s="22" t="s">
        <v>22</v>
      </c>
      <c r="F20" s="22" t="s">
        <v>36</v>
      </c>
      <c r="G20" s="22" t="s">
        <v>92</v>
      </c>
      <c r="H20" s="22" t="s">
        <v>23</v>
      </c>
      <c r="I20" s="22" t="s">
        <v>24</v>
      </c>
      <c r="J20" s="22" t="s">
        <v>5</v>
      </c>
      <c r="K20" s="22" t="s">
        <v>37</v>
      </c>
      <c r="L20" s="22" t="s">
        <v>38</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236" t="s">
        <v>14</v>
      </c>
      <c r="C31" s="237"/>
      <c r="D31" s="237"/>
      <c r="E31" s="237"/>
      <c r="F31" s="237"/>
      <c r="G31" s="237"/>
      <c r="H31" s="237"/>
      <c r="I31" s="237"/>
      <c r="J31" s="237"/>
      <c r="K31" s="237"/>
      <c r="L31" s="237"/>
      <c r="M31" s="237"/>
      <c r="N31" s="238"/>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49</v>
      </c>
      <c r="D32" s="57" t="s">
        <v>15</v>
      </c>
      <c r="E32" s="57" t="s">
        <v>77</v>
      </c>
      <c r="F32" s="57" t="s">
        <v>36</v>
      </c>
      <c r="G32" s="22" t="s">
        <v>92</v>
      </c>
      <c r="H32" s="57" t="s">
        <v>23</v>
      </c>
      <c r="I32" s="57" t="s">
        <v>24</v>
      </c>
      <c r="J32" s="57" t="s">
        <v>5</v>
      </c>
      <c r="K32" s="57" t="s">
        <v>37</v>
      </c>
      <c r="L32" s="57" t="s">
        <v>38</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48</v>
      </c>
      <c r="D33" s="20"/>
      <c r="E33" s="23"/>
      <c r="F33" s="23"/>
      <c r="G33" s="24"/>
      <c r="H33" s="25"/>
      <c r="I33" s="1"/>
      <c r="J33" s="12"/>
      <c r="K33" s="13"/>
      <c r="L33" s="14"/>
      <c r="M33" s="26"/>
      <c r="N33" s="26"/>
      <c r="O33" s="29"/>
      <c r="P33" s="29"/>
      <c r="Q33" s="30" t="e">
        <f t="shared" ref="Q33:Q39" si="4">+P33/O33</f>
        <v>#DIV/0!</v>
      </c>
      <c r="R33" s="31"/>
      <c r="S33" s="31"/>
      <c r="T33" s="31"/>
      <c r="U33" s="31"/>
      <c r="V33" s="32"/>
      <c r="W33" s="32"/>
      <c r="X33" s="59" t="e">
        <f t="shared" ref="X33:X39" si="5">+W33/V33</f>
        <v>#DIV/0!</v>
      </c>
      <c r="Y33" s="33"/>
      <c r="Z33" s="33"/>
      <c r="AA33" s="33"/>
      <c r="AB33" s="33"/>
      <c r="AC33" s="34"/>
      <c r="AD33" s="34"/>
      <c r="AE33" s="35" t="e">
        <f t="shared" ref="AE33:AE39" si="6">+AD33/AC33</f>
        <v>#DIV/0!</v>
      </c>
      <c r="AF33" s="36"/>
      <c r="AG33" s="36"/>
      <c r="AH33" s="36"/>
      <c r="AI33" s="36"/>
      <c r="AJ33" s="37"/>
      <c r="AK33" s="37"/>
      <c r="AL33" s="38" t="e">
        <f t="shared" ref="AL33:AL39" si="7">+AK33/AJ33</f>
        <v>#DIV/0!</v>
      </c>
      <c r="AM33" s="39"/>
      <c r="AN33" s="39"/>
      <c r="AO33" s="39"/>
      <c r="AP33" s="39"/>
    </row>
    <row r="34" spans="2:49" s="19" customFormat="1" ht="20.25" customHeight="1" x14ac:dyDescent="0.2">
      <c r="B34" s="20"/>
      <c r="C34" s="16" t="s">
        <v>48</v>
      </c>
      <c r="D34" s="20"/>
      <c r="E34" s="23"/>
      <c r="F34" s="23"/>
      <c r="G34" s="24"/>
      <c r="H34" s="25"/>
      <c r="I34" s="1"/>
      <c r="J34" s="12"/>
      <c r="K34" s="13"/>
      <c r="L34" s="14"/>
      <c r="M34" s="26"/>
      <c r="N34" s="26"/>
      <c r="O34" s="29"/>
      <c r="P34" s="29"/>
      <c r="Q34" s="30" t="e">
        <f t="shared" si="4"/>
        <v>#DIV/0!</v>
      </c>
      <c r="R34" s="31"/>
      <c r="S34" s="31"/>
      <c r="T34" s="31"/>
      <c r="U34" s="31"/>
      <c r="V34" s="32"/>
      <c r="W34" s="32"/>
      <c r="X34" s="59" t="e">
        <f t="shared" si="5"/>
        <v>#DIV/0!</v>
      </c>
      <c r="Y34" s="33"/>
      <c r="Z34" s="33"/>
      <c r="AA34" s="33"/>
      <c r="AB34" s="33"/>
      <c r="AC34" s="34"/>
      <c r="AD34" s="34"/>
      <c r="AE34" s="35" t="e">
        <f t="shared" si="6"/>
        <v>#DIV/0!</v>
      </c>
      <c r="AF34" s="36"/>
      <c r="AG34" s="36"/>
      <c r="AH34" s="36"/>
      <c r="AI34" s="36"/>
      <c r="AJ34" s="37"/>
      <c r="AK34" s="37"/>
      <c r="AL34" s="38" t="e">
        <f t="shared" si="7"/>
        <v>#DIV/0!</v>
      </c>
      <c r="AM34" s="39"/>
      <c r="AN34" s="39"/>
      <c r="AO34" s="39"/>
      <c r="AP34" s="39"/>
      <c r="AQ34" s="4"/>
      <c r="AR34" s="4"/>
      <c r="AS34" s="4"/>
      <c r="AT34" s="4"/>
      <c r="AU34" s="4"/>
      <c r="AV34" s="4"/>
      <c r="AW34" s="4"/>
    </row>
    <row r="35" spans="2:49" ht="18" customHeight="1" x14ac:dyDescent="0.2">
      <c r="B35" s="20"/>
      <c r="C35" s="16" t="s">
        <v>48</v>
      </c>
      <c r="D35" s="20"/>
      <c r="E35" s="23"/>
      <c r="F35" s="23"/>
      <c r="G35" s="24"/>
      <c r="H35" s="25"/>
      <c r="I35" s="1"/>
      <c r="J35" s="12"/>
      <c r="K35" s="13"/>
      <c r="L35" s="14"/>
      <c r="M35" s="27"/>
      <c r="N35" s="27"/>
      <c r="O35" s="29"/>
      <c r="P35" s="29"/>
      <c r="Q35" s="30" t="e">
        <f t="shared" si="4"/>
        <v>#DIV/0!</v>
      </c>
      <c r="R35" s="31"/>
      <c r="S35" s="31"/>
      <c r="T35" s="31"/>
      <c r="U35" s="31"/>
      <c r="V35" s="32"/>
      <c r="W35" s="32"/>
      <c r="X35" s="59" t="e">
        <f t="shared" si="5"/>
        <v>#DIV/0!</v>
      </c>
      <c r="Y35" s="33"/>
      <c r="Z35" s="33"/>
      <c r="AA35" s="33"/>
      <c r="AB35" s="33"/>
      <c r="AC35" s="34"/>
      <c r="AD35" s="34"/>
      <c r="AE35" s="35" t="e">
        <f t="shared" si="6"/>
        <v>#DIV/0!</v>
      </c>
      <c r="AF35" s="36"/>
      <c r="AG35" s="36"/>
      <c r="AH35" s="36"/>
      <c r="AI35" s="36"/>
      <c r="AJ35" s="37"/>
      <c r="AK35" s="37"/>
      <c r="AL35" s="38" t="e">
        <f t="shared" si="7"/>
        <v>#DIV/0!</v>
      </c>
      <c r="AM35" s="39"/>
      <c r="AN35" s="39"/>
      <c r="AO35" s="39"/>
      <c r="AP35" s="39"/>
    </row>
    <row r="36" spans="2:49" ht="15.75" customHeight="1" x14ac:dyDescent="0.2">
      <c r="B36" s="20"/>
      <c r="C36" s="16" t="s">
        <v>48</v>
      </c>
      <c r="D36" s="20"/>
      <c r="E36" s="23"/>
      <c r="F36" s="23"/>
      <c r="G36" s="24"/>
      <c r="H36" s="24"/>
      <c r="I36" s="1"/>
      <c r="J36" s="12"/>
      <c r="K36" s="13"/>
      <c r="L36" s="14"/>
      <c r="M36" s="27"/>
      <c r="N36" s="27"/>
      <c r="O36" s="29"/>
      <c r="P36" s="29"/>
      <c r="Q36" s="30" t="e">
        <f t="shared" si="4"/>
        <v>#DIV/0!</v>
      </c>
      <c r="R36" s="31"/>
      <c r="S36" s="31"/>
      <c r="T36" s="31"/>
      <c r="U36" s="31"/>
      <c r="V36" s="32"/>
      <c r="W36" s="32"/>
      <c r="X36" s="59" t="e">
        <f t="shared" si="5"/>
        <v>#DIV/0!</v>
      </c>
      <c r="Y36" s="33"/>
      <c r="Z36" s="33"/>
      <c r="AA36" s="33"/>
      <c r="AB36" s="33"/>
      <c r="AC36" s="34"/>
      <c r="AD36" s="34"/>
      <c r="AE36" s="35" t="e">
        <f t="shared" si="6"/>
        <v>#DIV/0!</v>
      </c>
      <c r="AF36" s="36"/>
      <c r="AG36" s="36"/>
      <c r="AH36" s="36"/>
      <c r="AI36" s="36"/>
      <c r="AJ36" s="37"/>
      <c r="AK36" s="37"/>
      <c r="AL36" s="38" t="e">
        <f t="shared" si="7"/>
        <v>#DIV/0!</v>
      </c>
      <c r="AM36" s="39"/>
      <c r="AN36" s="39"/>
      <c r="AO36" s="39"/>
      <c r="AP36" s="39"/>
    </row>
    <row r="37" spans="2:49" ht="19.5" customHeight="1" x14ac:dyDescent="0.2">
      <c r="B37" s="20"/>
      <c r="C37" s="16" t="s">
        <v>48</v>
      </c>
      <c r="D37" s="20"/>
      <c r="E37" s="23"/>
      <c r="F37" s="23"/>
      <c r="G37" s="24"/>
      <c r="H37" s="24"/>
      <c r="I37" s="1"/>
      <c r="J37" s="12"/>
      <c r="K37" s="13"/>
      <c r="L37" s="14"/>
      <c r="M37" s="27"/>
      <c r="N37" s="27"/>
      <c r="O37" s="29"/>
      <c r="P37" s="29"/>
      <c r="Q37" s="30" t="e">
        <f t="shared" si="4"/>
        <v>#DIV/0!</v>
      </c>
      <c r="R37" s="31"/>
      <c r="S37" s="31"/>
      <c r="T37" s="31"/>
      <c r="U37" s="31"/>
      <c r="V37" s="32"/>
      <c r="W37" s="32"/>
      <c r="X37" s="59" t="e">
        <f t="shared" si="5"/>
        <v>#DIV/0!</v>
      </c>
      <c r="Y37" s="33"/>
      <c r="Z37" s="33"/>
      <c r="AA37" s="33"/>
      <c r="AB37" s="33"/>
      <c r="AC37" s="34"/>
      <c r="AD37" s="34"/>
      <c r="AE37" s="35" t="e">
        <f t="shared" si="6"/>
        <v>#DIV/0!</v>
      </c>
      <c r="AF37" s="36"/>
      <c r="AG37" s="40"/>
      <c r="AH37" s="36"/>
      <c r="AI37" s="36"/>
      <c r="AJ37" s="37"/>
      <c r="AK37" s="37"/>
      <c r="AL37" s="38" t="e">
        <f t="shared" si="7"/>
        <v>#DIV/0!</v>
      </c>
      <c r="AM37" s="39"/>
      <c r="AN37" s="39"/>
      <c r="AO37" s="39"/>
      <c r="AP37" s="39"/>
    </row>
    <row r="38" spans="2:49" ht="19.5" customHeight="1" x14ac:dyDescent="0.2">
      <c r="B38" s="20"/>
      <c r="C38" s="16" t="s">
        <v>48</v>
      </c>
      <c r="D38" s="20"/>
      <c r="E38" s="23"/>
      <c r="F38" s="23"/>
      <c r="G38" s="24"/>
      <c r="H38" s="2"/>
      <c r="I38" s="1"/>
      <c r="J38" s="14"/>
      <c r="K38" s="13"/>
      <c r="L38" s="14"/>
      <c r="M38" s="26"/>
      <c r="N38" s="26"/>
      <c r="O38" s="29"/>
      <c r="P38" s="29"/>
      <c r="Q38" s="30" t="e">
        <f t="shared" si="4"/>
        <v>#DIV/0!</v>
      </c>
      <c r="R38" s="31"/>
      <c r="S38" s="31"/>
      <c r="T38" s="31"/>
      <c r="U38" s="31"/>
      <c r="V38" s="32"/>
      <c r="W38" s="32"/>
      <c r="X38" s="59" t="e">
        <f t="shared" si="5"/>
        <v>#DIV/0!</v>
      </c>
      <c r="Y38" s="33"/>
      <c r="Z38" s="33"/>
      <c r="AA38" s="33"/>
      <c r="AB38" s="33"/>
      <c r="AC38" s="34"/>
      <c r="AD38" s="34"/>
      <c r="AE38" s="35" t="e">
        <f t="shared" si="6"/>
        <v>#DIV/0!</v>
      </c>
      <c r="AF38" s="36"/>
      <c r="AG38" s="36"/>
      <c r="AH38" s="36"/>
      <c r="AI38" s="36"/>
      <c r="AJ38" s="37"/>
      <c r="AK38" s="37"/>
      <c r="AL38" s="38" t="e">
        <f t="shared" si="7"/>
        <v>#DIV/0!</v>
      </c>
      <c r="AM38" s="39"/>
      <c r="AN38" s="39"/>
      <c r="AO38" s="39"/>
      <c r="AP38" s="39"/>
    </row>
    <row r="39" spans="2:49" ht="24" customHeight="1" x14ac:dyDescent="0.2">
      <c r="B39" s="20"/>
      <c r="C39" s="16" t="s">
        <v>48</v>
      </c>
      <c r="D39" s="20"/>
      <c r="E39" s="25"/>
      <c r="F39" s="25"/>
      <c r="G39" s="3"/>
      <c r="H39" s="15"/>
      <c r="I39" s="16"/>
      <c r="J39" s="17"/>
      <c r="K39" s="13"/>
      <c r="L39" s="28"/>
      <c r="M39" s="27"/>
      <c r="N39" s="27"/>
      <c r="O39" s="29"/>
      <c r="P39" s="29"/>
      <c r="Q39" s="30" t="e">
        <f t="shared" si="4"/>
        <v>#DIV/0!</v>
      </c>
      <c r="R39" s="31"/>
      <c r="S39" s="31"/>
      <c r="T39" s="31"/>
      <c r="U39" s="31"/>
      <c r="V39" s="32"/>
      <c r="W39" s="32"/>
      <c r="X39" s="59" t="e">
        <f t="shared" si="5"/>
        <v>#DIV/0!</v>
      </c>
      <c r="Y39" s="33"/>
      <c r="Z39" s="33"/>
      <c r="AA39" s="33"/>
      <c r="AB39" s="33"/>
      <c r="AC39" s="34"/>
      <c r="AD39" s="34"/>
      <c r="AE39" s="35" t="e">
        <f t="shared" si="6"/>
        <v>#DIV/0!</v>
      </c>
      <c r="AF39" s="36"/>
      <c r="AG39" s="36"/>
      <c r="AH39" s="36"/>
      <c r="AI39" s="36"/>
      <c r="AJ39" s="37"/>
      <c r="AK39" s="37"/>
      <c r="AL39" s="38" t="e">
        <f t="shared" si="7"/>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 ref="V18:AB18"/>
    <mergeCell ref="AC18:AI18"/>
    <mergeCell ref="T19:U19"/>
    <mergeCell ref="AA19:AB19"/>
    <mergeCell ref="AH19:AI19"/>
    <mergeCell ref="J10:N10"/>
    <mergeCell ref="B1:C3"/>
    <mergeCell ref="E1:I1"/>
    <mergeCell ref="E2:I2"/>
    <mergeCell ref="E3:I3"/>
    <mergeCell ref="B9:N9"/>
    <mergeCell ref="C5:N5"/>
    <mergeCell ref="C6:N6"/>
    <mergeCell ref="L2:N2"/>
    <mergeCell ref="L3:N3"/>
    <mergeCell ref="L1:N1"/>
  </mergeCell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NOT(ISERROR(SEARCH(Hoja1!$B$5,U29)))</xm:f>
            <xm:f>Hoja1!$B$5</xm:f>
            <x14:dxf>
              <fill>
                <patternFill>
                  <bgColor rgb="FFFF0000"/>
                </patternFill>
              </fill>
            </x14:dxf>
          </x14:cfRule>
          <x14:cfRule type="containsText" priority="62" operator="containsText" id="{1453CBD8-8E13-44A7-8340-B58795669C06}">
            <xm:f>NOT(ISERROR(SEARCH(Hoja1!$B$4,U29)))</xm:f>
            <xm:f>Hoja1!$B$4</xm:f>
            <x14:dxf>
              <fill>
                <patternFill>
                  <bgColor rgb="FFFFFF00"/>
                </patternFill>
              </fill>
            </x14:dxf>
          </x14:cfRule>
          <x14:cfRule type="containsText" priority="63" operator="containsText" id="{877DFD80-294D-4C0C-8F4A-DBCD2CCFD96C}">
            <xm:f>NOT(ISERROR(SEARCH(Hoja1!$B$3,U29)))</xm:f>
            <xm:f>Hoja1!$B$3</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NOT(ISERROR(SEARCH(Hoja1!$B$5,U21)))</xm:f>
            <xm:f>Hoja1!$B$5</xm:f>
            <x14:dxf>
              <fill>
                <patternFill>
                  <bgColor rgb="FFFF0000"/>
                </patternFill>
              </fill>
            </x14:dxf>
          </x14:cfRule>
          <x14:cfRule type="containsText" priority="2" operator="containsText" id="{D7DD677E-81E2-4EFC-9DFB-A08B00AEB980}">
            <xm:f>NOT(ISERROR(SEARCH(Hoja1!$B$4,U21)))</xm:f>
            <xm:f>Hoja1!$B$4</xm:f>
            <x14:dxf>
              <fill>
                <patternFill>
                  <bgColor rgb="FFFFFF00"/>
                </patternFill>
              </fill>
            </x14:dxf>
          </x14:cfRule>
          <x14:cfRule type="containsText" priority="3" operator="containsText" id="{852964E6-C714-4D42-96FD-95AF41422B17}">
            <xm:f>NOT(ISERROR(SEARCH(Hoja1!$B$3,U21)))</xm:f>
            <xm:f>Hoja1!$B$3</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Hoja1!$B$3:$B$5</xm:f>
          </x14:formula1>
          <xm:sqref>U29:U39 AP29:AP39 AI29:AI39 AB29:AB39 U21:U27 AP21:AP27 AI21:AI27 AB21:AB27</xm:sqref>
        </x14:dataValidation>
        <x14:dataValidation type="list" allowBlank="1" showInputMessage="1" showErrorMessage="1">
          <x14:formula1>
            <xm:f>'Listas PAD'!$A$2:$A$9</xm:f>
          </x14:formula1>
          <xm:sqref>B21:B28 B33:B39</xm:sqref>
        </x14:dataValidation>
        <x14:dataValidation type="list" allowBlank="1" showInputMessage="1" showErrorMessage="1">
          <x14:formula1>
            <xm:f>'Listas PAD'!$B$2:$B$9</xm:f>
          </x14:formula1>
          <xm:sqref>C21:C27</xm:sqref>
        </x14:dataValidation>
        <x14:dataValidation type="list" allowBlank="1" showInputMessage="1" showErrorMessage="1">
          <x14:formula1>
            <xm:f>'Listas PAD'!$D$2:$D$7</xm:f>
          </x14:formula1>
          <xm:sqref>C12:I12</xm:sqref>
        </x14:dataValidation>
        <x14:dataValidation type="list" allowBlank="1" showInputMessage="1" showErrorMessage="1">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206"/>
  <sheetViews>
    <sheetView showGridLines="0" topLeftCell="A14" zoomScale="65" zoomScaleNormal="65" zoomScalePageLayoutView="70" workbookViewId="0">
      <pane ySplit="1" topLeftCell="A21" activePane="bottomLeft" state="frozen"/>
      <selection activeCell="C14" sqref="C14"/>
      <selection pane="bottomLeft" activeCell="C21" sqref="C21"/>
    </sheetView>
  </sheetViews>
  <sheetFormatPr baseColWidth="10" defaultColWidth="10.85546875" defaultRowHeight="12" x14ac:dyDescent="0.2"/>
  <cols>
    <col min="1" max="1" width="2.42578125" style="62" customWidth="1"/>
    <col min="2" max="2" width="70.42578125" style="62" customWidth="1"/>
    <col min="3" max="3" width="124.42578125" style="62" customWidth="1"/>
    <col min="4" max="4" width="26.85546875" style="62" customWidth="1"/>
    <col min="5" max="5" width="84.42578125" style="63" customWidth="1"/>
    <col min="6" max="6" width="98.140625" style="63" customWidth="1"/>
    <col min="7" max="7" width="51.42578125" style="64" customWidth="1"/>
    <col min="8" max="8" width="39.140625" style="64" customWidth="1"/>
    <col min="9" max="9" width="29.85546875" style="64" customWidth="1"/>
    <col min="10" max="10" width="24.42578125" style="64" customWidth="1"/>
    <col min="11" max="11" width="37.140625" style="64" customWidth="1"/>
    <col min="12" max="12" width="25.140625" style="64" customWidth="1"/>
    <col min="13" max="13" width="25.85546875" style="64" customWidth="1"/>
    <col min="14" max="14" width="18.85546875" style="64" customWidth="1"/>
    <col min="15" max="15" width="21.42578125" style="64" customWidth="1"/>
    <col min="16" max="16" width="43.140625" style="64" customWidth="1"/>
    <col min="17" max="17" width="22.85546875" style="64" customWidth="1"/>
    <col min="18" max="18" width="21.42578125" style="62" customWidth="1"/>
    <col min="19" max="19" width="19" style="62" customWidth="1"/>
    <col min="20" max="20" width="15.140625" style="62" customWidth="1"/>
    <col min="21" max="21" width="17" style="62" customWidth="1"/>
    <col min="22" max="22" width="25.42578125" style="62" customWidth="1"/>
    <col min="23" max="23" width="17.42578125" style="62" customWidth="1"/>
    <col min="24" max="24" width="15.140625" style="62" customWidth="1"/>
    <col min="25" max="25" width="13" style="62" customWidth="1"/>
    <col min="26" max="26" width="15" style="62" customWidth="1"/>
    <col min="27" max="27" width="17" style="62" customWidth="1"/>
    <col min="28" max="28" width="26.42578125" style="62" customWidth="1"/>
    <col min="29" max="29" width="14.140625" style="62" customWidth="1"/>
    <col min="30" max="30" width="14.42578125" style="62" customWidth="1"/>
    <col min="31" max="31" width="13.140625" style="62" customWidth="1"/>
    <col min="32" max="16384" width="10.85546875" style="62"/>
  </cols>
  <sheetData>
    <row r="1" spans="1:245" s="90" customFormat="1" ht="87.75"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92"/>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3"/>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row>
    <row r="2" spans="1:245" ht="67.5"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71" customFormat="1" ht="39" customHeight="1" x14ac:dyDescent="0.2">
      <c r="B3" s="279" t="s">
        <v>113</v>
      </c>
      <c r="C3" s="280"/>
      <c r="D3" s="280"/>
      <c r="E3" s="280"/>
      <c r="F3" s="280"/>
      <c r="G3" s="280"/>
      <c r="H3" s="280"/>
      <c r="I3" s="280"/>
      <c r="J3" s="280"/>
      <c r="K3" s="280"/>
      <c r="L3" s="280"/>
      <c r="M3" s="280"/>
      <c r="N3" s="280"/>
      <c r="O3" s="280"/>
      <c r="P3" s="280"/>
      <c r="Q3" s="280"/>
      <c r="R3" s="280"/>
    </row>
    <row r="4" spans="1:245" s="71" customFormat="1" ht="23.25" x14ac:dyDescent="0.2">
      <c r="B4" s="73" t="s">
        <v>65</v>
      </c>
      <c r="C4" s="281" t="s">
        <v>121</v>
      </c>
      <c r="D4" s="282"/>
      <c r="E4" s="282"/>
      <c r="F4" s="282"/>
      <c r="G4" s="282"/>
      <c r="H4" s="282"/>
      <c r="I4" s="283"/>
      <c r="J4" s="284" t="s">
        <v>69</v>
      </c>
      <c r="K4" s="285"/>
      <c r="L4" s="285"/>
      <c r="M4" s="285"/>
      <c r="N4" s="284" t="s">
        <v>106</v>
      </c>
      <c r="O4" s="285"/>
      <c r="P4" s="285"/>
      <c r="Q4" s="285"/>
      <c r="R4" s="286"/>
    </row>
    <row r="5" spans="1:245" s="71" customFormat="1" ht="23.25" x14ac:dyDescent="0.2">
      <c r="A5" s="72"/>
      <c r="B5" s="73" t="s">
        <v>56</v>
      </c>
      <c r="C5" s="281" t="s">
        <v>122</v>
      </c>
      <c r="D5" s="282"/>
      <c r="E5" s="282"/>
      <c r="F5" s="282"/>
      <c r="G5" s="282"/>
      <c r="H5" s="282"/>
      <c r="I5" s="282"/>
      <c r="J5" s="287" t="s">
        <v>299</v>
      </c>
      <c r="K5" s="288"/>
      <c r="L5" s="288"/>
      <c r="M5" s="288"/>
      <c r="N5" s="291" t="s">
        <v>300</v>
      </c>
      <c r="O5" s="292"/>
      <c r="P5" s="292"/>
      <c r="Q5" s="292"/>
      <c r="R5" s="293"/>
    </row>
    <row r="6" spans="1:245" s="71" customFormat="1" ht="69.75" x14ac:dyDescent="0.2">
      <c r="A6" s="72"/>
      <c r="B6" s="73" t="s">
        <v>95</v>
      </c>
      <c r="C6" s="249" t="s">
        <v>71</v>
      </c>
      <c r="D6" s="250"/>
      <c r="E6" s="250"/>
      <c r="F6" s="250"/>
      <c r="G6" s="250"/>
      <c r="H6" s="250"/>
      <c r="I6" s="250"/>
      <c r="J6" s="287"/>
      <c r="K6" s="288"/>
      <c r="L6" s="288"/>
      <c r="M6" s="288"/>
      <c r="N6" s="291"/>
      <c r="O6" s="292"/>
      <c r="P6" s="292"/>
      <c r="Q6" s="292"/>
      <c r="R6" s="293"/>
    </row>
    <row r="7" spans="1:245" s="71" customFormat="1" ht="69.75" x14ac:dyDescent="0.2">
      <c r="A7" s="72"/>
      <c r="B7" s="73" t="s">
        <v>146</v>
      </c>
      <c r="C7" s="249" t="s">
        <v>151</v>
      </c>
      <c r="D7" s="250"/>
      <c r="E7" s="250"/>
      <c r="F7" s="250"/>
      <c r="G7" s="250"/>
      <c r="H7" s="250"/>
      <c r="I7" s="251"/>
      <c r="J7" s="287"/>
      <c r="K7" s="288"/>
      <c r="L7" s="288"/>
      <c r="M7" s="288"/>
      <c r="N7" s="291"/>
      <c r="O7" s="292"/>
      <c r="P7" s="292"/>
      <c r="Q7" s="292"/>
      <c r="R7" s="293"/>
    </row>
    <row r="8" spans="1:245" s="71" customFormat="1" ht="108.95" customHeight="1" x14ac:dyDescent="0.2">
      <c r="A8" s="72"/>
      <c r="B8" s="73" t="s">
        <v>93</v>
      </c>
      <c r="C8" s="252" t="s">
        <v>120</v>
      </c>
      <c r="D8" s="253"/>
      <c r="E8" s="253"/>
      <c r="F8" s="253"/>
      <c r="G8" s="253"/>
      <c r="H8" s="253"/>
      <c r="I8" s="253"/>
      <c r="J8" s="287"/>
      <c r="K8" s="288"/>
      <c r="L8" s="288"/>
      <c r="M8" s="288"/>
      <c r="N8" s="291"/>
      <c r="O8" s="292"/>
      <c r="P8" s="292"/>
      <c r="Q8" s="292"/>
      <c r="R8" s="293"/>
    </row>
    <row r="9" spans="1:245" s="71" customFormat="1" ht="51.75" customHeight="1" x14ac:dyDescent="0.2">
      <c r="B9" s="73" t="s">
        <v>67</v>
      </c>
      <c r="C9" s="259" t="s">
        <v>105</v>
      </c>
      <c r="D9" s="260"/>
      <c r="E9" s="260"/>
      <c r="F9" s="260"/>
      <c r="G9" s="260"/>
      <c r="H9" s="260"/>
      <c r="I9" s="260"/>
      <c r="J9" s="287"/>
      <c r="K9" s="288"/>
      <c r="L9" s="288"/>
      <c r="M9" s="288"/>
      <c r="N9" s="291"/>
      <c r="O9" s="292"/>
      <c r="P9" s="292"/>
      <c r="Q9" s="292"/>
      <c r="R9" s="293"/>
    </row>
    <row r="10" spans="1:245" s="71" customFormat="1" ht="47.25" customHeight="1" x14ac:dyDescent="0.2">
      <c r="B10" s="73" t="s">
        <v>68</v>
      </c>
      <c r="C10" s="249">
        <v>2020</v>
      </c>
      <c r="D10" s="250"/>
      <c r="E10" s="250"/>
      <c r="F10" s="250"/>
      <c r="G10" s="250"/>
      <c r="H10" s="250"/>
      <c r="I10" s="250"/>
      <c r="J10" s="289"/>
      <c r="K10" s="290"/>
      <c r="L10" s="290"/>
      <c r="M10" s="290"/>
      <c r="N10" s="279"/>
      <c r="O10" s="280"/>
      <c r="P10" s="280"/>
      <c r="Q10" s="280"/>
      <c r="R10" s="294"/>
    </row>
    <row r="11" spans="1:245" s="71" customFormat="1" ht="23.25" x14ac:dyDescent="0.2">
      <c r="B11" s="74"/>
      <c r="C11" s="75"/>
      <c r="D11" s="75"/>
      <c r="E11" s="76"/>
      <c r="F11" s="104"/>
      <c r="G11" s="77"/>
      <c r="H11" s="77"/>
      <c r="I11" s="77"/>
      <c r="M11" s="77"/>
    </row>
    <row r="12" spans="1:245" s="71" customFormat="1" ht="51" customHeight="1" x14ac:dyDescent="0.2">
      <c r="B12" s="74"/>
      <c r="C12" s="78"/>
      <c r="D12" s="78"/>
      <c r="E12" s="75"/>
      <c r="F12" s="104"/>
      <c r="G12" s="77"/>
      <c r="H12" s="77"/>
      <c r="I12" s="77"/>
      <c r="M12" s="77"/>
      <c r="N12" s="257" t="s">
        <v>98</v>
      </c>
      <c r="O12" s="258"/>
      <c r="P12" s="258"/>
      <c r="Q12" s="258"/>
      <c r="R12" s="258"/>
      <c r="S12" s="261"/>
      <c r="T12" s="257" t="s">
        <v>100</v>
      </c>
      <c r="U12" s="258"/>
      <c r="V12" s="258"/>
      <c r="W12" s="258"/>
      <c r="X12" s="258"/>
      <c r="Y12" s="261"/>
      <c r="Z12" s="257" t="s">
        <v>101</v>
      </c>
      <c r="AA12" s="258"/>
      <c r="AB12" s="258"/>
      <c r="AC12" s="258"/>
      <c r="AD12" s="258"/>
      <c r="AE12" s="261"/>
    </row>
    <row r="13" spans="1:245" s="77" customFormat="1" ht="46.5" customHeight="1" x14ac:dyDescent="0.2">
      <c r="A13" s="79"/>
      <c r="B13" s="262" t="s">
        <v>94</v>
      </c>
      <c r="C13" s="263"/>
      <c r="D13" s="263"/>
      <c r="E13" s="263"/>
      <c r="F13" s="263"/>
      <c r="G13" s="263"/>
      <c r="H13" s="263"/>
      <c r="I13" s="263"/>
      <c r="J13" s="263"/>
      <c r="K13" s="263"/>
      <c r="L13" s="263"/>
      <c r="M13" s="263"/>
      <c r="N13" s="257" t="s">
        <v>301</v>
      </c>
      <c r="O13" s="258"/>
      <c r="P13" s="258"/>
      <c r="Q13" s="261"/>
      <c r="R13" s="257" t="s">
        <v>3</v>
      </c>
      <c r="S13" s="261"/>
      <c r="T13" s="257" t="s">
        <v>302</v>
      </c>
      <c r="U13" s="258"/>
      <c r="V13" s="258"/>
      <c r="W13" s="261"/>
      <c r="X13" s="257" t="s">
        <v>3</v>
      </c>
      <c r="Y13" s="258"/>
      <c r="Z13" s="254" t="s">
        <v>302</v>
      </c>
      <c r="AA13" s="255"/>
      <c r="AB13" s="255"/>
      <c r="AC13" s="256"/>
      <c r="AD13" s="257" t="s">
        <v>3</v>
      </c>
      <c r="AE13" s="258"/>
    </row>
    <row r="14" spans="1:245" s="77"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82" t="s">
        <v>102</v>
      </c>
      <c r="O14" s="82" t="s">
        <v>154</v>
      </c>
      <c r="P14" s="82" t="s">
        <v>103</v>
      </c>
      <c r="Q14" s="82" t="s">
        <v>107</v>
      </c>
      <c r="R14" s="82" t="s">
        <v>109</v>
      </c>
      <c r="S14" s="82" t="s">
        <v>17</v>
      </c>
      <c r="T14" s="82" t="s">
        <v>102</v>
      </c>
      <c r="U14" s="82" t="s">
        <v>154</v>
      </c>
      <c r="V14" s="82" t="s">
        <v>103</v>
      </c>
      <c r="W14" s="82" t="s">
        <v>107</v>
      </c>
      <c r="X14" s="82" t="s">
        <v>108</v>
      </c>
      <c r="Y14" s="82" t="s">
        <v>17</v>
      </c>
      <c r="Z14" s="82" t="s">
        <v>102</v>
      </c>
      <c r="AA14" s="82" t="s">
        <v>154</v>
      </c>
      <c r="AB14" s="82" t="s">
        <v>103</v>
      </c>
      <c r="AC14" s="82" t="s">
        <v>107</v>
      </c>
      <c r="AD14" s="82" t="s">
        <v>108</v>
      </c>
      <c r="AE14" s="82" t="s">
        <v>17</v>
      </c>
    </row>
    <row r="15" spans="1:245" s="71" customFormat="1" ht="241.5" customHeight="1" x14ac:dyDescent="0.2">
      <c r="B15" s="83" t="s">
        <v>40</v>
      </c>
      <c r="C15" s="83" t="s">
        <v>159</v>
      </c>
      <c r="D15" s="101">
        <v>1</v>
      </c>
      <c r="E15" s="83" t="s">
        <v>303</v>
      </c>
      <c r="F15" s="83" t="s">
        <v>160</v>
      </c>
      <c r="G15" s="83" t="s">
        <v>244</v>
      </c>
      <c r="H15" s="96" t="s">
        <v>145</v>
      </c>
      <c r="I15" s="101">
        <v>0.48</v>
      </c>
      <c r="J15" s="101">
        <f>I15+22%</f>
        <v>0.7</v>
      </c>
      <c r="K15" s="101">
        <v>1</v>
      </c>
      <c r="L15" s="102">
        <v>43831</v>
      </c>
      <c r="M15" s="102">
        <v>44180</v>
      </c>
      <c r="N15" s="83"/>
      <c r="O15" s="89">
        <f t="shared" ref="O15:O32" si="0">N15/I15</f>
        <v>0</v>
      </c>
      <c r="P15" s="83"/>
      <c r="Q15" s="83"/>
      <c r="R15" s="83"/>
      <c r="S15" s="83"/>
      <c r="T15" s="83"/>
      <c r="U15" s="89">
        <f t="shared" ref="U15:U32" si="1">T15/J15</f>
        <v>0</v>
      </c>
      <c r="V15" s="83"/>
      <c r="W15" s="83"/>
      <c r="X15" s="83"/>
      <c r="Y15" s="83"/>
      <c r="Z15" s="83"/>
      <c r="AA15" s="89">
        <f t="shared" ref="AA15:AA32" si="2">Z15/K15</f>
        <v>0</v>
      </c>
      <c r="AB15" s="83"/>
      <c r="AC15" s="83"/>
      <c r="AD15" s="83"/>
      <c r="AE15" s="83"/>
    </row>
    <row r="16" spans="1:245" s="71" customFormat="1" ht="183.75" customHeight="1" x14ac:dyDescent="0.2">
      <c r="B16" s="83" t="s">
        <v>40</v>
      </c>
      <c r="C16" s="83" t="s">
        <v>163</v>
      </c>
      <c r="D16" s="101">
        <v>1</v>
      </c>
      <c r="E16" s="83" t="s">
        <v>161</v>
      </c>
      <c r="F16" s="83" t="s">
        <v>304</v>
      </c>
      <c r="G16" s="83" t="s">
        <v>162</v>
      </c>
      <c r="H16" s="96" t="s">
        <v>145</v>
      </c>
      <c r="I16" s="123">
        <v>0.25600000000000001</v>
      </c>
      <c r="J16" s="123">
        <f>35.4%+25.6%</f>
        <v>0.61</v>
      </c>
      <c r="K16" s="123">
        <v>1</v>
      </c>
      <c r="L16" s="102">
        <v>43831</v>
      </c>
      <c r="M16" s="102">
        <v>44180</v>
      </c>
      <c r="N16" s="83"/>
      <c r="O16" s="89">
        <f t="shared" si="0"/>
        <v>0</v>
      </c>
      <c r="P16" s="83"/>
      <c r="Q16" s="83"/>
      <c r="R16" s="83"/>
      <c r="S16" s="83"/>
      <c r="T16" s="83"/>
      <c r="U16" s="89">
        <f t="shared" si="1"/>
        <v>0</v>
      </c>
      <c r="V16" s="83"/>
      <c r="W16" s="83"/>
      <c r="X16" s="83"/>
      <c r="Y16" s="83"/>
      <c r="Z16" s="83"/>
      <c r="AA16" s="89">
        <f t="shared" si="2"/>
        <v>0</v>
      </c>
      <c r="AB16" s="83"/>
      <c r="AC16" s="83"/>
      <c r="AD16" s="83"/>
      <c r="AE16" s="83"/>
    </row>
    <row r="17" spans="2:31" s="71" customFormat="1" ht="144" customHeight="1" x14ac:dyDescent="0.2">
      <c r="B17" s="83" t="s">
        <v>40</v>
      </c>
      <c r="C17" s="83" t="s">
        <v>164</v>
      </c>
      <c r="D17" s="101">
        <v>0.9</v>
      </c>
      <c r="E17" s="83" t="s">
        <v>165</v>
      </c>
      <c r="F17" s="83" t="s">
        <v>166</v>
      </c>
      <c r="G17" s="83" t="s">
        <v>167</v>
      </c>
      <c r="H17" s="96" t="s">
        <v>145</v>
      </c>
      <c r="I17" s="123">
        <v>0.153</v>
      </c>
      <c r="J17" s="123">
        <f>18.17%+12.3%</f>
        <v>0.30470000000000003</v>
      </c>
      <c r="K17" s="123">
        <v>1</v>
      </c>
      <c r="L17" s="102">
        <v>43831</v>
      </c>
      <c r="M17" s="102">
        <v>44180</v>
      </c>
      <c r="N17" s="83"/>
      <c r="O17" s="89">
        <f t="shared" si="0"/>
        <v>0</v>
      </c>
      <c r="P17" s="83"/>
      <c r="Q17" s="83"/>
      <c r="R17" s="83"/>
      <c r="S17" s="83"/>
      <c r="T17" s="83"/>
      <c r="U17" s="89">
        <f t="shared" si="1"/>
        <v>0</v>
      </c>
      <c r="V17" s="83"/>
      <c r="W17" s="83"/>
      <c r="X17" s="83"/>
      <c r="Y17" s="83"/>
      <c r="Z17" s="83"/>
      <c r="AA17" s="89">
        <f t="shared" si="2"/>
        <v>0</v>
      </c>
      <c r="AB17" s="83"/>
      <c r="AC17" s="83"/>
      <c r="AD17" s="83"/>
      <c r="AE17" s="83"/>
    </row>
    <row r="18" spans="2:31" s="71" customFormat="1" ht="230.1" customHeight="1" x14ac:dyDescent="0.2">
      <c r="B18" s="83" t="s">
        <v>40</v>
      </c>
      <c r="C18" s="83" t="s">
        <v>305</v>
      </c>
      <c r="D18" s="101">
        <v>1</v>
      </c>
      <c r="E18" s="83" t="s">
        <v>306</v>
      </c>
      <c r="F18" s="83" t="s">
        <v>307</v>
      </c>
      <c r="G18" s="83" t="s">
        <v>167</v>
      </c>
      <c r="H18" s="96" t="s">
        <v>145</v>
      </c>
      <c r="I18" s="101">
        <v>0.4</v>
      </c>
      <c r="J18" s="101">
        <v>1</v>
      </c>
      <c r="K18" s="83"/>
      <c r="L18" s="102">
        <v>43891</v>
      </c>
      <c r="M18" s="102">
        <v>44180</v>
      </c>
      <c r="N18" s="83"/>
      <c r="O18" s="89">
        <f>N18/I18</f>
        <v>0</v>
      </c>
      <c r="P18" s="83"/>
      <c r="Q18" s="83"/>
      <c r="R18" s="83"/>
      <c r="S18" s="83"/>
      <c r="T18" s="83"/>
      <c r="U18" s="89">
        <f t="shared" si="1"/>
        <v>0</v>
      </c>
      <c r="V18" s="83"/>
      <c r="W18" s="83"/>
      <c r="X18" s="83"/>
      <c r="Y18" s="83"/>
      <c r="Z18" s="83"/>
      <c r="AA18" s="89" t="e">
        <f t="shared" si="2"/>
        <v>#DIV/0!</v>
      </c>
      <c r="AB18" s="83"/>
      <c r="AC18" s="83"/>
      <c r="AD18" s="83"/>
      <c r="AE18" s="83"/>
    </row>
    <row r="19" spans="2:31" s="71" customFormat="1" ht="120.95" customHeight="1" x14ac:dyDescent="0.2">
      <c r="B19" s="83" t="s">
        <v>40</v>
      </c>
      <c r="C19" s="83" t="s">
        <v>308</v>
      </c>
      <c r="D19" s="101">
        <v>1</v>
      </c>
      <c r="E19" s="83" t="s">
        <v>168</v>
      </c>
      <c r="F19" s="83" t="s">
        <v>169</v>
      </c>
      <c r="G19" s="83" t="s">
        <v>167</v>
      </c>
      <c r="H19" s="96" t="s">
        <v>145</v>
      </c>
      <c r="I19" s="101">
        <v>0.8</v>
      </c>
      <c r="J19" s="101">
        <v>0.9</v>
      </c>
      <c r="K19" s="103">
        <v>1</v>
      </c>
      <c r="L19" s="102">
        <v>43831</v>
      </c>
      <c r="M19" s="102">
        <v>44180</v>
      </c>
      <c r="N19" s="83"/>
      <c r="O19" s="89">
        <f t="shared" si="0"/>
        <v>0</v>
      </c>
      <c r="P19" s="83"/>
      <c r="Q19" s="83"/>
      <c r="R19" s="83"/>
      <c r="S19" s="83"/>
      <c r="T19" s="83"/>
      <c r="U19" s="89">
        <f t="shared" si="1"/>
        <v>0</v>
      </c>
      <c r="V19" s="83"/>
      <c r="W19" s="83"/>
      <c r="X19" s="83"/>
      <c r="Y19" s="83"/>
      <c r="Z19" s="83"/>
      <c r="AA19" s="89">
        <f t="shared" si="2"/>
        <v>0</v>
      </c>
      <c r="AB19" s="83"/>
      <c r="AC19" s="83"/>
      <c r="AD19" s="83"/>
      <c r="AE19" s="83"/>
    </row>
    <row r="20" spans="2:31" s="71" customFormat="1" ht="408.95" customHeight="1" x14ac:dyDescent="0.2">
      <c r="B20" s="83" t="s">
        <v>41</v>
      </c>
      <c r="C20" s="83" t="s">
        <v>457</v>
      </c>
      <c r="D20" s="124">
        <v>1</v>
      </c>
      <c r="E20" s="83">
        <v>0</v>
      </c>
      <c r="F20" s="162" t="s">
        <v>462</v>
      </c>
      <c r="G20" s="83" t="s">
        <v>461</v>
      </c>
      <c r="H20" s="96" t="s">
        <v>145</v>
      </c>
      <c r="I20" s="101">
        <v>0.05</v>
      </c>
      <c r="J20" s="101">
        <v>0.2</v>
      </c>
      <c r="K20" s="101">
        <v>1</v>
      </c>
      <c r="L20" s="102">
        <v>43862</v>
      </c>
      <c r="M20" s="102">
        <v>44180</v>
      </c>
      <c r="N20" s="83"/>
      <c r="O20" s="89">
        <f t="shared" ref="O20" si="3">N20/I20</f>
        <v>0</v>
      </c>
      <c r="P20" s="83"/>
      <c r="Q20" s="83"/>
      <c r="R20" s="83"/>
      <c r="S20" s="83"/>
      <c r="T20" s="83"/>
      <c r="U20" s="89">
        <f t="shared" ref="U20" si="4">T20/J20</f>
        <v>0</v>
      </c>
      <c r="V20" s="83"/>
      <c r="W20" s="83"/>
      <c r="X20" s="83"/>
      <c r="Y20" s="83"/>
      <c r="Z20" s="83"/>
      <c r="AA20" s="89">
        <f t="shared" ref="AA20" si="5">Z20/K20</f>
        <v>0</v>
      </c>
      <c r="AB20" s="83"/>
      <c r="AC20" s="83"/>
      <c r="AD20" s="83"/>
      <c r="AE20" s="83"/>
    </row>
    <row r="21" spans="2:31" s="71" customFormat="1" ht="408.95" customHeight="1" x14ac:dyDescent="0.2">
      <c r="B21" s="83" t="s">
        <v>41</v>
      </c>
      <c r="C21" s="83" t="s">
        <v>463</v>
      </c>
      <c r="D21" s="131">
        <v>1</v>
      </c>
      <c r="E21" s="83" t="s">
        <v>456</v>
      </c>
      <c r="F21" s="162" t="s">
        <v>465</v>
      </c>
      <c r="G21" s="83" t="s">
        <v>464</v>
      </c>
      <c r="H21" s="83" t="s">
        <v>80</v>
      </c>
      <c r="I21" s="101">
        <v>0.1</v>
      </c>
      <c r="J21" s="101">
        <v>0.6</v>
      </c>
      <c r="K21" s="101">
        <v>1</v>
      </c>
      <c r="L21" s="102">
        <v>43862</v>
      </c>
      <c r="M21" s="102">
        <v>44180</v>
      </c>
      <c r="N21" s="83"/>
      <c r="O21" s="89">
        <f t="shared" si="0"/>
        <v>0</v>
      </c>
      <c r="P21" s="83"/>
      <c r="Q21" s="83"/>
      <c r="R21" s="83"/>
      <c r="S21" s="83"/>
      <c r="T21" s="83"/>
      <c r="U21" s="89">
        <f t="shared" si="1"/>
        <v>0</v>
      </c>
      <c r="V21" s="83"/>
      <c r="W21" s="83"/>
      <c r="X21" s="83"/>
      <c r="Y21" s="83"/>
      <c r="Z21" s="83"/>
      <c r="AA21" s="89">
        <f t="shared" si="2"/>
        <v>0</v>
      </c>
      <c r="AB21" s="83"/>
      <c r="AC21" s="83"/>
      <c r="AD21" s="83"/>
      <c r="AE21" s="83"/>
    </row>
    <row r="22" spans="2:31" s="71" customFormat="1" ht="408.95" customHeight="1" x14ac:dyDescent="0.2">
      <c r="B22" s="83" t="s">
        <v>41</v>
      </c>
      <c r="C22" s="83" t="s">
        <v>466</v>
      </c>
      <c r="D22" s="131">
        <v>1</v>
      </c>
      <c r="E22" s="83" t="s">
        <v>309</v>
      </c>
      <c r="F22" s="162" t="s">
        <v>467</v>
      </c>
      <c r="G22" s="83" t="s">
        <v>468</v>
      </c>
      <c r="H22" s="83" t="s">
        <v>80</v>
      </c>
      <c r="I22" s="101">
        <v>0.25</v>
      </c>
      <c r="J22" s="101">
        <v>0.5</v>
      </c>
      <c r="K22" s="101">
        <v>1</v>
      </c>
      <c r="L22" s="102">
        <v>43862</v>
      </c>
      <c r="M22" s="102">
        <v>44180</v>
      </c>
      <c r="N22" s="83"/>
      <c r="O22" s="89">
        <f t="shared" si="0"/>
        <v>0</v>
      </c>
      <c r="P22" s="83"/>
      <c r="Q22" s="83"/>
      <c r="R22" s="83"/>
      <c r="S22" s="83"/>
      <c r="T22" s="83"/>
      <c r="U22" s="89">
        <f t="shared" si="1"/>
        <v>0</v>
      </c>
      <c r="V22" s="83"/>
      <c r="W22" s="83"/>
      <c r="X22" s="83"/>
      <c r="Y22" s="83"/>
      <c r="Z22" s="83"/>
      <c r="AA22" s="89">
        <f t="shared" si="2"/>
        <v>0</v>
      </c>
      <c r="AB22" s="83"/>
      <c r="AC22" s="83"/>
      <c r="AD22" s="83"/>
      <c r="AE22" s="83"/>
    </row>
    <row r="23" spans="2:31" s="71" customFormat="1" ht="408" customHeight="1" x14ac:dyDescent="0.2">
      <c r="B23" s="83" t="s">
        <v>40</v>
      </c>
      <c r="C23" s="83" t="s">
        <v>469</v>
      </c>
      <c r="D23" s="125">
        <v>1</v>
      </c>
      <c r="E23" s="83" t="s">
        <v>310</v>
      </c>
      <c r="F23" s="126" t="s">
        <v>470</v>
      </c>
      <c r="G23" s="126" t="s">
        <v>311</v>
      </c>
      <c r="H23" s="83" t="s">
        <v>80</v>
      </c>
      <c r="I23" s="103">
        <v>0.1</v>
      </c>
      <c r="J23" s="103">
        <v>0.6</v>
      </c>
      <c r="K23" s="103">
        <v>1</v>
      </c>
      <c r="L23" s="102">
        <v>43891</v>
      </c>
      <c r="M23" s="102">
        <v>44180</v>
      </c>
      <c r="N23" s="83"/>
      <c r="O23" s="89">
        <f t="shared" si="0"/>
        <v>0</v>
      </c>
      <c r="P23" s="83"/>
      <c r="Q23" s="83"/>
      <c r="R23" s="83"/>
      <c r="S23" s="83"/>
      <c r="T23" s="83"/>
      <c r="U23" s="89">
        <f t="shared" si="1"/>
        <v>0</v>
      </c>
      <c r="V23" s="83"/>
      <c r="W23" s="83"/>
      <c r="X23" s="83"/>
      <c r="Y23" s="83"/>
      <c r="Z23" s="83"/>
      <c r="AA23" s="89">
        <f t="shared" si="2"/>
        <v>0</v>
      </c>
      <c r="AB23" s="83"/>
      <c r="AC23" s="83"/>
      <c r="AD23" s="83"/>
      <c r="AE23" s="83"/>
    </row>
    <row r="24" spans="2:31" s="71" customFormat="1" ht="285" customHeight="1" x14ac:dyDescent="0.2">
      <c r="B24" s="83" t="s">
        <v>39</v>
      </c>
      <c r="C24" s="83" t="s">
        <v>312</v>
      </c>
      <c r="D24" s="131">
        <v>1</v>
      </c>
      <c r="E24" s="83" t="s">
        <v>313</v>
      </c>
      <c r="F24" s="162" t="s">
        <v>471</v>
      </c>
      <c r="G24" s="126" t="s">
        <v>458</v>
      </c>
      <c r="H24" s="83" t="s">
        <v>80</v>
      </c>
      <c r="I24" s="103">
        <v>0.1</v>
      </c>
      <c r="J24" s="103">
        <v>0.5</v>
      </c>
      <c r="K24" s="103">
        <v>1</v>
      </c>
      <c r="L24" s="102">
        <v>43922</v>
      </c>
      <c r="M24" s="102">
        <v>44180</v>
      </c>
      <c r="N24" s="83"/>
      <c r="O24" s="89"/>
      <c r="P24" s="83"/>
      <c r="Q24" s="83"/>
      <c r="R24" s="83"/>
      <c r="S24" s="83"/>
      <c r="T24" s="83"/>
      <c r="U24" s="89"/>
      <c r="V24" s="83"/>
      <c r="W24" s="83"/>
      <c r="X24" s="83"/>
      <c r="Y24" s="83"/>
      <c r="Z24" s="83"/>
      <c r="AA24" s="89"/>
      <c r="AB24" s="83"/>
      <c r="AC24" s="83"/>
      <c r="AD24" s="83"/>
      <c r="AE24" s="83"/>
    </row>
    <row r="25" spans="2:31" s="71" customFormat="1" ht="116.25" x14ac:dyDescent="0.2">
      <c r="B25" s="83" t="s">
        <v>45</v>
      </c>
      <c r="C25" s="83" t="s">
        <v>314</v>
      </c>
      <c r="D25" s="101">
        <v>1</v>
      </c>
      <c r="E25" s="83" t="s">
        <v>207</v>
      </c>
      <c r="F25" s="83" t="s">
        <v>472</v>
      </c>
      <c r="G25" s="83" t="s">
        <v>315</v>
      </c>
      <c r="H25" s="83" t="s">
        <v>80</v>
      </c>
      <c r="I25" s="101">
        <v>0.5</v>
      </c>
      <c r="J25" s="101">
        <v>0.5</v>
      </c>
      <c r="K25" s="101">
        <v>1</v>
      </c>
      <c r="L25" s="102">
        <v>43862</v>
      </c>
      <c r="M25" s="102">
        <v>44165</v>
      </c>
      <c r="N25" s="83"/>
      <c r="O25" s="89">
        <f t="shared" si="0"/>
        <v>0</v>
      </c>
      <c r="P25" s="83"/>
      <c r="Q25" s="83"/>
      <c r="R25" s="83"/>
      <c r="S25" s="83"/>
      <c r="T25" s="83"/>
      <c r="U25" s="89">
        <f t="shared" si="1"/>
        <v>0</v>
      </c>
      <c r="V25" s="83"/>
      <c r="W25" s="83"/>
      <c r="X25" s="83"/>
      <c r="Y25" s="83"/>
      <c r="Z25" s="83"/>
      <c r="AA25" s="89">
        <f t="shared" si="2"/>
        <v>0</v>
      </c>
      <c r="AB25" s="83"/>
      <c r="AC25" s="83"/>
      <c r="AD25" s="83"/>
      <c r="AE25" s="83"/>
    </row>
    <row r="26" spans="2:31" s="71" customFormat="1" ht="116.25" x14ac:dyDescent="0.2">
      <c r="B26" s="83" t="s">
        <v>45</v>
      </c>
      <c r="C26" s="126" t="s">
        <v>316</v>
      </c>
      <c r="D26" s="127">
        <v>1</v>
      </c>
      <c r="E26" s="126" t="s">
        <v>208</v>
      </c>
      <c r="F26" s="83" t="s">
        <v>172</v>
      </c>
      <c r="G26" s="83" t="s">
        <v>317</v>
      </c>
      <c r="H26" s="83" t="s">
        <v>80</v>
      </c>
      <c r="I26" s="101">
        <v>0</v>
      </c>
      <c r="J26" s="101">
        <v>0.5</v>
      </c>
      <c r="K26" s="101">
        <v>1</v>
      </c>
      <c r="L26" s="102">
        <v>43862</v>
      </c>
      <c r="M26" s="102">
        <v>44165</v>
      </c>
      <c r="N26" s="83"/>
      <c r="O26" s="89" t="e">
        <f t="shared" si="0"/>
        <v>#DIV/0!</v>
      </c>
      <c r="P26" s="83"/>
      <c r="Q26" s="83"/>
      <c r="R26" s="83"/>
      <c r="S26" s="83"/>
      <c r="T26" s="83"/>
      <c r="U26" s="89">
        <f t="shared" si="1"/>
        <v>0</v>
      </c>
      <c r="V26" s="83"/>
      <c r="W26" s="83"/>
      <c r="X26" s="83"/>
      <c r="Y26" s="83"/>
      <c r="Z26" s="83"/>
      <c r="AA26" s="89">
        <f t="shared" si="2"/>
        <v>0</v>
      </c>
      <c r="AB26" s="83"/>
      <c r="AC26" s="83"/>
      <c r="AD26" s="83"/>
      <c r="AE26" s="83"/>
    </row>
    <row r="27" spans="2:31" s="71" customFormat="1" ht="116.25" x14ac:dyDescent="0.2">
      <c r="B27" s="83" t="s">
        <v>45</v>
      </c>
      <c r="C27" s="83" t="s">
        <v>318</v>
      </c>
      <c r="D27" s="101">
        <v>1</v>
      </c>
      <c r="E27" s="83" t="s">
        <v>175</v>
      </c>
      <c r="F27" s="83" t="s">
        <v>171</v>
      </c>
      <c r="G27" s="83" t="s">
        <v>185</v>
      </c>
      <c r="H27" s="83" t="s">
        <v>80</v>
      </c>
      <c r="I27" s="101">
        <v>1</v>
      </c>
      <c r="J27" s="101">
        <v>1</v>
      </c>
      <c r="K27" s="101">
        <v>1</v>
      </c>
      <c r="L27" s="102">
        <v>43862</v>
      </c>
      <c r="M27" s="102">
        <v>44165</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71" customFormat="1" ht="116.25" x14ac:dyDescent="0.2">
      <c r="B28" s="83" t="s">
        <v>45</v>
      </c>
      <c r="C28" s="83" t="s">
        <v>173</v>
      </c>
      <c r="D28" s="101">
        <v>1</v>
      </c>
      <c r="E28" s="83" t="s">
        <v>176</v>
      </c>
      <c r="F28" s="83" t="s">
        <v>200</v>
      </c>
      <c r="G28" s="83" t="s">
        <v>188</v>
      </c>
      <c r="H28" s="83" t="s">
        <v>80</v>
      </c>
      <c r="I28" s="103">
        <f>4/4</f>
        <v>1</v>
      </c>
      <c r="J28" s="124">
        <v>0</v>
      </c>
      <c r="K28" s="124">
        <v>0</v>
      </c>
      <c r="L28" s="102">
        <v>43831</v>
      </c>
      <c r="M28" s="102">
        <v>44012</v>
      </c>
      <c r="N28" s="83"/>
      <c r="O28" s="89">
        <f t="shared" si="0"/>
        <v>0</v>
      </c>
      <c r="P28" s="83"/>
      <c r="Q28" s="83"/>
      <c r="R28" s="83"/>
      <c r="S28" s="83"/>
      <c r="T28" s="83"/>
      <c r="U28" s="89" t="e">
        <f t="shared" si="1"/>
        <v>#DIV/0!</v>
      </c>
      <c r="V28" s="83"/>
      <c r="W28" s="83"/>
      <c r="X28" s="83"/>
      <c r="Y28" s="83"/>
      <c r="Z28" s="83"/>
      <c r="AA28" s="89" t="e">
        <f t="shared" si="2"/>
        <v>#DIV/0!</v>
      </c>
      <c r="AB28" s="83"/>
      <c r="AC28" s="83"/>
      <c r="AD28" s="83"/>
      <c r="AE28" s="83"/>
    </row>
    <row r="29" spans="2:31" s="71" customFormat="1" ht="116.25" x14ac:dyDescent="0.2">
      <c r="B29" s="83" t="s">
        <v>45</v>
      </c>
      <c r="C29" s="83" t="s">
        <v>174</v>
      </c>
      <c r="D29" s="101">
        <v>1</v>
      </c>
      <c r="E29" s="83" t="s">
        <v>177</v>
      </c>
      <c r="F29" s="83" t="s">
        <v>201</v>
      </c>
      <c r="G29" s="83" t="s">
        <v>189</v>
      </c>
      <c r="H29" s="83" t="s">
        <v>80</v>
      </c>
      <c r="I29" s="103">
        <f>4/4</f>
        <v>1</v>
      </c>
      <c r="J29" s="124">
        <v>0</v>
      </c>
      <c r="K29" s="124">
        <v>0</v>
      </c>
      <c r="L29" s="102">
        <v>43831</v>
      </c>
      <c r="M29" s="102">
        <v>44012</v>
      </c>
      <c r="N29" s="83"/>
      <c r="O29" s="89">
        <f t="shared" si="0"/>
        <v>0</v>
      </c>
      <c r="P29" s="83"/>
      <c r="Q29" s="83"/>
      <c r="R29" s="83"/>
      <c r="S29" s="83"/>
      <c r="T29" s="83"/>
      <c r="U29" s="89" t="e">
        <f t="shared" si="1"/>
        <v>#DIV/0!</v>
      </c>
      <c r="V29" s="83"/>
      <c r="W29" s="83"/>
      <c r="X29" s="83"/>
      <c r="Y29" s="83"/>
      <c r="Z29" s="83"/>
      <c r="AA29" s="89" t="e">
        <f t="shared" si="2"/>
        <v>#DIV/0!</v>
      </c>
      <c r="AB29" s="83"/>
      <c r="AC29" s="83"/>
      <c r="AD29" s="83"/>
      <c r="AE29" s="83"/>
    </row>
    <row r="30" spans="2:31" s="71" customFormat="1" ht="116.25" x14ac:dyDescent="0.2">
      <c r="B30" s="83" t="s">
        <v>45</v>
      </c>
      <c r="C30" s="83" t="s">
        <v>178</v>
      </c>
      <c r="D30" s="101">
        <v>1</v>
      </c>
      <c r="E30" s="83" t="s">
        <v>179</v>
      </c>
      <c r="F30" s="83" t="s">
        <v>319</v>
      </c>
      <c r="G30" s="83" t="s">
        <v>190</v>
      </c>
      <c r="H30" s="83" t="s">
        <v>80</v>
      </c>
      <c r="I30" s="103">
        <f>1/5</f>
        <v>0.2</v>
      </c>
      <c r="J30" s="103">
        <f>3/5</f>
        <v>0.6</v>
      </c>
      <c r="K30" s="103">
        <f>5/5</f>
        <v>1</v>
      </c>
      <c r="L30" s="102">
        <v>43922</v>
      </c>
      <c r="M30" s="102">
        <v>44165</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71" customFormat="1" ht="362.1" customHeight="1" x14ac:dyDescent="0.2">
      <c r="B31" s="83" t="s">
        <v>44</v>
      </c>
      <c r="C31" s="83" t="s">
        <v>192</v>
      </c>
      <c r="D31" s="101">
        <v>1</v>
      </c>
      <c r="E31" s="83" t="s">
        <v>321</v>
      </c>
      <c r="F31" s="83" t="s">
        <v>459</v>
      </c>
      <c r="G31" s="83" t="s">
        <v>460</v>
      </c>
      <c r="H31" s="83" t="s">
        <v>80</v>
      </c>
      <c r="I31" s="101">
        <v>0.05</v>
      </c>
      <c r="J31" s="101">
        <v>0.5</v>
      </c>
      <c r="K31" s="101">
        <v>1</v>
      </c>
      <c r="L31" s="102">
        <v>43955</v>
      </c>
      <c r="M31" s="102">
        <v>44180</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71" customFormat="1" ht="116.25" x14ac:dyDescent="0.2">
      <c r="B32" s="83" t="s">
        <v>45</v>
      </c>
      <c r="C32" s="83" t="s">
        <v>182</v>
      </c>
      <c r="D32" s="101">
        <v>1</v>
      </c>
      <c r="E32" s="83" t="s">
        <v>322</v>
      </c>
      <c r="F32" s="83" t="s">
        <v>297</v>
      </c>
      <c r="G32" s="83" t="s">
        <v>191</v>
      </c>
      <c r="H32" s="83" t="s">
        <v>80</v>
      </c>
      <c r="I32" s="103">
        <f>4/9</f>
        <v>0.44444444444444442</v>
      </c>
      <c r="J32" s="103">
        <f>6/9</f>
        <v>0.66666666666666663</v>
      </c>
      <c r="K32" s="103">
        <f>9/9</f>
        <v>1</v>
      </c>
      <c r="L32" s="102">
        <v>43862</v>
      </c>
      <c r="M32" s="102">
        <v>44165</v>
      </c>
      <c r="N32" s="83"/>
      <c r="O32" s="89">
        <f t="shared" si="0"/>
        <v>0</v>
      </c>
      <c r="P32" s="83"/>
      <c r="Q32" s="83"/>
      <c r="R32" s="83"/>
      <c r="S32" s="83"/>
      <c r="T32" s="83"/>
      <c r="U32" s="89">
        <f t="shared" si="1"/>
        <v>0</v>
      </c>
      <c r="V32" s="83"/>
      <c r="W32" s="83"/>
      <c r="X32" s="83"/>
      <c r="Y32" s="83"/>
      <c r="Z32" s="83"/>
      <c r="AA32" s="89">
        <f t="shared" si="2"/>
        <v>0</v>
      </c>
      <c r="AB32" s="83"/>
      <c r="AC32" s="83"/>
      <c r="AD32" s="83"/>
      <c r="AE32" s="83"/>
    </row>
    <row r="33" spans="2:17" s="71" customFormat="1" ht="23.25" x14ac:dyDescent="0.2">
      <c r="E33" s="84"/>
      <c r="F33" s="84"/>
      <c r="G33" s="85"/>
      <c r="H33" s="85"/>
      <c r="I33" s="85"/>
      <c r="J33" s="85"/>
      <c r="K33" s="85"/>
      <c r="L33" s="85"/>
      <c r="M33" s="85"/>
      <c r="N33" s="85"/>
      <c r="O33" s="85"/>
      <c r="P33" s="85"/>
      <c r="Q33" s="85"/>
    </row>
    <row r="34" spans="2:17" s="71" customFormat="1" ht="23.25" x14ac:dyDescent="0.2">
      <c r="B34" s="71" t="s">
        <v>158</v>
      </c>
      <c r="E34" s="84"/>
      <c r="F34" s="84"/>
      <c r="G34" s="85"/>
      <c r="H34" s="85"/>
      <c r="I34" s="85"/>
      <c r="J34" s="85"/>
      <c r="K34" s="85"/>
      <c r="L34" s="85"/>
      <c r="M34" s="85"/>
      <c r="N34" s="85"/>
      <c r="O34" s="85"/>
      <c r="P34" s="85"/>
      <c r="Q34" s="85"/>
    </row>
    <row r="35" spans="2:17" s="71" customFormat="1" ht="23.25" x14ac:dyDescent="0.2">
      <c r="E35" s="84"/>
      <c r="F35" s="84"/>
      <c r="G35" s="85"/>
      <c r="H35" s="85"/>
      <c r="I35" s="85"/>
      <c r="J35" s="85"/>
      <c r="K35" s="85"/>
      <c r="L35" s="85"/>
      <c r="M35" s="85"/>
      <c r="N35" s="85"/>
      <c r="O35" s="85"/>
      <c r="P35" s="85"/>
      <c r="Q35" s="85"/>
    </row>
    <row r="36" spans="2:17" s="71" customFormat="1" ht="35.1" customHeight="1" x14ac:dyDescent="0.2">
      <c r="B36" s="264"/>
      <c r="C36" s="265"/>
      <c r="E36" s="84"/>
      <c r="F36" s="84"/>
      <c r="G36" s="85"/>
      <c r="H36" s="85"/>
      <c r="I36" s="85"/>
      <c r="J36" s="85"/>
      <c r="K36" s="85"/>
      <c r="L36" s="85"/>
      <c r="M36" s="85"/>
      <c r="N36" s="85"/>
      <c r="O36" s="85"/>
      <c r="P36" s="85"/>
      <c r="Q36" s="85"/>
    </row>
    <row r="37" spans="2:17" s="71" customFormat="1" ht="23.25" x14ac:dyDescent="0.2">
      <c r="E37" s="84"/>
      <c r="F37" s="84"/>
      <c r="G37" s="85"/>
      <c r="H37" s="85"/>
      <c r="I37" s="85"/>
      <c r="J37" s="85"/>
      <c r="K37" s="85"/>
      <c r="L37" s="85"/>
      <c r="M37" s="85"/>
      <c r="N37" s="85"/>
      <c r="O37" s="85"/>
      <c r="P37" s="85"/>
      <c r="Q37" s="85"/>
    </row>
    <row r="38" spans="2:17" s="71" customFormat="1" ht="23.25" x14ac:dyDescent="0.2">
      <c r="E38" s="84"/>
      <c r="F38" s="84"/>
      <c r="G38" s="85"/>
      <c r="H38" s="85"/>
      <c r="I38" s="85"/>
      <c r="J38" s="85"/>
      <c r="K38" s="85"/>
      <c r="L38" s="85"/>
      <c r="M38" s="85"/>
      <c r="N38" s="85"/>
      <c r="O38" s="85"/>
      <c r="P38" s="85"/>
      <c r="Q38" s="85"/>
    </row>
    <row r="39" spans="2:17" s="71" customFormat="1" ht="23.25" x14ac:dyDescent="0.2">
      <c r="E39" s="84"/>
      <c r="F39" s="84"/>
      <c r="G39" s="85"/>
      <c r="H39" s="85"/>
      <c r="I39" s="85"/>
      <c r="J39" s="85"/>
      <c r="K39" s="85"/>
      <c r="L39" s="85"/>
      <c r="M39" s="85"/>
      <c r="N39" s="85"/>
      <c r="O39" s="85"/>
      <c r="P39" s="85"/>
      <c r="Q39" s="85"/>
    </row>
    <row r="40" spans="2:17" s="71" customFormat="1" ht="23.25" x14ac:dyDescent="0.2">
      <c r="E40" s="84"/>
      <c r="F40" s="84"/>
      <c r="G40" s="85"/>
      <c r="H40" s="85"/>
      <c r="I40" s="85"/>
      <c r="J40" s="85"/>
      <c r="K40" s="85"/>
      <c r="L40" s="85"/>
      <c r="M40" s="85"/>
      <c r="N40" s="85"/>
      <c r="O40" s="85"/>
      <c r="P40" s="85"/>
      <c r="Q40" s="85"/>
    </row>
    <row r="41" spans="2:17" s="71" customFormat="1" ht="23.25" x14ac:dyDescent="0.2">
      <c r="E41" s="84"/>
      <c r="F41" s="84"/>
      <c r="G41" s="85"/>
      <c r="H41" s="85"/>
      <c r="I41" s="85"/>
      <c r="J41" s="85"/>
      <c r="K41" s="85"/>
      <c r="L41" s="85"/>
      <c r="M41" s="85"/>
      <c r="N41" s="85"/>
      <c r="O41" s="85"/>
      <c r="P41" s="85"/>
      <c r="Q41" s="85"/>
    </row>
    <row r="42" spans="2:17" s="71" customFormat="1" ht="23.25" x14ac:dyDescent="0.2">
      <c r="E42" s="84"/>
      <c r="F42" s="84"/>
      <c r="G42" s="85"/>
      <c r="H42" s="85"/>
      <c r="I42" s="85"/>
      <c r="J42" s="85"/>
      <c r="K42" s="85"/>
      <c r="L42" s="85"/>
      <c r="M42" s="85"/>
      <c r="N42" s="85"/>
      <c r="O42" s="85"/>
      <c r="P42" s="85"/>
      <c r="Q42" s="85"/>
    </row>
    <row r="43" spans="2:17" s="71" customFormat="1" ht="23.25" x14ac:dyDescent="0.2">
      <c r="E43" s="84"/>
      <c r="F43" s="84"/>
      <c r="G43" s="85"/>
      <c r="H43" s="85"/>
      <c r="I43" s="85"/>
      <c r="J43" s="85"/>
      <c r="K43" s="85"/>
      <c r="L43" s="85"/>
      <c r="M43" s="85"/>
      <c r="N43" s="85"/>
      <c r="O43" s="85"/>
      <c r="P43" s="85"/>
      <c r="Q43" s="85"/>
    </row>
    <row r="44" spans="2:17" s="71" customFormat="1" ht="23.25" x14ac:dyDescent="0.2">
      <c r="E44" s="84"/>
      <c r="F44" s="84"/>
      <c r="G44" s="85"/>
      <c r="H44" s="85"/>
      <c r="I44" s="85"/>
      <c r="J44" s="85"/>
      <c r="K44" s="85"/>
      <c r="L44" s="85"/>
      <c r="M44" s="85"/>
      <c r="N44" s="85"/>
      <c r="O44" s="85"/>
      <c r="P44" s="85"/>
      <c r="Q44" s="85"/>
    </row>
    <row r="45" spans="2:17" s="71" customFormat="1" ht="23.25" x14ac:dyDescent="0.2">
      <c r="E45" s="84"/>
      <c r="F45" s="84"/>
      <c r="G45" s="85"/>
      <c r="H45" s="85"/>
      <c r="I45" s="85"/>
      <c r="J45" s="85"/>
      <c r="K45" s="85"/>
      <c r="L45" s="85"/>
      <c r="M45" s="85"/>
      <c r="N45" s="85"/>
      <c r="O45" s="85"/>
      <c r="P45" s="85"/>
      <c r="Q45" s="85"/>
    </row>
    <row r="46" spans="2:17" s="71" customFormat="1" ht="23.25" x14ac:dyDescent="0.2">
      <c r="E46" s="84"/>
      <c r="F46" s="84"/>
      <c r="G46" s="85"/>
      <c r="H46" s="85"/>
      <c r="I46" s="85"/>
      <c r="J46" s="85"/>
      <c r="K46" s="85"/>
      <c r="L46" s="85"/>
      <c r="M46" s="85"/>
      <c r="N46" s="85"/>
      <c r="O46" s="85"/>
      <c r="P46" s="85"/>
      <c r="Q46" s="85"/>
    </row>
    <row r="47" spans="2:17" s="71" customFormat="1" ht="23.25" x14ac:dyDescent="0.2">
      <c r="E47" s="84"/>
      <c r="F47" s="84"/>
      <c r="G47" s="85"/>
      <c r="H47" s="85"/>
      <c r="I47" s="85"/>
      <c r="J47" s="85"/>
      <c r="K47" s="85"/>
      <c r="L47" s="85"/>
      <c r="M47" s="85"/>
      <c r="N47" s="85"/>
      <c r="O47" s="85"/>
      <c r="P47" s="85"/>
      <c r="Q47" s="85"/>
    </row>
    <row r="48" spans="2:17" s="71" customFormat="1" ht="23.25" x14ac:dyDescent="0.2">
      <c r="E48" s="84"/>
      <c r="F48" s="84"/>
      <c r="G48" s="85"/>
      <c r="H48" s="85"/>
      <c r="I48" s="85"/>
      <c r="J48" s="85"/>
      <c r="K48" s="85"/>
      <c r="L48" s="85"/>
      <c r="M48" s="85"/>
      <c r="N48" s="85"/>
      <c r="O48" s="85"/>
      <c r="P48" s="85"/>
      <c r="Q48" s="85"/>
    </row>
    <row r="49" spans="5:17" s="71" customFormat="1" ht="23.25" x14ac:dyDescent="0.2">
      <c r="E49" s="84"/>
      <c r="F49" s="84"/>
      <c r="G49" s="85"/>
      <c r="H49" s="85"/>
      <c r="I49" s="85"/>
      <c r="J49" s="85"/>
      <c r="K49" s="85"/>
      <c r="L49" s="85"/>
      <c r="M49" s="85"/>
      <c r="N49" s="85"/>
      <c r="O49" s="85"/>
      <c r="P49" s="85"/>
      <c r="Q49" s="85"/>
    </row>
    <row r="50" spans="5:17" s="71" customFormat="1" ht="23.25" x14ac:dyDescent="0.2">
      <c r="E50" s="84"/>
      <c r="F50" s="84"/>
      <c r="G50" s="85"/>
      <c r="H50" s="85"/>
      <c r="I50" s="85"/>
      <c r="J50" s="85"/>
      <c r="K50" s="85"/>
      <c r="L50" s="85"/>
      <c r="M50" s="85"/>
      <c r="N50" s="85"/>
      <c r="O50" s="85"/>
      <c r="P50" s="85"/>
      <c r="Q50" s="85"/>
    </row>
    <row r="51" spans="5:17" s="71" customFormat="1" ht="23.25" x14ac:dyDescent="0.2">
      <c r="E51" s="84"/>
      <c r="F51" s="84"/>
      <c r="G51" s="85"/>
      <c r="H51" s="85"/>
      <c r="I51" s="85"/>
      <c r="J51" s="85"/>
      <c r="K51" s="85"/>
      <c r="L51" s="85"/>
      <c r="M51" s="85"/>
      <c r="N51" s="85"/>
      <c r="O51" s="85"/>
      <c r="P51" s="85"/>
      <c r="Q51" s="85"/>
    </row>
    <row r="52" spans="5:17" s="71" customFormat="1" ht="23.25" x14ac:dyDescent="0.2">
      <c r="E52" s="84"/>
      <c r="F52" s="84"/>
      <c r="G52" s="85"/>
      <c r="H52" s="85"/>
      <c r="I52" s="85"/>
      <c r="J52" s="85"/>
      <c r="K52" s="85"/>
      <c r="L52" s="85"/>
      <c r="M52" s="85"/>
      <c r="N52" s="85"/>
      <c r="O52" s="85"/>
      <c r="P52" s="85"/>
      <c r="Q52" s="85"/>
    </row>
    <row r="53" spans="5:17" s="71" customFormat="1" ht="23.25" x14ac:dyDescent="0.2">
      <c r="E53" s="84"/>
      <c r="F53" s="84"/>
      <c r="G53" s="85"/>
      <c r="H53" s="85"/>
      <c r="I53" s="85"/>
      <c r="J53" s="85"/>
      <c r="K53" s="85"/>
      <c r="L53" s="85"/>
      <c r="M53" s="85"/>
      <c r="N53" s="85"/>
      <c r="O53" s="85"/>
      <c r="P53" s="85"/>
      <c r="Q53" s="85"/>
    </row>
    <row r="54" spans="5:17" s="71" customFormat="1" ht="23.25" x14ac:dyDescent="0.2">
      <c r="E54" s="84"/>
      <c r="F54" s="84"/>
      <c r="G54" s="85"/>
      <c r="H54" s="85"/>
      <c r="I54" s="85"/>
      <c r="J54" s="85"/>
      <c r="K54" s="85"/>
      <c r="L54" s="85"/>
      <c r="M54" s="85"/>
      <c r="N54" s="85"/>
      <c r="O54" s="85"/>
      <c r="P54" s="85"/>
      <c r="Q54" s="85"/>
    </row>
    <row r="55" spans="5:17" s="71" customFormat="1" ht="23.25" x14ac:dyDescent="0.2">
      <c r="E55" s="84"/>
      <c r="F55" s="84"/>
      <c r="G55" s="85"/>
      <c r="H55" s="85"/>
      <c r="I55" s="85"/>
      <c r="J55" s="85"/>
      <c r="K55" s="85"/>
      <c r="L55" s="85"/>
      <c r="M55" s="85"/>
      <c r="N55" s="85"/>
      <c r="O55" s="85"/>
      <c r="P55" s="85"/>
      <c r="Q55" s="85"/>
    </row>
    <row r="56" spans="5:17" s="71" customFormat="1" ht="23.25" x14ac:dyDescent="0.2">
      <c r="E56" s="84"/>
      <c r="F56" s="84"/>
      <c r="G56" s="85"/>
      <c r="H56" s="85"/>
      <c r="I56" s="85"/>
      <c r="J56" s="85"/>
      <c r="K56" s="85"/>
      <c r="L56" s="85"/>
      <c r="M56" s="85"/>
      <c r="N56" s="85"/>
      <c r="O56" s="85"/>
      <c r="P56" s="85"/>
      <c r="Q56" s="85"/>
    </row>
    <row r="57" spans="5:17" s="71" customFormat="1" ht="23.25" x14ac:dyDescent="0.2">
      <c r="E57" s="84"/>
      <c r="F57" s="84"/>
      <c r="G57" s="85"/>
      <c r="H57" s="85"/>
      <c r="I57" s="85"/>
      <c r="J57" s="85"/>
      <c r="K57" s="85"/>
      <c r="L57" s="85"/>
      <c r="M57" s="85"/>
      <c r="N57" s="85"/>
      <c r="O57" s="85"/>
      <c r="P57" s="85"/>
      <c r="Q57" s="85"/>
    </row>
    <row r="58" spans="5:17" s="71" customFormat="1" ht="23.25" x14ac:dyDescent="0.2">
      <c r="E58" s="84"/>
      <c r="F58" s="84"/>
      <c r="G58" s="85"/>
      <c r="H58" s="85"/>
      <c r="I58" s="85"/>
      <c r="J58" s="85"/>
      <c r="K58" s="85"/>
      <c r="L58" s="85"/>
      <c r="M58" s="85"/>
      <c r="N58" s="85"/>
      <c r="O58" s="85"/>
      <c r="P58" s="85"/>
      <c r="Q58" s="85"/>
    </row>
    <row r="59" spans="5:17" s="71" customFormat="1" ht="23.25" x14ac:dyDescent="0.2">
      <c r="E59" s="84"/>
      <c r="F59" s="84"/>
      <c r="G59" s="85"/>
      <c r="H59" s="85"/>
      <c r="I59" s="85"/>
      <c r="J59" s="85"/>
      <c r="K59" s="85"/>
      <c r="L59" s="85"/>
      <c r="M59" s="85"/>
      <c r="N59" s="85"/>
      <c r="O59" s="85"/>
      <c r="P59" s="85"/>
      <c r="Q59" s="85"/>
    </row>
    <row r="60" spans="5:17" s="71" customFormat="1" ht="23.25" x14ac:dyDescent="0.2">
      <c r="E60" s="84"/>
      <c r="F60" s="84"/>
      <c r="G60" s="85"/>
      <c r="H60" s="85"/>
      <c r="I60" s="85"/>
      <c r="J60" s="85"/>
      <c r="K60" s="85"/>
      <c r="L60" s="85"/>
      <c r="M60" s="85"/>
      <c r="N60" s="85"/>
      <c r="O60" s="85"/>
      <c r="P60" s="85"/>
      <c r="Q60" s="85"/>
    </row>
    <row r="61" spans="5:17" s="71" customFormat="1" ht="23.25" x14ac:dyDescent="0.2">
      <c r="E61" s="84"/>
      <c r="F61" s="84"/>
      <c r="G61" s="85"/>
      <c r="H61" s="85"/>
      <c r="I61" s="85"/>
      <c r="J61" s="85"/>
      <c r="K61" s="85"/>
      <c r="L61" s="85"/>
      <c r="M61" s="85"/>
      <c r="N61" s="85"/>
      <c r="O61" s="85"/>
      <c r="P61" s="85"/>
      <c r="Q61" s="85"/>
    </row>
    <row r="62" spans="5:17" s="71" customFormat="1" ht="23.25" x14ac:dyDescent="0.2">
      <c r="E62" s="84"/>
      <c r="F62" s="84"/>
      <c r="G62" s="85"/>
      <c r="H62" s="85"/>
      <c r="I62" s="85"/>
      <c r="J62" s="85"/>
      <c r="K62" s="85"/>
      <c r="L62" s="85"/>
      <c r="M62" s="85"/>
      <c r="N62" s="85"/>
      <c r="O62" s="85"/>
      <c r="P62" s="85"/>
      <c r="Q62" s="85"/>
    </row>
    <row r="63" spans="5:17" s="71" customFormat="1" ht="23.25" x14ac:dyDescent="0.2">
      <c r="E63" s="84"/>
      <c r="F63" s="84"/>
      <c r="G63" s="85"/>
      <c r="H63" s="85"/>
      <c r="I63" s="85"/>
      <c r="J63" s="85"/>
      <c r="K63" s="85"/>
      <c r="L63" s="85"/>
      <c r="M63" s="85"/>
      <c r="N63" s="85"/>
      <c r="O63" s="85"/>
      <c r="P63" s="85"/>
      <c r="Q63" s="85"/>
    </row>
    <row r="64" spans="5:17" s="71" customFormat="1" ht="23.25" x14ac:dyDescent="0.2">
      <c r="E64" s="84"/>
      <c r="F64" s="84"/>
      <c r="G64" s="85"/>
      <c r="H64" s="85"/>
      <c r="I64" s="85"/>
      <c r="J64" s="85"/>
      <c r="K64" s="85"/>
      <c r="L64" s="85"/>
      <c r="M64" s="85"/>
      <c r="N64" s="85"/>
      <c r="O64" s="85"/>
      <c r="P64" s="85"/>
      <c r="Q64" s="85"/>
    </row>
    <row r="65" spans="5:17" s="71" customFormat="1" ht="23.25" x14ac:dyDescent="0.2">
      <c r="E65" s="84"/>
      <c r="F65" s="84"/>
      <c r="G65" s="85"/>
      <c r="H65" s="85"/>
      <c r="I65" s="85"/>
      <c r="J65" s="85"/>
      <c r="K65" s="85"/>
      <c r="L65" s="85"/>
      <c r="M65" s="85"/>
      <c r="N65" s="85"/>
      <c r="O65" s="85"/>
      <c r="P65" s="85"/>
      <c r="Q65" s="85"/>
    </row>
    <row r="66" spans="5:17" s="71" customFormat="1" ht="23.25" x14ac:dyDescent="0.2">
      <c r="E66" s="84"/>
      <c r="F66" s="84"/>
      <c r="G66" s="85"/>
      <c r="H66" s="85"/>
      <c r="I66" s="85"/>
      <c r="J66" s="85"/>
      <c r="K66" s="85"/>
      <c r="L66" s="85"/>
      <c r="M66" s="85"/>
      <c r="N66" s="85"/>
      <c r="O66" s="85"/>
      <c r="P66" s="85"/>
      <c r="Q66" s="85"/>
    </row>
    <row r="67" spans="5:17" s="71" customFormat="1" ht="23.25" x14ac:dyDescent="0.2">
      <c r="E67" s="84"/>
      <c r="F67" s="84"/>
      <c r="G67" s="85"/>
      <c r="H67" s="85"/>
      <c r="I67" s="85"/>
      <c r="J67" s="85"/>
      <c r="K67" s="85"/>
      <c r="L67" s="85"/>
      <c r="M67" s="85"/>
      <c r="N67" s="85"/>
      <c r="O67" s="85"/>
      <c r="P67" s="85"/>
      <c r="Q67" s="85"/>
    </row>
    <row r="68" spans="5:17" s="71" customFormat="1" ht="23.25" x14ac:dyDescent="0.2">
      <c r="E68" s="84"/>
      <c r="F68" s="84"/>
      <c r="G68" s="85"/>
      <c r="H68" s="85"/>
      <c r="I68" s="85"/>
      <c r="J68" s="85"/>
      <c r="K68" s="85"/>
      <c r="L68" s="85"/>
      <c r="M68" s="85"/>
      <c r="N68" s="85"/>
      <c r="O68" s="85"/>
      <c r="P68" s="85"/>
      <c r="Q68" s="85"/>
    </row>
    <row r="69" spans="5:17" s="71" customFormat="1" ht="23.25" x14ac:dyDescent="0.2">
      <c r="E69" s="84"/>
      <c r="F69" s="84"/>
      <c r="G69" s="85"/>
      <c r="H69" s="85"/>
      <c r="I69" s="85"/>
      <c r="J69" s="85"/>
      <c r="K69" s="85"/>
      <c r="L69" s="85"/>
      <c r="M69" s="85"/>
      <c r="N69" s="85"/>
      <c r="O69" s="85"/>
      <c r="P69" s="85"/>
      <c r="Q69" s="85"/>
    </row>
    <row r="70" spans="5:17" s="71" customFormat="1" ht="23.25" x14ac:dyDescent="0.2">
      <c r="E70" s="84"/>
      <c r="F70" s="84"/>
      <c r="G70" s="85"/>
      <c r="H70" s="85"/>
      <c r="I70" s="85"/>
      <c r="J70" s="85"/>
      <c r="K70" s="85"/>
      <c r="L70" s="85"/>
      <c r="M70" s="85"/>
      <c r="N70" s="85"/>
      <c r="O70" s="85"/>
      <c r="P70" s="85"/>
      <c r="Q70" s="85"/>
    </row>
    <row r="71" spans="5:17" s="71" customFormat="1" ht="23.25" x14ac:dyDescent="0.2">
      <c r="E71" s="84"/>
      <c r="F71" s="84"/>
      <c r="G71" s="85"/>
      <c r="H71" s="85"/>
      <c r="I71" s="85"/>
      <c r="J71" s="85"/>
      <c r="K71" s="85"/>
      <c r="L71" s="85"/>
      <c r="M71" s="85"/>
      <c r="N71" s="85"/>
      <c r="O71" s="85"/>
      <c r="P71" s="85"/>
      <c r="Q71" s="85"/>
    </row>
    <row r="72" spans="5:17" s="71" customFormat="1" ht="23.25" x14ac:dyDescent="0.2">
      <c r="E72" s="84"/>
      <c r="F72" s="84"/>
      <c r="G72" s="85"/>
      <c r="H72" s="85"/>
      <c r="I72" s="85"/>
      <c r="J72" s="85"/>
      <c r="K72" s="85"/>
      <c r="L72" s="85"/>
      <c r="M72" s="85"/>
      <c r="N72" s="85"/>
      <c r="O72" s="85"/>
      <c r="P72" s="85"/>
      <c r="Q72" s="85"/>
    </row>
    <row r="73" spans="5:17" s="71" customFormat="1" ht="23.25" x14ac:dyDescent="0.2">
      <c r="E73" s="84"/>
      <c r="F73" s="84"/>
      <c r="G73" s="85"/>
      <c r="H73" s="85"/>
      <c r="I73" s="85"/>
      <c r="J73" s="85"/>
      <c r="K73" s="85"/>
      <c r="L73" s="85"/>
      <c r="M73" s="85"/>
      <c r="N73" s="85"/>
      <c r="O73" s="85"/>
      <c r="P73" s="85"/>
      <c r="Q73" s="85"/>
    </row>
    <row r="74" spans="5:17" s="71" customFormat="1" ht="23.25" x14ac:dyDescent="0.2">
      <c r="E74" s="84"/>
      <c r="F74" s="84"/>
      <c r="G74" s="85"/>
      <c r="H74" s="85"/>
      <c r="I74" s="85"/>
      <c r="J74" s="85"/>
      <c r="K74" s="85"/>
      <c r="L74" s="85"/>
      <c r="M74" s="85"/>
      <c r="N74" s="85"/>
      <c r="O74" s="85"/>
      <c r="P74" s="85"/>
      <c r="Q74" s="85"/>
    </row>
    <row r="75" spans="5:17" s="71" customFormat="1" ht="23.25" x14ac:dyDescent="0.2">
      <c r="E75" s="84"/>
      <c r="F75" s="84"/>
      <c r="G75" s="85"/>
      <c r="H75" s="85"/>
      <c r="I75" s="85"/>
      <c r="J75" s="85"/>
      <c r="K75" s="85"/>
      <c r="L75" s="85"/>
      <c r="M75" s="85"/>
      <c r="N75" s="85"/>
      <c r="O75" s="85"/>
      <c r="P75" s="85"/>
      <c r="Q75" s="85"/>
    </row>
    <row r="76" spans="5:17" s="71" customFormat="1" ht="23.25" x14ac:dyDescent="0.2">
      <c r="E76" s="84"/>
      <c r="F76" s="84"/>
      <c r="G76" s="85"/>
      <c r="H76" s="85"/>
      <c r="I76" s="85"/>
      <c r="J76" s="85"/>
      <c r="K76" s="85"/>
      <c r="L76" s="85"/>
      <c r="M76" s="85"/>
      <c r="N76" s="85"/>
      <c r="O76" s="85"/>
      <c r="P76" s="85"/>
      <c r="Q76" s="85"/>
    </row>
    <row r="77" spans="5:17" s="71" customFormat="1" ht="23.25" x14ac:dyDescent="0.2">
      <c r="E77" s="84"/>
      <c r="F77" s="84"/>
      <c r="G77" s="85"/>
      <c r="H77" s="85"/>
      <c r="I77" s="85"/>
      <c r="J77" s="85"/>
      <c r="K77" s="85"/>
      <c r="L77" s="85"/>
      <c r="M77" s="85"/>
      <c r="N77" s="85"/>
      <c r="O77" s="85"/>
      <c r="P77" s="85"/>
      <c r="Q77" s="85"/>
    </row>
    <row r="78" spans="5:17" s="71" customFormat="1" ht="23.25" x14ac:dyDescent="0.2">
      <c r="E78" s="84"/>
      <c r="F78" s="84"/>
      <c r="G78" s="85"/>
      <c r="H78" s="85"/>
      <c r="I78" s="85"/>
      <c r="J78" s="85"/>
      <c r="K78" s="85"/>
      <c r="L78" s="85"/>
      <c r="M78" s="85"/>
      <c r="N78" s="85"/>
      <c r="O78" s="85"/>
      <c r="P78" s="85"/>
      <c r="Q78" s="85"/>
    </row>
    <row r="79" spans="5:17" s="71" customFormat="1" ht="23.25" x14ac:dyDescent="0.2">
      <c r="E79" s="84"/>
      <c r="F79" s="84"/>
      <c r="G79" s="85"/>
      <c r="H79" s="85"/>
      <c r="I79" s="85"/>
      <c r="J79" s="85"/>
      <c r="K79" s="85"/>
      <c r="L79" s="85"/>
      <c r="M79" s="85"/>
      <c r="N79" s="85"/>
      <c r="O79" s="85"/>
      <c r="P79" s="85"/>
      <c r="Q79" s="85"/>
    </row>
    <row r="80" spans="5:17" s="71" customFormat="1" ht="23.25" x14ac:dyDescent="0.2">
      <c r="E80" s="84"/>
      <c r="F80" s="84"/>
      <c r="G80" s="85"/>
      <c r="H80" s="85"/>
      <c r="I80" s="85"/>
      <c r="J80" s="85"/>
      <c r="K80" s="85"/>
      <c r="L80" s="85"/>
      <c r="M80" s="85"/>
      <c r="N80" s="85"/>
      <c r="O80" s="85"/>
      <c r="P80" s="85"/>
      <c r="Q80" s="85"/>
    </row>
    <row r="81" spans="5:17" s="71" customFormat="1" ht="23.25" x14ac:dyDescent="0.2">
      <c r="E81" s="84"/>
      <c r="F81" s="84"/>
      <c r="G81" s="85"/>
      <c r="H81" s="85"/>
      <c r="I81" s="85"/>
      <c r="J81" s="85"/>
      <c r="K81" s="85"/>
      <c r="L81" s="85"/>
      <c r="M81" s="85"/>
      <c r="N81" s="85"/>
      <c r="O81" s="85"/>
      <c r="P81" s="85"/>
      <c r="Q81" s="85"/>
    </row>
    <row r="82" spans="5:17" s="71" customFormat="1" ht="23.25" x14ac:dyDescent="0.2">
      <c r="E82" s="84"/>
      <c r="F82" s="84"/>
      <c r="G82" s="85"/>
      <c r="H82" s="85"/>
      <c r="I82" s="85"/>
      <c r="J82" s="85"/>
      <c r="K82" s="85"/>
      <c r="L82" s="85"/>
      <c r="M82" s="85"/>
      <c r="N82" s="85"/>
      <c r="O82" s="85"/>
      <c r="P82" s="85"/>
      <c r="Q82" s="85"/>
    </row>
    <row r="83" spans="5:17" s="71" customFormat="1" ht="23.25" x14ac:dyDescent="0.2">
      <c r="E83" s="84"/>
      <c r="F83" s="84"/>
      <c r="G83" s="85"/>
      <c r="H83" s="85"/>
      <c r="I83" s="85"/>
      <c r="J83" s="85"/>
      <c r="K83" s="85"/>
      <c r="L83" s="85"/>
      <c r="M83" s="85"/>
      <c r="N83" s="85"/>
      <c r="O83" s="85"/>
      <c r="P83" s="85"/>
      <c r="Q83" s="85"/>
    </row>
    <row r="84" spans="5:17" s="71" customFormat="1" ht="23.25" x14ac:dyDescent="0.2">
      <c r="E84" s="84"/>
      <c r="F84" s="84"/>
      <c r="G84" s="85"/>
      <c r="H84" s="85"/>
      <c r="I84" s="85"/>
      <c r="J84" s="85"/>
      <c r="K84" s="85"/>
      <c r="L84" s="85"/>
      <c r="M84" s="85"/>
      <c r="N84" s="85"/>
      <c r="O84" s="85"/>
      <c r="P84" s="85"/>
      <c r="Q84" s="85"/>
    </row>
    <row r="85" spans="5:17" s="71" customFormat="1" ht="23.25" x14ac:dyDescent="0.2">
      <c r="E85" s="84"/>
      <c r="F85" s="84"/>
      <c r="G85" s="85"/>
      <c r="H85" s="85"/>
      <c r="I85" s="85"/>
      <c r="J85" s="85"/>
      <c r="K85" s="85"/>
      <c r="L85" s="85"/>
      <c r="M85" s="85"/>
      <c r="N85" s="85"/>
      <c r="O85" s="85"/>
      <c r="P85" s="85"/>
      <c r="Q85" s="85"/>
    </row>
    <row r="86" spans="5:17" s="71" customFormat="1" ht="23.25" x14ac:dyDescent="0.2">
      <c r="E86" s="84"/>
      <c r="F86" s="84"/>
      <c r="G86" s="85"/>
      <c r="H86" s="85"/>
      <c r="I86" s="85"/>
      <c r="J86" s="85"/>
      <c r="K86" s="85"/>
      <c r="L86" s="85"/>
      <c r="M86" s="85"/>
      <c r="N86" s="85"/>
      <c r="O86" s="85"/>
      <c r="P86" s="85"/>
      <c r="Q86" s="85"/>
    </row>
    <row r="87" spans="5:17" s="71" customFormat="1" ht="23.25" x14ac:dyDescent="0.2">
      <c r="E87" s="84"/>
      <c r="F87" s="84"/>
      <c r="G87" s="85"/>
      <c r="H87" s="85"/>
      <c r="I87" s="85"/>
      <c r="J87" s="85"/>
      <c r="K87" s="85"/>
      <c r="L87" s="85"/>
      <c r="M87" s="85"/>
      <c r="N87" s="85"/>
      <c r="O87" s="85"/>
      <c r="P87" s="85"/>
      <c r="Q87" s="85"/>
    </row>
    <row r="88" spans="5:17" s="71" customFormat="1" ht="23.25" x14ac:dyDescent="0.2">
      <c r="E88" s="84"/>
      <c r="F88" s="84"/>
      <c r="G88" s="85"/>
      <c r="H88" s="85"/>
      <c r="I88" s="85"/>
      <c r="J88" s="85"/>
      <c r="K88" s="85"/>
      <c r="L88" s="85"/>
      <c r="M88" s="85"/>
      <c r="N88" s="85"/>
      <c r="O88" s="85"/>
      <c r="P88" s="85"/>
      <c r="Q88" s="85"/>
    </row>
    <row r="89" spans="5:17" s="71" customFormat="1" ht="23.25" x14ac:dyDescent="0.2">
      <c r="E89" s="84"/>
      <c r="F89" s="84"/>
      <c r="G89" s="85"/>
      <c r="H89" s="85"/>
      <c r="I89" s="85"/>
      <c r="J89" s="85"/>
      <c r="K89" s="85"/>
      <c r="L89" s="85"/>
      <c r="M89" s="85"/>
      <c r="N89" s="85"/>
      <c r="O89" s="85"/>
      <c r="P89" s="85"/>
      <c r="Q89" s="85"/>
    </row>
    <row r="90" spans="5:17" s="71" customFormat="1" ht="23.25" x14ac:dyDescent="0.2">
      <c r="E90" s="84"/>
      <c r="F90" s="84"/>
      <c r="G90" s="85"/>
      <c r="H90" s="85"/>
      <c r="I90" s="85"/>
      <c r="J90" s="85"/>
      <c r="K90" s="85"/>
      <c r="L90" s="85"/>
      <c r="M90" s="85"/>
      <c r="N90" s="85"/>
      <c r="O90" s="85"/>
      <c r="P90" s="85"/>
      <c r="Q90" s="85"/>
    </row>
    <row r="91" spans="5:17" s="71" customFormat="1" ht="23.25" x14ac:dyDescent="0.2">
      <c r="E91" s="84"/>
      <c r="F91" s="84"/>
      <c r="G91" s="85"/>
      <c r="H91" s="85"/>
      <c r="I91" s="85"/>
      <c r="J91" s="85"/>
      <c r="K91" s="85"/>
      <c r="L91" s="85"/>
      <c r="M91" s="85"/>
      <c r="N91" s="85"/>
      <c r="O91" s="85"/>
      <c r="P91" s="85"/>
      <c r="Q91" s="85"/>
    </row>
    <row r="92" spans="5:17" s="71" customFormat="1" ht="23.25" x14ac:dyDescent="0.2">
      <c r="E92" s="84"/>
      <c r="F92" s="84"/>
      <c r="G92" s="85"/>
      <c r="H92" s="85"/>
      <c r="I92" s="85"/>
      <c r="J92" s="85"/>
      <c r="K92" s="85"/>
      <c r="L92" s="85"/>
      <c r="M92" s="85"/>
      <c r="N92" s="85"/>
      <c r="O92" s="85"/>
      <c r="P92" s="85"/>
      <c r="Q92" s="85"/>
    </row>
    <row r="93" spans="5:17" s="71" customFormat="1" ht="23.25" x14ac:dyDescent="0.2">
      <c r="E93" s="84"/>
      <c r="F93" s="84"/>
      <c r="G93" s="85"/>
      <c r="H93" s="85"/>
      <c r="I93" s="85"/>
      <c r="J93" s="85"/>
      <c r="K93" s="85"/>
      <c r="L93" s="85"/>
      <c r="M93" s="85"/>
      <c r="N93" s="85"/>
      <c r="O93" s="85"/>
      <c r="P93" s="85"/>
      <c r="Q93" s="85"/>
    </row>
    <row r="94" spans="5:17" s="71" customFormat="1" ht="23.25" x14ac:dyDescent="0.2">
      <c r="E94" s="84"/>
      <c r="F94" s="84"/>
      <c r="G94" s="85"/>
      <c r="H94" s="85"/>
      <c r="I94" s="85"/>
      <c r="J94" s="85"/>
      <c r="K94" s="85"/>
      <c r="L94" s="85"/>
      <c r="M94" s="85"/>
      <c r="N94" s="85"/>
      <c r="O94" s="85"/>
      <c r="P94" s="85"/>
      <c r="Q94" s="85"/>
    </row>
    <row r="95" spans="5:17" s="71" customFormat="1" ht="23.25" x14ac:dyDescent="0.2">
      <c r="E95" s="84"/>
      <c r="F95" s="84"/>
      <c r="G95" s="85"/>
      <c r="H95" s="85"/>
      <c r="I95" s="85"/>
      <c r="J95" s="85"/>
      <c r="K95" s="85"/>
      <c r="L95" s="85"/>
      <c r="M95" s="85"/>
      <c r="N95" s="85"/>
      <c r="O95" s="85"/>
      <c r="P95" s="85"/>
      <c r="Q95" s="85"/>
    </row>
    <row r="96" spans="5:17" s="71" customFormat="1" ht="23.25" x14ac:dyDescent="0.2">
      <c r="E96" s="84"/>
      <c r="F96" s="84"/>
      <c r="G96" s="85"/>
      <c r="H96" s="85"/>
      <c r="I96" s="85"/>
      <c r="J96" s="85"/>
      <c r="K96" s="85"/>
      <c r="L96" s="85"/>
      <c r="M96" s="85"/>
      <c r="N96" s="85"/>
      <c r="O96" s="85"/>
      <c r="P96" s="85"/>
      <c r="Q96" s="85"/>
    </row>
    <row r="97" spans="5:17" s="71" customFormat="1" ht="23.25" x14ac:dyDescent="0.2">
      <c r="E97" s="84"/>
      <c r="F97" s="84"/>
      <c r="G97" s="85"/>
      <c r="H97" s="85"/>
      <c r="I97" s="85"/>
      <c r="J97" s="85"/>
      <c r="K97" s="85"/>
      <c r="L97" s="85"/>
      <c r="M97" s="85"/>
      <c r="N97" s="85"/>
      <c r="O97" s="85"/>
      <c r="P97" s="85"/>
      <c r="Q97" s="85"/>
    </row>
    <row r="98" spans="5:17" s="71" customFormat="1" ht="23.25" x14ac:dyDescent="0.2">
      <c r="E98" s="84"/>
      <c r="F98" s="84"/>
      <c r="G98" s="85"/>
      <c r="H98" s="85"/>
      <c r="I98" s="85"/>
      <c r="J98" s="85"/>
      <c r="K98" s="85"/>
      <c r="L98" s="85"/>
      <c r="M98" s="85"/>
      <c r="N98" s="85"/>
      <c r="O98" s="85"/>
      <c r="P98" s="85"/>
      <c r="Q98" s="85"/>
    </row>
    <row r="99" spans="5:17" s="71" customFormat="1" ht="23.25" x14ac:dyDescent="0.2">
      <c r="E99" s="84"/>
      <c r="F99" s="84"/>
      <c r="G99" s="85"/>
      <c r="H99" s="85"/>
      <c r="I99" s="85"/>
      <c r="J99" s="85"/>
      <c r="K99" s="85"/>
      <c r="L99" s="85"/>
      <c r="M99" s="85"/>
      <c r="N99" s="85"/>
      <c r="O99" s="85"/>
      <c r="P99" s="85"/>
      <c r="Q99" s="85"/>
    </row>
    <row r="100" spans="5:17" s="71" customFormat="1" ht="23.25" x14ac:dyDescent="0.2">
      <c r="E100" s="84"/>
      <c r="F100" s="84"/>
      <c r="G100" s="85"/>
      <c r="H100" s="85"/>
      <c r="I100" s="85"/>
      <c r="J100" s="85"/>
      <c r="K100" s="85"/>
      <c r="L100" s="85"/>
      <c r="M100" s="85"/>
      <c r="N100" s="85"/>
      <c r="O100" s="85"/>
      <c r="P100" s="85"/>
      <c r="Q100" s="85"/>
    </row>
    <row r="101" spans="5:17" s="71" customFormat="1" ht="23.25" x14ac:dyDescent="0.2">
      <c r="E101" s="84"/>
      <c r="F101" s="84"/>
      <c r="G101" s="85"/>
      <c r="H101" s="85"/>
      <c r="I101" s="85"/>
      <c r="J101" s="85"/>
      <c r="K101" s="85"/>
      <c r="L101" s="85"/>
      <c r="M101" s="85"/>
      <c r="N101" s="85"/>
      <c r="O101" s="85"/>
      <c r="P101" s="85"/>
      <c r="Q101" s="85"/>
    </row>
    <row r="102" spans="5:17" s="71" customFormat="1" ht="23.25" x14ac:dyDescent="0.2">
      <c r="E102" s="84"/>
      <c r="F102" s="84"/>
      <c r="G102" s="85"/>
      <c r="H102" s="85"/>
      <c r="I102" s="85"/>
      <c r="J102" s="85"/>
      <c r="K102" s="85"/>
      <c r="L102" s="85"/>
      <c r="M102" s="85"/>
      <c r="N102" s="85"/>
      <c r="O102" s="85"/>
      <c r="P102" s="85"/>
      <c r="Q102" s="85"/>
    </row>
    <row r="103" spans="5:17" s="71" customFormat="1" ht="23.25" x14ac:dyDescent="0.2">
      <c r="E103" s="84"/>
      <c r="F103" s="84"/>
      <c r="G103" s="85"/>
      <c r="H103" s="85"/>
      <c r="I103" s="85"/>
      <c r="J103" s="85"/>
      <c r="K103" s="85"/>
      <c r="L103" s="85"/>
      <c r="M103" s="85"/>
      <c r="N103" s="85"/>
      <c r="O103" s="85"/>
      <c r="P103" s="85"/>
      <c r="Q103" s="85"/>
    </row>
    <row r="104" spans="5:17" s="71" customFormat="1" ht="23.25" x14ac:dyDescent="0.2">
      <c r="E104" s="84"/>
      <c r="F104" s="84"/>
      <c r="G104" s="85"/>
      <c r="H104" s="85"/>
      <c r="I104" s="85"/>
      <c r="J104" s="85"/>
      <c r="K104" s="85"/>
      <c r="L104" s="85"/>
      <c r="M104" s="85"/>
      <c r="N104" s="85"/>
      <c r="O104" s="85"/>
      <c r="P104" s="85"/>
      <c r="Q104" s="85"/>
    </row>
    <row r="105" spans="5:17" s="71" customFormat="1" ht="23.25" x14ac:dyDescent="0.2">
      <c r="E105" s="84"/>
      <c r="F105" s="84"/>
      <c r="G105" s="85"/>
      <c r="H105" s="85"/>
      <c r="I105" s="85"/>
      <c r="J105" s="85"/>
      <c r="K105" s="85"/>
      <c r="L105" s="85"/>
      <c r="M105" s="85"/>
      <c r="N105" s="85"/>
      <c r="O105" s="85"/>
      <c r="P105" s="85"/>
      <c r="Q105" s="85"/>
    </row>
    <row r="106" spans="5:17" s="71" customFormat="1" ht="23.25" x14ac:dyDescent="0.2">
      <c r="E106" s="84"/>
      <c r="F106" s="84"/>
      <c r="G106" s="85"/>
      <c r="H106" s="85"/>
      <c r="I106" s="85"/>
      <c r="J106" s="85"/>
      <c r="K106" s="85"/>
      <c r="L106" s="85"/>
      <c r="M106" s="85"/>
      <c r="N106" s="85"/>
      <c r="O106" s="85"/>
      <c r="P106" s="85"/>
      <c r="Q106" s="85"/>
    </row>
    <row r="107" spans="5:17" s="71" customFormat="1" ht="23.25" x14ac:dyDescent="0.2">
      <c r="E107" s="84"/>
      <c r="F107" s="84"/>
      <c r="G107" s="85"/>
      <c r="H107" s="85"/>
      <c r="I107" s="85"/>
      <c r="J107" s="85"/>
      <c r="K107" s="85"/>
      <c r="L107" s="85"/>
      <c r="M107" s="85"/>
      <c r="N107" s="85"/>
      <c r="O107" s="85"/>
      <c r="P107" s="85"/>
      <c r="Q107" s="85"/>
    </row>
    <row r="108" spans="5:17" s="71" customFormat="1" ht="23.25" x14ac:dyDescent="0.2">
      <c r="E108" s="84"/>
      <c r="F108" s="84"/>
      <c r="G108" s="85"/>
      <c r="H108" s="85"/>
      <c r="I108" s="85"/>
      <c r="J108" s="85"/>
      <c r="K108" s="85"/>
      <c r="L108" s="85"/>
      <c r="M108" s="85"/>
      <c r="N108" s="85"/>
      <c r="O108" s="85"/>
      <c r="P108" s="85"/>
      <c r="Q108" s="85"/>
    </row>
    <row r="109" spans="5:17" s="71" customFormat="1" ht="23.25" x14ac:dyDescent="0.2">
      <c r="E109" s="84"/>
      <c r="F109" s="84"/>
      <c r="G109" s="85"/>
      <c r="H109" s="85"/>
      <c r="I109" s="85"/>
      <c r="J109" s="85"/>
      <c r="K109" s="85"/>
      <c r="L109" s="85"/>
      <c r="M109" s="85"/>
      <c r="N109" s="85"/>
      <c r="O109" s="85"/>
      <c r="P109" s="85"/>
      <c r="Q109" s="85"/>
    </row>
    <row r="110" spans="5:17" s="71" customFormat="1" ht="23.25" x14ac:dyDescent="0.2">
      <c r="E110" s="84"/>
      <c r="F110" s="84"/>
      <c r="G110" s="85"/>
      <c r="H110" s="85"/>
      <c r="I110" s="85"/>
      <c r="J110" s="85"/>
      <c r="K110" s="85"/>
      <c r="L110" s="85"/>
      <c r="M110" s="85"/>
      <c r="N110" s="85"/>
      <c r="O110" s="85"/>
      <c r="P110" s="85"/>
      <c r="Q110" s="85"/>
    </row>
    <row r="111" spans="5:17" s="71" customFormat="1" ht="23.25" x14ac:dyDescent="0.2">
      <c r="E111" s="84"/>
      <c r="F111" s="84"/>
      <c r="G111" s="85"/>
      <c r="H111" s="85"/>
      <c r="I111" s="85"/>
      <c r="J111" s="85"/>
      <c r="K111" s="85"/>
      <c r="L111" s="85"/>
      <c r="M111" s="85"/>
      <c r="N111" s="85"/>
      <c r="O111" s="85"/>
      <c r="P111" s="85"/>
      <c r="Q111" s="85"/>
    </row>
    <row r="112" spans="5:17" s="71" customFormat="1" ht="23.25" x14ac:dyDescent="0.2">
      <c r="E112" s="84"/>
      <c r="F112" s="84"/>
      <c r="G112" s="85"/>
      <c r="H112" s="85"/>
      <c r="I112" s="85"/>
      <c r="J112" s="85"/>
      <c r="K112" s="85"/>
      <c r="L112" s="85"/>
      <c r="M112" s="85"/>
      <c r="N112" s="85"/>
      <c r="O112" s="85"/>
      <c r="P112" s="85"/>
      <c r="Q112" s="85"/>
    </row>
    <row r="113" spans="5:17" s="71" customFormat="1" ht="23.25" x14ac:dyDescent="0.2">
      <c r="E113" s="84"/>
      <c r="F113" s="84"/>
      <c r="G113" s="85"/>
      <c r="H113" s="85"/>
      <c r="I113" s="85"/>
      <c r="J113" s="85"/>
      <c r="K113" s="85"/>
      <c r="L113" s="85"/>
      <c r="M113" s="85"/>
      <c r="N113" s="85"/>
      <c r="O113" s="85"/>
      <c r="P113" s="85"/>
      <c r="Q113" s="85"/>
    </row>
    <row r="114" spans="5:17" s="71" customFormat="1" ht="23.25" x14ac:dyDescent="0.2">
      <c r="E114" s="84"/>
      <c r="F114" s="84"/>
      <c r="G114" s="85"/>
      <c r="H114" s="85"/>
      <c r="I114" s="85"/>
      <c r="J114" s="85"/>
      <c r="K114" s="85"/>
      <c r="L114" s="85"/>
      <c r="M114" s="85"/>
      <c r="N114" s="85"/>
      <c r="O114" s="85"/>
      <c r="P114" s="85"/>
      <c r="Q114" s="85"/>
    </row>
    <row r="115" spans="5:17" s="71" customFormat="1" ht="23.25" x14ac:dyDescent="0.2">
      <c r="E115" s="84"/>
      <c r="F115" s="84"/>
      <c r="G115" s="85"/>
      <c r="H115" s="85"/>
      <c r="I115" s="85"/>
      <c r="J115" s="85"/>
      <c r="K115" s="85"/>
      <c r="L115" s="85"/>
      <c r="M115" s="85"/>
      <c r="N115" s="85"/>
      <c r="O115" s="85"/>
      <c r="P115" s="85"/>
      <c r="Q115" s="85"/>
    </row>
    <row r="116" spans="5:17" s="71" customFormat="1" ht="23.25" x14ac:dyDescent="0.2">
      <c r="E116" s="84"/>
      <c r="F116" s="84"/>
      <c r="G116" s="85"/>
      <c r="H116" s="85"/>
      <c r="I116" s="85"/>
      <c r="J116" s="85"/>
      <c r="K116" s="85"/>
      <c r="L116" s="85"/>
      <c r="M116" s="85"/>
      <c r="N116" s="85"/>
      <c r="O116" s="85"/>
      <c r="P116" s="85"/>
      <c r="Q116" s="85"/>
    </row>
    <row r="117" spans="5:17" s="71" customFormat="1" ht="23.25" x14ac:dyDescent="0.2">
      <c r="E117" s="84"/>
      <c r="F117" s="84"/>
      <c r="G117" s="85"/>
      <c r="H117" s="85"/>
      <c r="I117" s="85"/>
      <c r="J117" s="85"/>
      <c r="K117" s="85"/>
      <c r="L117" s="85"/>
      <c r="M117" s="85"/>
      <c r="N117" s="85"/>
      <c r="O117" s="85"/>
      <c r="P117" s="85"/>
      <c r="Q117" s="85"/>
    </row>
    <row r="118" spans="5:17" s="71" customFormat="1" ht="23.25" x14ac:dyDescent="0.2">
      <c r="E118" s="84"/>
      <c r="F118" s="84"/>
      <c r="G118" s="85"/>
      <c r="H118" s="85"/>
      <c r="I118" s="85"/>
      <c r="J118" s="85"/>
      <c r="K118" s="85"/>
      <c r="L118" s="85"/>
      <c r="M118" s="85"/>
      <c r="N118" s="85"/>
      <c r="O118" s="85"/>
      <c r="P118" s="85"/>
      <c r="Q118" s="85"/>
    </row>
    <row r="119" spans="5:17" s="71" customFormat="1" ht="23.25" x14ac:dyDescent="0.2">
      <c r="E119" s="84"/>
      <c r="F119" s="84"/>
      <c r="G119" s="85"/>
      <c r="H119" s="85"/>
      <c r="I119" s="85"/>
      <c r="J119" s="85"/>
      <c r="K119" s="85"/>
      <c r="L119" s="85"/>
      <c r="M119" s="85"/>
      <c r="N119" s="85"/>
      <c r="O119" s="85"/>
      <c r="P119" s="85"/>
      <c r="Q119" s="85"/>
    </row>
    <row r="120" spans="5:17" s="71" customFormat="1" ht="23.25" x14ac:dyDescent="0.2">
      <c r="E120" s="84"/>
      <c r="F120" s="84"/>
      <c r="G120" s="85"/>
      <c r="H120" s="85"/>
      <c r="I120" s="85"/>
      <c r="J120" s="85"/>
      <c r="K120" s="85"/>
      <c r="L120" s="85"/>
      <c r="M120" s="85"/>
      <c r="N120" s="85"/>
      <c r="O120" s="85"/>
      <c r="P120" s="85"/>
      <c r="Q120" s="85"/>
    </row>
    <row r="121" spans="5:17" s="71" customFormat="1" ht="23.25" x14ac:dyDescent="0.2">
      <c r="E121" s="84"/>
      <c r="F121" s="84"/>
      <c r="G121" s="85"/>
      <c r="H121" s="85"/>
      <c r="I121" s="85"/>
      <c r="J121" s="85"/>
      <c r="K121" s="85"/>
      <c r="L121" s="85"/>
      <c r="M121" s="85"/>
      <c r="N121" s="85"/>
      <c r="O121" s="85"/>
      <c r="P121" s="85"/>
      <c r="Q121" s="85"/>
    </row>
    <row r="122" spans="5:17" s="71" customFormat="1" ht="23.25" x14ac:dyDescent="0.2">
      <c r="E122" s="84"/>
      <c r="F122" s="84"/>
      <c r="G122" s="85"/>
      <c r="H122" s="85"/>
      <c r="I122" s="85"/>
      <c r="J122" s="85"/>
      <c r="K122" s="85"/>
      <c r="L122" s="85"/>
      <c r="M122" s="85"/>
      <c r="N122" s="85"/>
      <c r="O122" s="85"/>
      <c r="P122" s="85"/>
      <c r="Q122" s="85"/>
    </row>
    <row r="123" spans="5:17" s="71" customFormat="1" ht="23.25" x14ac:dyDescent="0.2">
      <c r="E123" s="84"/>
      <c r="F123" s="84"/>
      <c r="G123" s="85"/>
      <c r="H123" s="85"/>
      <c r="I123" s="85"/>
      <c r="J123" s="85"/>
      <c r="K123" s="85"/>
      <c r="L123" s="85"/>
      <c r="M123" s="85"/>
      <c r="N123" s="85"/>
      <c r="O123" s="85"/>
      <c r="P123" s="85"/>
      <c r="Q123" s="85"/>
    </row>
    <row r="124" spans="5:17" s="71" customFormat="1" ht="23.25" x14ac:dyDescent="0.2">
      <c r="E124" s="84"/>
      <c r="F124" s="84"/>
      <c r="G124" s="85"/>
      <c r="H124" s="85"/>
      <c r="I124" s="85"/>
      <c r="J124" s="85"/>
      <c r="K124" s="85"/>
      <c r="L124" s="85"/>
      <c r="M124" s="85"/>
      <c r="N124" s="85"/>
      <c r="O124" s="85"/>
      <c r="P124" s="85"/>
      <c r="Q124" s="85"/>
    </row>
    <row r="125" spans="5:17" s="71" customFormat="1" ht="23.25" x14ac:dyDescent="0.2">
      <c r="E125" s="84"/>
      <c r="F125" s="84"/>
      <c r="G125" s="85"/>
      <c r="H125" s="85"/>
      <c r="I125" s="85"/>
      <c r="J125" s="85"/>
      <c r="K125" s="85"/>
      <c r="L125" s="85"/>
      <c r="M125" s="85"/>
      <c r="N125" s="85"/>
      <c r="O125" s="85"/>
      <c r="P125" s="85"/>
      <c r="Q125" s="85"/>
    </row>
    <row r="126" spans="5:17" s="71" customFormat="1" ht="23.25" x14ac:dyDescent="0.2">
      <c r="E126" s="84"/>
      <c r="F126" s="84"/>
      <c r="G126" s="85"/>
      <c r="H126" s="85"/>
      <c r="I126" s="85"/>
      <c r="J126" s="85"/>
      <c r="K126" s="85"/>
      <c r="L126" s="85"/>
      <c r="M126" s="85"/>
      <c r="N126" s="85"/>
      <c r="O126" s="85"/>
      <c r="P126" s="85"/>
      <c r="Q126" s="85"/>
    </row>
    <row r="127" spans="5:17" s="71" customFormat="1" ht="23.25" x14ac:dyDescent="0.2">
      <c r="E127" s="84"/>
      <c r="F127" s="84"/>
      <c r="G127" s="85"/>
      <c r="H127" s="85"/>
      <c r="I127" s="85"/>
      <c r="J127" s="85"/>
      <c r="K127" s="85"/>
      <c r="L127" s="85"/>
      <c r="M127" s="85"/>
      <c r="N127" s="85"/>
      <c r="O127" s="85"/>
      <c r="P127" s="85"/>
      <c r="Q127" s="85"/>
    </row>
    <row r="128" spans="5:17" s="71" customFormat="1" ht="23.25" x14ac:dyDescent="0.2">
      <c r="E128" s="84"/>
      <c r="F128" s="84"/>
      <c r="G128" s="85"/>
      <c r="H128" s="85"/>
      <c r="I128" s="85"/>
      <c r="J128" s="85"/>
      <c r="K128" s="85"/>
      <c r="L128" s="85"/>
      <c r="M128" s="85"/>
      <c r="N128" s="85"/>
      <c r="O128" s="85"/>
      <c r="P128" s="85"/>
      <c r="Q128" s="85"/>
    </row>
    <row r="129" spans="5:17" s="71" customFormat="1" ht="23.25" x14ac:dyDescent="0.2">
      <c r="E129" s="84"/>
      <c r="F129" s="84"/>
      <c r="G129" s="85"/>
      <c r="H129" s="85"/>
      <c r="I129" s="85"/>
      <c r="J129" s="85"/>
      <c r="K129" s="85"/>
      <c r="L129" s="85"/>
      <c r="M129" s="85"/>
      <c r="N129" s="85"/>
      <c r="O129" s="85"/>
      <c r="P129" s="85"/>
      <c r="Q129" s="85"/>
    </row>
    <row r="130" spans="5:17" s="71" customFormat="1" ht="23.25" x14ac:dyDescent="0.2">
      <c r="E130" s="84"/>
      <c r="F130" s="84"/>
      <c r="G130" s="85"/>
      <c r="H130" s="85"/>
      <c r="I130" s="85"/>
      <c r="J130" s="85"/>
      <c r="K130" s="85"/>
      <c r="L130" s="85"/>
      <c r="M130" s="85"/>
      <c r="N130" s="85"/>
      <c r="O130" s="85"/>
      <c r="P130" s="85"/>
      <c r="Q130" s="85"/>
    </row>
    <row r="131" spans="5:17" s="71" customFormat="1" ht="23.25" x14ac:dyDescent="0.2">
      <c r="E131" s="84"/>
      <c r="F131" s="84"/>
      <c r="G131" s="85"/>
      <c r="H131" s="85"/>
      <c r="I131" s="85"/>
      <c r="J131" s="85"/>
      <c r="K131" s="85"/>
      <c r="L131" s="85"/>
      <c r="M131" s="85"/>
      <c r="N131" s="85"/>
      <c r="O131" s="85"/>
      <c r="P131" s="85"/>
      <c r="Q131" s="85"/>
    </row>
    <row r="132" spans="5:17" s="71" customFormat="1" ht="23.25" x14ac:dyDescent="0.2">
      <c r="E132" s="84"/>
      <c r="F132" s="84"/>
      <c r="G132" s="85"/>
      <c r="H132" s="85"/>
      <c r="I132" s="85"/>
      <c r="J132" s="85"/>
      <c r="K132" s="85"/>
      <c r="L132" s="85"/>
      <c r="M132" s="85"/>
      <c r="N132" s="85"/>
      <c r="O132" s="85"/>
      <c r="P132" s="85"/>
      <c r="Q132" s="85"/>
    </row>
    <row r="133" spans="5:17" s="71" customFormat="1" ht="23.25" x14ac:dyDescent="0.2">
      <c r="E133" s="84"/>
      <c r="F133" s="84"/>
      <c r="G133" s="85"/>
      <c r="H133" s="85"/>
      <c r="I133" s="85"/>
      <c r="J133" s="85"/>
      <c r="K133" s="85"/>
      <c r="L133" s="85"/>
      <c r="M133" s="85"/>
      <c r="N133" s="85"/>
      <c r="O133" s="85"/>
      <c r="P133" s="85"/>
      <c r="Q133" s="85"/>
    </row>
    <row r="134" spans="5:17" s="71" customFormat="1" ht="23.25" x14ac:dyDescent="0.2">
      <c r="E134" s="84"/>
      <c r="F134" s="84"/>
      <c r="G134" s="85"/>
      <c r="H134" s="85"/>
      <c r="I134" s="85"/>
      <c r="J134" s="85"/>
      <c r="K134" s="85"/>
      <c r="L134" s="85"/>
      <c r="M134" s="85"/>
      <c r="N134" s="85"/>
      <c r="O134" s="85"/>
      <c r="P134" s="85"/>
      <c r="Q134" s="85"/>
    </row>
    <row r="135" spans="5:17" s="71" customFormat="1" ht="23.25" x14ac:dyDescent="0.2">
      <c r="E135" s="84"/>
      <c r="F135" s="84"/>
      <c r="G135" s="85"/>
      <c r="H135" s="85"/>
      <c r="I135" s="85"/>
      <c r="J135" s="85"/>
      <c r="K135" s="85"/>
      <c r="L135" s="85"/>
      <c r="M135" s="85"/>
      <c r="N135" s="85"/>
      <c r="O135" s="85"/>
      <c r="P135" s="85"/>
      <c r="Q135" s="85"/>
    </row>
    <row r="136" spans="5:17" s="71" customFormat="1" ht="23.25" x14ac:dyDescent="0.2">
      <c r="E136" s="84"/>
      <c r="F136" s="84"/>
      <c r="G136" s="85"/>
      <c r="H136" s="85"/>
      <c r="I136" s="85"/>
      <c r="J136" s="85"/>
      <c r="K136" s="85"/>
      <c r="L136" s="85"/>
      <c r="M136" s="85"/>
      <c r="N136" s="85"/>
      <c r="O136" s="85"/>
      <c r="P136" s="85"/>
      <c r="Q136" s="85"/>
    </row>
    <row r="137" spans="5:17" s="71" customFormat="1" ht="23.25" x14ac:dyDescent="0.2">
      <c r="E137" s="84"/>
      <c r="F137" s="84"/>
      <c r="G137" s="85"/>
      <c r="H137" s="85"/>
      <c r="I137" s="85"/>
      <c r="J137" s="85"/>
      <c r="K137" s="85"/>
      <c r="L137" s="85"/>
      <c r="M137" s="85"/>
      <c r="N137" s="85"/>
      <c r="O137" s="85"/>
      <c r="P137" s="85"/>
      <c r="Q137" s="85"/>
    </row>
    <row r="138" spans="5:17" s="71" customFormat="1" ht="23.25" x14ac:dyDescent="0.2">
      <c r="E138" s="84"/>
      <c r="F138" s="84"/>
      <c r="G138" s="85"/>
      <c r="H138" s="85"/>
      <c r="I138" s="85"/>
      <c r="J138" s="85"/>
      <c r="K138" s="85"/>
      <c r="L138" s="85"/>
      <c r="M138" s="85"/>
      <c r="N138" s="85"/>
      <c r="O138" s="85"/>
      <c r="P138" s="85"/>
      <c r="Q138" s="85"/>
    </row>
    <row r="139" spans="5:17" s="71" customFormat="1" ht="23.25" x14ac:dyDescent="0.2">
      <c r="E139" s="84"/>
      <c r="F139" s="84"/>
      <c r="G139" s="85"/>
      <c r="H139" s="85"/>
      <c r="I139" s="85"/>
      <c r="J139" s="85"/>
      <c r="K139" s="85"/>
      <c r="L139" s="85"/>
      <c r="M139" s="85"/>
      <c r="N139" s="85"/>
      <c r="O139" s="85"/>
      <c r="P139" s="85"/>
      <c r="Q139" s="85"/>
    </row>
    <row r="140" spans="5:17" s="71" customFormat="1" ht="23.25" x14ac:dyDescent="0.2">
      <c r="E140" s="84"/>
      <c r="F140" s="84"/>
      <c r="G140" s="85"/>
      <c r="H140" s="85"/>
      <c r="I140" s="85"/>
      <c r="J140" s="85"/>
      <c r="K140" s="85"/>
      <c r="L140" s="85"/>
      <c r="M140" s="85"/>
      <c r="N140" s="85"/>
      <c r="O140" s="85"/>
      <c r="P140" s="85"/>
      <c r="Q140" s="85"/>
    </row>
    <row r="141" spans="5:17" s="71" customFormat="1" ht="23.25" x14ac:dyDescent="0.2">
      <c r="E141" s="84"/>
      <c r="F141" s="84"/>
      <c r="G141" s="85"/>
      <c r="H141" s="85"/>
      <c r="I141" s="85"/>
      <c r="J141" s="85"/>
      <c r="K141" s="85"/>
      <c r="L141" s="85"/>
      <c r="M141" s="85"/>
      <c r="N141" s="85"/>
      <c r="O141" s="85"/>
      <c r="P141" s="85"/>
      <c r="Q141" s="85"/>
    </row>
    <row r="142" spans="5:17" s="71" customFormat="1" ht="23.25" x14ac:dyDescent="0.2">
      <c r="E142" s="84"/>
      <c r="F142" s="84"/>
      <c r="G142" s="85"/>
      <c r="H142" s="85"/>
      <c r="I142" s="85"/>
      <c r="J142" s="85"/>
      <c r="K142" s="85"/>
      <c r="L142" s="85"/>
      <c r="M142" s="85"/>
      <c r="N142" s="85"/>
      <c r="O142" s="85"/>
      <c r="P142" s="85"/>
      <c r="Q142" s="85"/>
    </row>
    <row r="143" spans="5:17" s="71" customFormat="1" ht="23.25" x14ac:dyDescent="0.2">
      <c r="E143" s="84"/>
      <c r="F143" s="84"/>
      <c r="G143" s="85"/>
      <c r="H143" s="85"/>
      <c r="I143" s="85"/>
      <c r="J143" s="85"/>
      <c r="K143" s="85"/>
      <c r="L143" s="85"/>
      <c r="M143" s="85"/>
      <c r="N143" s="85"/>
      <c r="O143" s="85"/>
      <c r="P143" s="85"/>
      <c r="Q143" s="85"/>
    </row>
    <row r="144" spans="5:17" s="71" customFormat="1" ht="23.25" x14ac:dyDescent="0.2">
      <c r="E144" s="84"/>
      <c r="F144" s="84"/>
      <c r="G144" s="85"/>
      <c r="H144" s="85"/>
      <c r="I144" s="85"/>
      <c r="J144" s="85"/>
      <c r="K144" s="85"/>
      <c r="L144" s="85"/>
      <c r="M144" s="85"/>
      <c r="N144" s="85"/>
      <c r="O144" s="85"/>
      <c r="P144" s="85"/>
      <c r="Q144" s="85"/>
    </row>
    <row r="145" spans="5:17" s="71" customFormat="1" ht="23.25" x14ac:dyDescent="0.2">
      <c r="E145" s="84"/>
      <c r="F145" s="84"/>
      <c r="G145" s="85"/>
      <c r="H145" s="85"/>
      <c r="I145" s="85"/>
      <c r="J145" s="85"/>
      <c r="K145" s="85"/>
      <c r="L145" s="85"/>
      <c r="M145" s="85"/>
      <c r="N145" s="85"/>
      <c r="O145" s="85"/>
      <c r="P145" s="85"/>
      <c r="Q145" s="85"/>
    </row>
    <row r="146" spans="5:17" s="71" customFormat="1" ht="23.25" x14ac:dyDescent="0.2">
      <c r="E146" s="84"/>
      <c r="F146" s="84"/>
      <c r="G146" s="85"/>
      <c r="H146" s="85"/>
      <c r="I146" s="85"/>
      <c r="J146" s="85"/>
      <c r="K146" s="85"/>
      <c r="L146" s="85"/>
      <c r="M146" s="85"/>
      <c r="N146" s="85"/>
      <c r="O146" s="85"/>
      <c r="P146" s="85"/>
      <c r="Q146" s="85"/>
    </row>
    <row r="147" spans="5:17" s="71" customFormat="1" ht="23.25" x14ac:dyDescent="0.2">
      <c r="E147" s="84"/>
      <c r="F147" s="84"/>
      <c r="G147" s="85"/>
      <c r="H147" s="85"/>
      <c r="I147" s="85"/>
      <c r="J147" s="85"/>
      <c r="K147" s="85"/>
      <c r="L147" s="85"/>
      <c r="M147" s="85"/>
      <c r="N147" s="85"/>
      <c r="O147" s="85"/>
      <c r="P147" s="85"/>
      <c r="Q147" s="85"/>
    </row>
    <row r="148" spans="5:17" s="71" customFormat="1" ht="23.25" x14ac:dyDescent="0.2">
      <c r="E148" s="84"/>
      <c r="F148" s="84"/>
      <c r="G148" s="85"/>
      <c r="H148" s="85"/>
      <c r="I148" s="85"/>
      <c r="J148" s="85"/>
      <c r="K148" s="85"/>
      <c r="L148" s="85"/>
      <c r="M148" s="85"/>
      <c r="N148" s="85"/>
      <c r="O148" s="85"/>
      <c r="P148" s="85"/>
      <c r="Q148" s="85"/>
    </row>
    <row r="149" spans="5:17" s="71" customFormat="1" ht="23.25" x14ac:dyDescent="0.2">
      <c r="E149" s="84"/>
      <c r="F149" s="84"/>
      <c r="G149" s="85"/>
      <c r="H149" s="85"/>
      <c r="I149" s="85"/>
      <c r="J149" s="85"/>
      <c r="K149" s="85"/>
      <c r="L149" s="85"/>
      <c r="M149" s="85"/>
      <c r="N149" s="85"/>
      <c r="O149" s="85"/>
      <c r="P149" s="85"/>
      <c r="Q149" s="85"/>
    </row>
    <row r="150" spans="5:17" s="71" customFormat="1" ht="23.25" x14ac:dyDescent="0.2">
      <c r="E150" s="84"/>
      <c r="F150" s="84"/>
      <c r="G150" s="85"/>
      <c r="H150" s="85"/>
      <c r="I150" s="85"/>
      <c r="J150" s="85"/>
      <c r="K150" s="85"/>
      <c r="L150" s="85"/>
      <c r="M150" s="85"/>
      <c r="N150" s="85"/>
      <c r="O150" s="85"/>
      <c r="P150" s="85"/>
      <c r="Q150" s="85"/>
    </row>
    <row r="151" spans="5:17" s="71" customFormat="1" ht="23.25" x14ac:dyDescent="0.2">
      <c r="E151" s="84"/>
      <c r="F151" s="84"/>
      <c r="G151" s="85"/>
      <c r="H151" s="85"/>
      <c r="I151" s="85"/>
      <c r="J151" s="85"/>
      <c r="K151" s="85"/>
      <c r="L151" s="85"/>
      <c r="M151" s="85"/>
      <c r="N151" s="85"/>
      <c r="O151" s="85"/>
      <c r="P151" s="85"/>
      <c r="Q151" s="85"/>
    </row>
    <row r="152" spans="5:17" s="71" customFormat="1" ht="23.25" x14ac:dyDescent="0.2">
      <c r="E152" s="84"/>
      <c r="F152" s="84"/>
      <c r="G152" s="85"/>
      <c r="H152" s="85"/>
      <c r="I152" s="85"/>
      <c r="J152" s="85"/>
      <c r="K152" s="85"/>
      <c r="L152" s="85"/>
      <c r="M152" s="85"/>
      <c r="N152" s="85"/>
      <c r="O152" s="85"/>
      <c r="P152" s="85"/>
      <c r="Q152" s="85"/>
    </row>
    <row r="153" spans="5:17" s="71" customFormat="1" ht="23.25" x14ac:dyDescent="0.2">
      <c r="E153" s="84"/>
      <c r="F153" s="84"/>
      <c r="G153" s="85"/>
      <c r="H153" s="85"/>
      <c r="I153" s="85"/>
      <c r="J153" s="85"/>
      <c r="K153" s="85"/>
      <c r="L153" s="85"/>
      <c r="M153" s="85"/>
      <c r="N153" s="85"/>
      <c r="O153" s="85"/>
      <c r="P153" s="85"/>
      <c r="Q153" s="85"/>
    </row>
    <row r="154" spans="5:17" s="71" customFormat="1" ht="23.25" x14ac:dyDescent="0.2">
      <c r="E154" s="84"/>
      <c r="F154" s="84"/>
      <c r="G154" s="85"/>
      <c r="H154" s="85"/>
      <c r="I154" s="85"/>
      <c r="J154" s="85"/>
      <c r="K154" s="85"/>
      <c r="L154" s="85"/>
      <c r="M154" s="85"/>
      <c r="N154" s="85"/>
      <c r="O154" s="85"/>
      <c r="P154" s="85"/>
      <c r="Q154" s="85"/>
    </row>
    <row r="155" spans="5:17" s="71" customFormat="1" ht="23.25" x14ac:dyDescent="0.2">
      <c r="E155" s="84"/>
      <c r="F155" s="84"/>
      <c r="G155" s="85"/>
      <c r="H155" s="85"/>
      <c r="I155" s="85"/>
      <c r="J155" s="85"/>
      <c r="K155" s="85"/>
      <c r="L155" s="85"/>
      <c r="M155" s="85"/>
      <c r="N155" s="85"/>
      <c r="O155" s="85"/>
      <c r="P155" s="85"/>
      <c r="Q155" s="85"/>
    </row>
    <row r="156" spans="5:17" s="71" customFormat="1" ht="23.25" x14ac:dyDescent="0.2">
      <c r="E156" s="84"/>
      <c r="F156" s="84"/>
      <c r="G156" s="85"/>
      <c r="H156" s="85"/>
      <c r="I156" s="85"/>
      <c r="J156" s="85"/>
      <c r="K156" s="85"/>
      <c r="L156" s="85"/>
      <c r="M156" s="85"/>
      <c r="N156" s="85"/>
      <c r="O156" s="85"/>
      <c r="P156" s="85"/>
      <c r="Q156" s="85"/>
    </row>
    <row r="157" spans="5:17" s="71" customFormat="1" ht="23.25" x14ac:dyDescent="0.2">
      <c r="E157" s="84"/>
      <c r="F157" s="84"/>
      <c r="G157" s="85"/>
      <c r="H157" s="85"/>
      <c r="I157" s="85"/>
      <c r="J157" s="85"/>
      <c r="K157" s="85"/>
      <c r="L157" s="85"/>
      <c r="M157" s="85"/>
      <c r="N157" s="85"/>
      <c r="O157" s="85"/>
      <c r="P157" s="85"/>
      <c r="Q157" s="85"/>
    </row>
    <row r="158" spans="5:17" s="71" customFormat="1" ht="23.25" x14ac:dyDescent="0.2">
      <c r="E158" s="84"/>
      <c r="F158" s="84"/>
      <c r="G158" s="85"/>
      <c r="H158" s="85"/>
      <c r="I158" s="85"/>
      <c r="J158" s="85"/>
      <c r="K158" s="85"/>
      <c r="L158" s="85"/>
      <c r="M158" s="85"/>
      <c r="N158" s="85"/>
      <c r="O158" s="85"/>
      <c r="P158" s="85"/>
      <c r="Q158" s="85"/>
    </row>
    <row r="159" spans="5:17" s="71" customFormat="1" ht="23.25" x14ac:dyDescent="0.2">
      <c r="E159" s="84"/>
      <c r="F159" s="84"/>
      <c r="G159" s="85"/>
      <c r="H159" s="85"/>
      <c r="I159" s="85"/>
      <c r="J159" s="85"/>
      <c r="K159" s="85"/>
      <c r="L159" s="85"/>
      <c r="M159" s="85"/>
      <c r="N159" s="85"/>
      <c r="O159" s="85"/>
      <c r="P159" s="85"/>
      <c r="Q159" s="85"/>
    </row>
    <row r="160" spans="5:17" s="71" customFormat="1" ht="23.25" x14ac:dyDescent="0.2">
      <c r="E160" s="84"/>
      <c r="F160" s="84"/>
      <c r="G160" s="85"/>
      <c r="H160" s="85"/>
      <c r="I160" s="85"/>
      <c r="J160" s="85"/>
      <c r="K160" s="85"/>
      <c r="L160" s="85"/>
      <c r="M160" s="85"/>
      <c r="N160" s="85"/>
      <c r="O160" s="85"/>
      <c r="P160" s="85"/>
      <c r="Q160" s="85"/>
    </row>
    <row r="161" spans="5:17" s="71" customFormat="1" ht="23.25" x14ac:dyDescent="0.2">
      <c r="E161" s="84"/>
      <c r="F161" s="84"/>
      <c r="G161" s="85"/>
      <c r="H161" s="85"/>
      <c r="I161" s="85"/>
      <c r="J161" s="85"/>
      <c r="K161" s="85"/>
      <c r="L161" s="85"/>
      <c r="M161" s="85"/>
      <c r="N161" s="85"/>
      <c r="O161" s="85"/>
      <c r="P161" s="85"/>
      <c r="Q161" s="85"/>
    </row>
    <row r="162" spans="5:17" s="71" customFormat="1" ht="23.25" x14ac:dyDescent="0.2">
      <c r="E162" s="84"/>
      <c r="F162" s="84"/>
      <c r="G162" s="85"/>
      <c r="H162" s="85"/>
      <c r="I162" s="85"/>
      <c r="J162" s="85"/>
      <c r="K162" s="85"/>
      <c r="L162" s="85"/>
      <c r="M162" s="85"/>
      <c r="N162" s="85"/>
      <c r="O162" s="85"/>
      <c r="P162" s="85"/>
      <c r="Q162" s="85"/>
    </row>
    <row r="163" spans="5:17" s="71" customFormat="1" ht="23.25" x14ac:dyDescent="0.2">
      <c r="E163" s="84"/>
      <c r="F163" s="84"/>
      <c r="G163" s="85"/>
      <c r="H163" s="85"/>
      <c r="I163" s="85"/>
      <c r="J163" s="85"/>
      <c r="K163" s="85"/>
      <c r="L163" s="85"/>
      <c r="M163" s="85"/>
      <c r="N163" s="85"/>
      <c r="O163" s="85"/>
      <c r="P163" s="85"/>
      <c r="Q163" s="85"/>
    </row>
    <row r="164" spans="5:17" s="71" customFormat="1" ht="23.25" x14ac:dyDescent="0.2">
      <c r="E164" s="84"/>
      <c r="F164" s="84"/>
      <c r="G164" s="85"/>
      <c r="H164" s="85"/>
      <c r="I164" s="85"/>
      <c r="J164" s="85"/>
      <c r="K164" s="85"/>
      <c r="L164" s="85"/>
      <c r="M164" s="85"/>
      <c r="N164" s="85"/>
      <c r="O164" s="85"/>
      <c r="P164" s="85"/>
      <c r="Q164" s="85"/>
    </row>
    <row r="165" spans="5:17" s="71" customFormat="1" ht="23.25" x14ac:dyDescent="0.2">
      <c r="E165" s="84"/>
      <c r="F165" s="84"/>
      <c r="G165" s="85"/>
      <c r="H165" s="85"/>
      <c r="I165" s="85"/>
      <c r="J165" s="85"/>
      <c r="K165" s="85"/>
      <c r="L165" s="85"/>
      <c r="M165" s="85"/>
      <c r="N165" s="85"/>
      <c r="O165" s="85"/>
      <c r="P165" s="85"/>
      <c r="Q165" s="85"/>
    </row>
    <row r="166" spans="5:17" s="71" customFormat="1" ht="23.25" x14ac:dyDescent="0.2">
      <c r="E166" s="84"/>
      <c r="F166" s="84"/>
      <c r="G166" s="85"/>
      <c r="H166" s="85"/>
      <c r="I166" s="85"/>
      <c r="J166" s="85"/>
      <c r="K166" s="85"/>
      <c r="L166" s="85"/>
      <c r="M166" s="85"/>
      <c r="N166" s="85"/>
      <c r="O166" s="85"/>
      <c r="P166" s="85"/>
      <c r="Q166" s="85"/>
    </row>
    <row r="167" spans="5:17" s="71" customFormat="1" ht="23.25" x14ac:dyDescent="0.2">
      <c r="E167" s="84"/>
      <c r="F167" s="84"/>
      <c r="G167" s="85"/>
      <c r="H167" s="85"/>
      <c r="I167" s="85"/>
      <c r="J167" s="85"/>
      <c r="K167" s="85"/>
      <c r="L167" s="85"/>
      <c r="M167" s="85"/>
      <c r="N167" s="85"/>
      <c r="O167" s="85"/>
      <c r="P167" s="85"/>
      <c r="Q167" s="85"/>
    </row>
    <row r="168" spans="5:17" s="71" customFormat="1" ht="23.25" x14ac:dyDescent="0.2">
      <c r="E168" s="84"/>
      <c r="F168" s="84"/>
      <c r="G168" s="85"/>
      <c r="H168" s="85"/>
      <c r="I168" s="85"/>
      <c r="J168" s="85"/>
      <c r="K168" s="85"/>
      <c r="L168" s="85"/>
      <c r="M168" s="85"/>
      <c r="N168" s="85"/>
      <c r="O168" s="85"/>
      <c r="P168" s="85"/>
      <c r="Q168" s="85"/>
    </row>
    <row r="169" spans="5:17" s="71" customFormat="1" ht="23.25" x14ac:dyDescent="0.2">
      <c r="E169" s="84"/>
      <c r="F169" s="84"/>
      <c r="G169" s="85"/>
      <c r="H169" s="85"/>
      <c r="I169" s="85"/>
      <c r="J169" s="85"/>
      <c r="K169" s="85"/>
      <c r="L169" s="85"/>
      <c r="M169" s="85"/>
      <c r="N169" s="85"/>
      <c r="O169" s="85"/>
      <c r="P169" s="85"/>
      <c r="Q169" s="85"/>
    </row>
    <row r="170" spans="5:17" s="71" customFormat="1" ht="23.25" x14ac:dyDescent="0.2">
      <c r="E170" s="84"/>
      <c r="F170" s="84"/>
      <c r="G170" s="85"/>
      <c r="H170" s="85"/>
      <c r="I170" s="85"/>
      <c r="J170" s="85"/>
      <c r="K170" s="85"/>
      <c r="L170" s="85"/>
      <c r="M170" s="85"/>
      <c r="N170" s="85"/>
      <c r="O170" s="85"/>
      <c r="P170" s="85"/>
      <c r="Q170" s="85"/>
    </row>
    <row r="171" spans="5:17" s="71" customFormat="1" ht="23.25" x14ac:dyDescent="0.2">
      <c r="E171" s="84"/>
      <c r="F171" s="84"/>
      <c r="G171" s="85"/>
      <c r="H171" s="85"/>
      <c r="I171" s="85"/>
      <c r="J171" s="85"/>
      <c r="K171" s="85"/>
      <c r="L171" s="85"/>
      <c r="M171" s="85"/>
      <c r="N171" s="85"/>
      <c r="O171" s="85"/>
      <c r="P171" s="85"/>
      <c r="Q171" s="85"/>
    </row>
    <row r="172" spans="5:17" s="71" customFormat="1" ht="23.25" x14ac:dyDescent="0.2">
      <c r="E172" s="84"/>
      <c r="F172" s="84"/>
      <c r="G172" s="85"/>
      <c r="H172" s="85"/>
      <c r="I172" s="85"/>
      <c r="J172" s="85"/>
      <c r="K172" s="85"/>
      <c r="L172" s="85"/>
      <c r="M172" s="85"/>
      <c r="N172" s="85"/>
      <c r="O172" s="85"/>
      <c r="P172" s="85"/>
      <c r="Q172" s="85"/>
    </row>
    <row r="173" spans="5:17" s="71" customFormat="1" ht="23.25" x14ac:dyDescent="0.2">
      <c r="E173" s="84"/>
      <c r="F173" s="84"/>
      <c r="G173" s="85"/>
      <c r="H173" s="85"/>
      <c r="I173" s="85"/>
      <c r="J173" s="85"/>
      <c r="K173" s="85"/>
      <c r="L173" s="85"/>
      <c r="M173" s="85"/>
      <c r="N173" s="85"/>
      <c r="O173" s="85"/>
      <c r="P173" s="85"/>
      <c r="Q173" s="85"/>
    </row>
    <row r="174" spans="5:17" s="71" customFormat="1" ht="23.25" x14ac:dyDescent="0.2">
      <c r="E174" s="84"/>
      <c r="F174" s="84"/>
      <c r="G174" s="85"/>
      <c r="H174" s="85"/>
      <c r="I174" s="85"/>
      <c r="J174" s="85"/>
      <c r="K174" s="85"/>
      <c r="L174" s="85"/>
      <c r="M174" s="85"/>
      <c r="N174" s="85"/>
      <c r="O174" s="85"/>
      <c r="P174" s="85"/>
      <c r="Q174" s="85"/>
    </row>
    <row r="175" spans="5:17" s="71" customFormat="1" ht="23.25" x14ac:dyDescent="0.2">
      <c r="E175" s="84"/>
      <c r="F175" s="84"/>
      <c r="G175" s="85"/>
      <c r="H175" s="85"/>
      <c r="I175" s="85"/>
      <c r="J175" s="85"/>
      <c r="K175" s="85"/>
      <c r="L175" s="85"/>
      <c r="M175" s="85"/>
      <c r="N175" s="85"/>
      <c r="O175" s="85"/>
      <c r="P175" s="85"/>
      <c r="Q175" s="85"/>
    </row>
    <row r="176" spans="5:17" s="71" customFormat="1" ht="23.25" x14ac:dyDescent="0.2">
      <c r="E176" s="84"/>
      <c r="F176" s="84"/>
      <c r="G176" s="85"/>
      <c r="H176" s="85"/>
      <c r="I176" s="85"/>
      <c r="J176" s="85"/>
      <c r="K176" s="85"/>
      <c r="L176" s="85"/>
      <c r="M176" s="85"/>
      <c r="N176" s="85"/>
      <c r="O176" s="85"/>
      <c r="P176" s="85"/>
      <c r="Q176" s="85"/>
    </row>
    <row r="177" spans="5:17" s="71" customFormat="1" ht="23.25" x14ac:dyDescent="0.2">
      <c r="E177" s="84"/>
      <c r="F177" s="84"/>
      <c r="G177" s="85"/>
      <c r="H177" s="85"/>
      <c r="I177" s="85"/>
      <c r="J177" s="85"/>
      <c r="K177" s="85"/>
      <c r="L177" s="85"/>
      <c r="M177" s="85"/>
      <c r="N177" s="85"/>
      <c r="O177" s="85"/>
      <c r="P177" s="85"/>
      <c r="Q177" s="85"/>
    </row>
    <row r="178" spans="5:17" s="71" customFormat="1" ht="23.25" x14ac:dyDescent="0.2">
      <c r="E178" s="84"/>
      <c r="F178" s="84"/>
      <c r="G178" s="85"/>
      <c r="H178" s="85"/>
      <c r="I178" s="85"/>
      <c r="J178" s="85"/>
      <c r="K178" s="85"/>
      <c r="L178" s="85"/>
      <c r="M178" s="85"/>
      <c r="N178" s="85"/>
      <c r="O178" s="85"/>
      <c r="P178" s="85"/>
      <c r="Q178" s="85"/>
    </row>
    <row r="179" spans="5:17" s="71" customFormat="1" ht="23.25" x14ac:dyDescent="0.2">
      <c r="E179" s="84"/>
      <c r="F179" s="84"/>
      <c r="G179" s="85"/>
      <c r="H179" s="85"/>
      <c r="I179" s="85"/>
      <c r="J179" s="85"/>
      <c r="K179" s="85"/>
      <c r="L179" s="85"/>
      <c r="M179" s="85"/>
      <c r="N179" s="85"/>
      <c r="O179" s="85"/>
      <c r="P179" s="85"/>
      <c r="Q179" s="85"/>
    </row>
    <row r="180" spans="5:17" s="71" customFormat="1" ht="23.25" x14ac:dyDescent="0.2">
      <c r="E180" s="84"/>
      <c r="F180" s="84"/>
      <c r="G180" s="85"/>
      <c r="H180" s="85"/>
      <c r="I180" s="85"/>
      <c r="J180" s="85"/>
      <c r="K180" s="85"/>
      <c r="L180" s="85"/>
      <c r="M180" s="85"/>
      <c r="N180" s="85"/>
      <c r="O180" s="85"/>
      <c r="P180" s="85"/>
      <c r="Q180" s="85"/>
    </row>
    <row r="181" spans="5:17" s="71" customFormat="1" ht="23.25" x14ac:dyDescent="0.2">
      <c r="E181" s="84"/>
      <c r="F181" s="84"/>
      <c r="G181" s="85"/>
      <c r="H181" s="85"/>
      <c r="I181" s="85"/>
      <c r="J181" s="85"/>
      <c r="K181" s="85"/>
      <c r="L181" s="85"/>
      <c r="M181" s="85"/>
      <c r="N181" s="85"/>
      <c r="O181" s="85"/>
      <c r="P181" s="85"/>
      <c r="Q181" s="85"/>
    </row>
    <row r="182" spans="5:17" s="71" customFormat="1" ht="23.25" x14ac:dyDescent="0.2">
      <c r="E182" s="84"/>
      <c r="F182" s="84"/>
      <c r="G182" s="85"/>
      <c r="H182" s="85"/>
      <c r="I182" s="85"/>
      <c r="J182" s="85"/>
      <c r="K182" s="85"/>
      <c r="L182" s="85"/>
      <c r="M182" s="85"/>
      <c r="N182" s="85"/>
      <c r="O182" s="85"/>
      <c r="P182" s="85"/>
      <c r="Q182" s="85"/>
    </row>
    <row r="183" spans="5:17" s="71" customFormat="1" ht="23.25" x14ac:dyDescent="0.2">
      <c r="E183" s="84"/>
      <c r="F183" s="84"/>
      <c r="G183" s="85"/>
      <c r="H183" s="85"/>
      <c r="I183" s="85"/>
      <c r="J183" s="85"/>
      <c r="K183" s="85"/>
      <c r="L183" s="85"/>
      <c r="M183" s="85"/>
      <c r="N183" s="85"/>
      <c r="O183" s="85"/>
      <c r="P183" s="85"/>
      <c r="Q183" s="85"/>
    </row>
    <row r="184" spans="5:17" s="71" customFormat="1" ht="23.25" x14ac:dyDescent="0.2">
      <c r="E184" s="84"/>
      <c r="F184" s="84"/>
      <c r="G184" s="85"/>
      <c r="H184" s="85"/>
      <c r="I184" s="85"/>
      <c r="J184" s="85"/>
      <c r="K184" s="85"/>
      <c r="L184" s="85"/>
      <c r="M184" s="85"/>
      <c r="N184" s="85"/>
      <c r="O184" s="85"/>
      <c r="P184" s="85"/>
      <c r="Q184" s="85"/>
    </row>
    <row r="185" spans="5:17" s="71" customFormat="1" ht="23.25" x14ac:dyDescent="0.2">
      <c r="E185" s="84"/>
      <c r="F185" s="84"/>
      <c r="G185" s="85"/>
      <c r="H185" s="85"/>
      <c r="I185" s="85"/>
      <c r="J185" s="85"/>
      <c r="K185" s="85"/>
      <c r="L185" s="85"/>
      <c r="M185" s="85"/>
      <c r="N185" s="85"/>
      <c r="O185" s="85"/>
      <c r="P185" s="85"/>
      <c r="Q185" s="85"/>
    </row>
    <row r="186" spans="5:17" s="71" customFormat="1" ht="23.25" x14ac:dyDescent="0.2">
      <c r="E186" s="84"/>
      <c r="F186" s="84"/>
      <c r="G186" s="85"/>
      <c r="H186" s="85"/>
      <c r="I186" s="85"/>
      <c r="J186" s="85"/>
      <c r="K186" s="85"/>
      <c r="L186" s="85"/>
      <c r="M186" s="85"/>
      <c r="N186" s="85"/>
      <c r="O186" s="85"/>
      <c r="P186" s="85"/>
      <c r="Q186" s="85"/>
    </row>
    <row r="187" spans="5:17" s="71" customFormat="1" ht="23.25" x14ac:dyDescent="0.2">
      <c r="E187" s="84"/>
      <c r="F187" s="84"/>
      <c r="G187" s="85"/>
      <c r="H187" s="85"/>
      <c r="I187" s="85"/>
      <c r="J187" s="85"/>
      <c r="K187" s="85"/>
      <c r="L187" s="85"/>
      <c r="M187" s="85"/>
      <c r="N187" s="85"/>
      <c r="O187" s="85"/>
      <c r="P187" s="85"/>
      <c r="Q187" s="85"/>
    </row>
    <row r="188" spans="5:17" s="71" customFormat="1" ht="23.25" x14ac:dyDescent="0.2">
      <c r="E188" s="84"/>
      <c r="F188" s="84"/>
      <c r="G188" s="85"/>
      <c r="H188" s="85"/>
      <c r="I188" s="85"/>
      <c r="J188" s="85"/>
      <c r="K188" s="85"/>
      <c r="L188" s="85"/>
      <c r="M188" s="85"/>
      <c r="N188" s="85"/>
      <c r="O188" s="85"/>
      <c r="P188" s="85"/>
      <c r="Q188" s="85"/>
    </row>
    <row r="189" spans="5:17" s="71" customFormat="1" ht="23.25" x14ac:dyDescent="0.2">
      <c r="E189" s="84"/>
      <c r="F189" s="84"/>
      <c r="G189" s="85"/>
      <c r="H189" s="85"/>
      <c r="I189" s="85"/>
      <c r="J189" s="85"/>
      <c r="K189" s="85"/>
      <c r="L189" s="85"/>
      <c r="M189" s="85"/>
      <c r="N189" s="85"/>
      <c r="O189" s="85"/>
      <c r="P189" s="85"/>
      <c r="Q189" s="85"/>
    </row>
    <row r="190" spans="5:17" s="71" customFormat="1" ht="23.25" x14ac:dyDescent="0.2">
      <c r="E190" s="84"/>
      <c r="F190" s="84"/>
      <c r="G190" s="85"/>
      <c r="H190" s="85"/>
      <c r="I190" s="85"/>
      <c r="J190" s="85"/>
      <c r="K190" s="85"/>
      <c r="L190" s="85"/>
      <c r="M190" s="85"/>
      <c r="N190" s="85"/>
      <c r="O190" s="85"/>
      <c r="P190" s="85"/>
      <c r="Q190" s="85"/>
    </row>
    <row r="191" spans="5:17" s="71" customFormat="1" ht="23.25" x14ac:dyDescent="0.2">
      <c r="E191" s="84"/>
      <c r="F191" s="84"/>
      <c r="G191" s="85"/>
      <c r="H191" s="85"/>
      <c r="I191" s="85"/>
      <c r="J191" s="85"/>
      <c r="K191" s="85"/>
      <c r="L191" s="85"/>
      <c r="M191" s="85"/>
      <c r="N191" s="85"/>
      <c r="O191" s="85"/>
      <c r="P191" s="85"/>
      <c r="Q191" s="85"/>
    </row>
    <row r="192" spans="5:17" s="71" customFormat="1" ht="23.25" x14ac:dyDescent="0.2">
      <c r="E192" s="84"/>
      <c r="F192" s="84"/>
      <c r="G192" s="85"/>
      <c r="H192" s="85"/>
      <c r="I192" s="85"/>
      <c r="J192" s="85"/>
      <c r="K192" s="85"/>
      <c r="L192" s="85"/>
      <c r="M192" s="85"/>
      <c r="N192" s="85"/>
      <c r="O192" s="85"/>
      <c r="P192" s="85"/>
      <c r="Q192" s="85"/>
    </row>
    <row r="193" spans="5:17" s="71" customFormat="1" ht="23.25" x14ac:dyDescent="0.2">
      <c r="E193" s="84"/>
      <c r="F193" s="84"/>
      <c r="G193" s="85"/>
      <c r="H193" s="85"/>
      <c r="I193" s="85"/>
      <c r="J193" s="85"/>
      <c r="K193" s="85"/>
      <c r="L193" s="85"/>
      <c r="M193" s="85"/>
      <c r="N193" s="85"/>
      <c r="O193" s="85"/>
      <c r="P193" s="85"/>
      <c r="Q193" s="85"/>
    </row>
    <row r="194" spans="5:17" s="71" customFormat="1" ht="23.25" x14ac:dyDescent="0.2">
      <c r="E194" s="84"/>
      <c r="F194" s="84"/>
      <c r="G194" s="85"/>
      <c r="H194" s="85"/>
      <c r="I194" s="85"/>
      <c r="J194" s="85"/>
      <c r="K194" s="85"/>
      <c r="L194" s="85"/>
      <c r="M194" s="85"/>
      <c r="N194" s="85"/>
      <c r="O194" s="85"/>
      <c r="P194" s="85"/>
      <c r="Q194" s="85"/>
    </row>
    <row r="195" spans="5:17" s="71" customFormat="1" ht="23.25" x14ac:dyDescent="0.2">
      <c r="E195" s="84"/>
      <c r="F195" s="84"/>
      <c r="G195" s="85"/>
      <c r="H195" s="85"/>
      <c r="I195" s="85"/>
      <c r="J195" s="85"/>
      <c r="K195" s="85"/>
      <c r="L195" s="85"/>
      <c r="M195" s="85"/>
      <c r="N195" s="85"/>
      <c r="O195" s="85"/>
      <c r="P195" s="85"/>
      <c r="Q195" s="85"/>
    </row>
    <row r="196" spans="5:17" s="71" customFormat="1" ht="23.25" x14ac:dyDescent="0.2">
      <c r="E196" s="84"/>
      <c r="F196" s="84"/>
      <c r="G196" s="85"/>
      <c r="H196" s="85"/>
      <c r="I196" s="85"/>
      <c r="J196" s="85"/>
      <c r="K196" s="85"/>
      <c r="L196" s="85"/>
      <c r="M196" s="85"/>
      <c r="N196" s="85"/>
      <c r="O196" s="85"/>
      <c r="P196" s="85"/>
      <c r="Q196" s="85"/>
    </row>
    <row r="197" spans="5:17" s="71" customFormat="1" ht="23.25" x14ac:dyDescent="0.2">
      <c r="E197" s="84"/>
      <c r="F197" s="84"/>
      <c r="G197" s="85"/>
      <c r="H197" s="85"/>
      <c r="I197" s="85"/>
      <c r="J197" s="85"/>
      <c r="K197" s="85"/>
      <c r="L197" s="85"/>
      <c r="M197" s="85"/>
      <c r="N197" s="85"/>
      <c r="O197" s="85"/>
      <c r="P197" s="85"/>
      <c r="Q197" s="85"/>
    </row>
    <row r="198" spans="5:17" s="71" customFormat="1" ht="23.25" x14ac:dyDescent="0.2">
      <c r="E198" s="84"/>
      <c r="F198" s="84"/>
      <c r="G198" s="85"/>
      <c r="H198" s="85"/>
      <c r="I198" s="85"/>
      <c r="J198" s="85"/>
      <c r="K198" s="85"/>
      <c r="L198" s="85"/>
      <c r="M198" s="85"/>
      <c r="N198" s="85"/>
      <c r="O198" s="85"/>
      <c r="P198" s="85"/>
      <c r="Q198" s="85"/>
    </row>
    <row r="199" spans="5:17" s="71" customFormat="1" ht="23.25" x14ac:dyDescent="0.2">
      <c r="E199" s="84"/>
      <c r="F199" s="84"/>
      <c r="G199" s="85"/>
      <c r="H199" s="85"/>
      <c r="I199" s="85"/>
      <c r="J199" s="85"/>
      <c r="K199" s="85"/>
      <c r="L199" s="85"/>
      <c r="M199" s="85"/>
      <c r="N199" s="85"/>
      <c r="O199" s="85"/>
      <c r="P199" s="85"/>
      <c r="Q199" s="85"/>
    </row>
    <row r="200" spans="5:17" s="71" customFormat="1" ht="23.25" x14ac:dyDescent="0.2">
      <c r="E200" s="84"/>
      <c r="F200" s="84"/>
      <c r="G200" s="85"/>
      <c r="H200" s="85"/>
      <c r="I200" s="85"/>
      <c r="J200" s="85"/>
      <c r="K200" s="85"/>
      <c r="L200" s="85"/>
      <c r="M200" s="85"/>
      <c r="N200" s="85"/>
      <c r="O200" s="85"/>
      <c r="P200" s="85"/>
      <c r="Q200" s="85"/>
    </row>
    <row r="201" spans="5:17" s="71" customFormat="1" ht="23.25" x14ac:dyDescent="0.2">
      <c r="E201" s="84"/>
      <c r="F201" s="84"/>
      <c r="G201" s="85"/>
      <c r="H201" s="85"/>
      <c r="I201" s="85"/>
      <c r="J201" s="85"/>
      <c r="K201" s="85"/>
      <c r="L201" s="85"/>
      <c r="M201" s="85"/>
      <c r="N201" s="85"/>
      <c r="O201" s="85"/>
      <c r="P201" s="85"/>
      <c r="Q201" s="85"/>
    </row>
    <row r="202" spans="5:17" s="71" customFormat="1" ht="23.25" x14ac:dyDescent="0.2">
      <c r="E202" s="84"/>
      <c r="F202" s="84"/>
      <c r="G202" s="85"/>
      <c r="H202" s="85"/>
      <c r="I202" s="85"/>
      <c r="J202" s="85"/>
      <c r="K202" s="85"/>
      <c r="L202" s="85"/>
      <c r="M202" s="85"/>
      <c r="N202" s="85"/>
      <c r="O202" s="85"/>
      <c r="P202" s="85"/>
      <c r="Q202" s="85"/>
    </row>
    <row r="203" spans="5:17" s="71" customFormat="1" ht="23.25" x14ac:dyDescent="0.2">
      <c r="E203" s="84"/>
      <c r="F203" s="84"/>
      <c r="G203" s="85"/>
      <c r="H203" s="85"/>
      <c r="I203" s="85"/>
      <c r="J203" s="85"/>
      <c r="K203" s="85"/>
      <c r="L203" s="85"/>
      <c r="M203" s="85"/>
      <c r="N203" s="85"/>
      <c r="O203" s="85"/>
      <c r="P203" s="85"/>
      <c r="Q203" s="85"/>
    </row>
    <row r="204" spans="5:17" s="71" customFormat="1" ht="23.25" x14ac:dyDescent="0.2">
      <c r="E204" s="84"/>
      <c r="F204" s="84"/>
      <c r="G204" s="85"/>
      <c r="H204" s="85"/>
      <c r="I204" s="85"/>
      <c r="J204" s="85"/>
      <c r="K204" s="85"/>
      <c r="L204" s="85"/>
      <c r="M204" s="85"/>
      <c r="N204" s="85"/>
      <c r="O204" s="85"/>
      <c r="P204" s="85"/>
      <c r="Q204" s="85"/>
    </row>
    <row r="205" spans="5:17" s="71" customFormat="1" ht="23.25" x14ac:dyDescent="0.2">
      <c r="E205" s="84"/>
      <c r="F205" s="84"/>
      <c r="G205" s="85"/>
      <c r="H205" s="85"/>
      <c r="I205" s="85"/>
      <c r="J205" s="85"/>
      <c r="K205" s="85"/>
      <c r="L205" s="85"/>
      <c r="M205" s="85"/>
      <c r="N205" s="85"/>
      <c r="O205" s="85"/>
      <c r="P205" s="85"/>
      <c r="Q205" s="85"/>
    </row>
    <row r="206" spans="5:17" s="71" customFormat="1" ht="23.25" x14ac:dyDescent="0.2">
      <c r="E206" s="84"/>
      <c r="F206" s="84"/>
      <c r="G206" s="85"/>
      <c r="H206" s="85"/>
      <c r="I206" s="85"/>
      <c r="J206" s="85"/>
      <c r="K206" s="85"/>
      <c r="L206" s="85"/>
      <c r="M206" s="85"/>
      <c r="N206" s="85"/>
      <c r="O206" s="85"/>
      <c r="P206" s="85"/>
      <c r="Q206" s="85"/>
    </row>
  </sheetData>
  <sheetProtection formatCells="0" formatColumns="0" formatRows="0"/>
  <mergeCells count="30">
    <mergeCell ref="B36:C36"/>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s>
  <hyperlinks>
    <hyperlink ref="C9" r:id="rId1"/>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 PAD'!#REF!</xm:f>
          </x14:formula1>
          <xm:sqref>J5:R10 C6:I7 B15:B32</xm:sqref>
        </x14:dataValidation>
        <x14:dataValidation type="list" allowBlank="1" showInputMessage="1" showErrorMessage="1">
          <x14:formula1>
            <xm:f>'Listas PAD'!$C$2:$C$15</xm:f>
          </x14:formula1>
          <xm:sqref>H15:H20</xm:sqref>
        </x14:dataValidation>
        <x14:dataValidation type="list" allowBlank="1" showInputMessage="1" showErrorMessage="1">
          <x14:formula1>
            <xm:f>'[1]Listas PAD'!#REF!</xm:f>
          </x14:formula1>
          <xm:sqref>H21:H32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205"/>
  <sheetViews>
    <sheetView showGridLines="0" topLeftCell="B20" zoomScale="89" zoomScaleNormal="89" zoomScalePageLayoutView="40" workbookViewId="0">
      <selection activeCell="C23" sqref="C23"/>
    </sheetView>
  </sheetViews>
  <sheetFormatPr baseColWidth="10" defaultColWidth="11.42578125" defaultRowHeight="18" x14ac:dyDescent="0.2"/>
  <cols>
    <col min="1" max="1" width="2.42578125" style="142" customWidth="1"/>
    <col min="2" max="2" width="46.42578125" style="142" customWidth="1"/>
    <col min="3" max="3" width="69.85546875" style="142" customWidth="1"/>
    <col min="4" max="4" width="24" style="142" customWidth="1"/>
    <col min="5" max="5" width="69.140625" style="157" customWidth="1"/>
    <col min="6" max="6" width="106.85546875" style="159" customWidth="1"/>
    <col min="7" max="7" width="47.140625" style="156" customWidth="1"/>
    <col min="8" max="8" width="37.140625" style="156" customWidth="1"/>
    <col min="9" max="9" width="29.85546875" style="156" customWidth="1"/>
    <col min="10" max="10" width="24.42578125" style="156" customWidth="1"/>
    <col min="11" max="11" width="25.85546875" style="156" customWidth="1"/>
    <col min="12" max="12" width="25.140625" style="156" customWidth="1"/>
    <col min="13" max="13" width="14.140625" style="156" customWidth="1"/>
    <col min="14" max="14" width="18.85546875" style="156" customWidth="1"/>
    <col min="15" max="15" width="21.42578125" style="156" customWidth="1"/>
    <col min="16" max="16" width="43.140625" style="156" customWidth="1"/>
    <col min="17" max="17" width="22.85546875" style="156" customWidth="1"/>
    <col min="18" max="18" width="21.42578125" style="142" customWidth="1"/>
    <col min="19" max="19" width="19" style="142" customWidth="1"/>
    <col min="20" max="20" width="15.140625" style="142" customWidth="1"/>
    <col min="21" max="21" width="17" style="142" customWidth="1"/>
    <col min="22" max="22" width="25.42578125" style="142" customWidth="1"/>
    <col min="23" max="23" width="17.42578125" style="142" customWidth="1"/>
    <col min="24" max="24" width="15.140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1.42578125" style="142"/>
  </cols>
  <sheetData>
    <row r="1" spans="1:245" s="90" customFormat="1" ht="53.25"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53.25"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143" customFormat="1" ht="23.25" x14ac:dyDescent="0.2">
      <c r="B3" s="279" t="s">
        <v>113</v>
      </c>
      <c r="C3" s="280"/>
      <c r="D3" s="280"/>
      <c r="E3" s="280"/>
      <c r="F3" s="280"/>
      <c r="G3" s="280"/>
      <c r="H3" s="280"/>
      <c r="I3" s="280"/>
      <c r="J3" s="280"/>
      <c r="K3" s="280"/>
      <c r="L3" s="280"/>
      <c r="M3" s="280"/>
      <c r="N3" s="280"/>
      <c r="O3" s="280"/>
      <c r="P3" s="280"/>
      <c r="Q3" s="280"/>
      <c r="R3" s="280"/>
    </row>
    <row r="4" spans="1:245" s="143" customFormat="1" ht="23.25" x14ac:dyDescent="0.2">
      <c r="B4" s="144" t="s">
        <v>65</v>
      </c>
      <c r="C4" s="281" t="s">
        <v>121</v>
      </c>
      <c r="D4" s="282"/>
      <c r="E4" s="282"/>
      <c r="F4" s="282"/>
      <c r="G4" s="282"/>
      <c r="H4" s="282"/>
      <c r="I4" s="283"/>
      <c r="J4" s="284" t="s">
        <v>69</v>
      </c>
      <c r="K4" s="285"/>
      <c r="L4" s="285"/>
      <c r="M4" s="285"/>
      <c r="N4" s="284" t="s">
        <v>106</v>
      </c>
      <c r="O4" s="285"/>
      <c r="P4" s="285"/>
      <c r="Q4" s="285"/>
      <c r="R4" s="286"/>
    </row>
    <row r="5" spans="1:245" s="143" customFormat="1" ht="23.25" x14ac:dyDescent="0.2">
      <c r="A5" s="145"/>
      <c r="B5" s="144" t="s">
        <v>56</v>
      </c>
      <c r="C5" s="281" t="s">
        <v>122</v>
      </c>
      <c r="D5" s="282"/>
      <c r="E5" s="282"/>
      <c r="F5" s="282"/>
      <c r="G5" s="282"/>
      <c r="H5" s="282"/>
      <c r="I5" s="282"/>
      <c r="J5" s="287" t="s">
        <v>194</v>
      </c>
      <c r="K5" s="301"/>
      <c r="L5" s="301"/>
      <c r="M5" s="301"/>
      <c r="N5" s="291" t="s">
        <v>195</v>
      </c>
      <c r="O5" s="302"/>
      <c r="P5" s="302"/>
      <c r="Q5" s="302"/>
      <c r="R5" s="293"/>
    </row>
    <row r="6" spans="1:245" s="143" customFormat="1" ht="93" x14ac:dyDescent="0.2">
      <c r="A6" s="145"/>
      <c r="B6" s="144" t="s">
        <v>95</v>
      </c>
      <c r="C6" s="249" t="s">
        <v>72</v>
      </c>
      <c r="D6" s="250"/>
      <c r="E6" s="250"/>
      <c r="F6" s="250"/>
      <c r="G6" s="250"/>
      <c r="H6" s="250"/>
      <c r="I6" s="250"/>
      <c r="J6" s="287"/>
      <c r="K6" s="301"/>
      <c r="L6" s="301"/>
      <c r="M6" s="301"/>
      <c r="N6" s="291"/>
      <c r="O6" s="302"/>
      <c r="P6" s="302"/>
      <c r="Q6" s="302"/>
      <c r="R6" s="293"/>
    </row>
    <row r="7" spans="1:245" s="143" customFormat="1" ht="116.25" x14ac:dyDescent="0.2">
      <c r="A7" s="145"/>
      <c r="B7" s="144" t="s">
        <v>146</v>
      </c>
      <c r="C7" s="249" t="s">
        <v>148</v>
      </c>
      <c r="D7" s="250"/>
      <c r="E7" s="250"/>
      <c r="F7" s="250"/>
      <c r="G7" s="250"/>
      <c r="H7" s="250"/>
      <c r="I7" s="251"/>
      <c r="J7" s="287"/>
      <c r="K7" s="301"/>
      <c r="L7" s="301"/>
      <c r="M7" s="301"/>
      <c r="N7" s="291"/>
      <c r="O7" s="302"/>
      <c r="P7" s="302"/>
      <c r="Q7" s="302"/>
      <c r="R7" s="293"/>
    </row>
    <row r="8" spans="1:245" s="143" customFormat="1" ht="23.25" x14ac:dyDescent="0.2">
      <c r="A8" s="145"/>
      <c r="B8" s="144" t="s">
        <v>93</v>
      </c>
      <c r="C8" s="252" t="s">
        <v>120</v>
      </c>
      <c r="D8" s="253"/>
      <c r="E8" s="253"/>
      <c r="F8" s="253"/>
      <c r="G8" s="253"/>
      <c r="H8" s="253"/>
      <c r="I8" s="253"/>
      <c r="J8" s="287"/>
      <c r="K8" s="301"/>
      <c r="L8" s="301"/>
      <c r="M8" s="301"/>
      <c r="N8" s="291"/>
      <c r="O8" s="302"/>
      <c r="P8" s="302"/>
      <c r="Q8" s="302"/>
      <c r="R8" s="293"/>
    </row>
    <row r="9" spans="1:245" s="143" customFormat="1" ht="23.25" x14ac:dyDescent="0.2">
      <c r="B9" s="144" t="s">
        <v>67</v>
      </c>
      <c r="C9" s="259" t="s">
        <v>105</v>
      </c>
      <c r="D9" s="260"/>
      <c r="E9" s="260"/>
      <c r="F9" s="260"/>
      <c r="G9" s="260"/>
      <c r="H9" s="260"/>
      <c r="I9" s="260"/>
      <c r="J9" s="287"/>
      <c r="K9" s="301"/>
      <c r="L9" s="301"/>
      <c r="M9" s="301"/>
      <c r="N9" s="291"/>
      <c r="O9" s="302"/>
      <c r="P9" s="302"/>
      <c r="Q9" s="302"/>
      <c r="R9" s="293"/>
    </row>
    <row r="10" spans="1:245" s="143" customFormat="1" ht="23.25" x14ac:dyDescent="0.2">
      <c r="B10" s="144" t="s">
        <v>68</v>
      </c>
      <c r="C10" s="249">
        <v>2020</v>
      </c>
      <c r="D10" s="250"/>
      <c r="E10" s="250"/>
      <c r="F10" s="250"/>
      <c r="G10" s="250"/>
      <c r="H10" s="250"/>
      <c r="I10" s="250"/>
      <c r="J10" s="289"/>
      <c r="K10" s="290"/>
      <c r="L10" s="290"/>
      <c r="M10" s="290"/>
      <c r="N10" s="279"/>
      <c r="O10" s="280"/>
      <c r="P10" s="280"/>
      <c r="Q10" s="280"/>
      <c r="R10" s="294"/>
    </row>
    <row r="11" spans="1:245" s="143" customFormat="1" ht="23.25" x14ac:dyDescent="0.2">
      <c r="B11" s="146"/>
      <c r="C11" s="147"/>
      <c r="D11" s="147"/>
      <c r="E11" s="158"/>
      <c r="F11" s="159"/>
      <c r="G11" s="150"/>
      <c r="H11" s="150"/>
      <c r="I11" s="150"/>
      <c r="M11" s="150"/>
    </row>
    <row r="12" spans="1:245" s="143" customFormat="1" ht="23.25" x14ac:dyDescent="0.2">
      <c r="B12" s="146"/>
      <c r="E12" s="147"/>
      <c r="F12" s="159"/>
      <c r="G12" s="150"/>
      <c r="H12" s="150"/>
      <c r="I12" s="150"/>
      <c r="M12" s="150"/>
      <c r="N12" s="298" t="s">
        <v>98</v>
      </c>
      <c r="O12" s="299"/>
      <c r="P12" s="299"/>
      <c r="Q12" s="299"/>
      <c r="R12" s="299"/>
      <c r="S12" s="300"/>
      <c r="T12" s="298" t="s">
        <v>100</v>
      </c>
      <c r="U12" s="299"/>
      <c r="V12" s="299"/>
      <c r="W12" s="299"/>
      <c r="X12" s="299"/>
      <c r="Y12" s="300"/>
      <c r="Z12" s="298" t="s">
        <v>101</v>
      </c>
      <c r="AA12" s="299"/>
      <c r="AB12" s="299"/>
      <c r="AC12" s="299"/>
      <c r="AD12" s="299"/>
      <c r="AE12" s="300"/>
    </row>
    <row r="13" spans="1:245" s="150" customFormat="1" ht="23.25" x14ac:dyDescent="0.2">
      <c r="A13" s="151"/>
      <c r="B13" s="262" t="s">
        <v>94</v>
      </c>
      <c r="C13" s="263"/>
      <c r="D13" s="263"/>
      <c r="E13" s="263"/>
      <c r="F13" s="263"/>
      <c r="G13" s="263"/>
      <c r="H13" s="263"/>
      <c r="I13" s="263"/>
      <c r="J13" s="263"/>
      <c r="K13" s="263"/>
      <c r="L13" s="263"/>
      <c r="M13" s="263"/>
      <c r="N13" s="298" t="s">
        <v>196</v>
      </c>
      <c r="O13" s="299"/>
      <c r="P13" s="299"/>
      <c r="Q13" s="300"/>
      <c r="R13" s="298" t="s">
        <v>3</v>
      </c>
      <c r="S13" s="300"/>
      <c r="T13" s="298" t="s">
        <v>196</v>
      </c>
      <c r="U13" s="299"/>
      <c r="V13" s="299"/>
      <c r="W13" s="300"/>
      <c r="X13" s="298" t="s">
        <v>3</v>
      </c>
      <c r="Y13" s="299"/>
      <c r="Z13" s="295" t="s">
        <v>196</v>
      </c>
      <c r="AA13" s="296"/>
      <c r="AB13" s="296"/>
      <c r="AC13" s="297"/>
      <c r="AD13" s="298" t="s">
        <v>3</v>
      </c>
      <c r="AE13" s="299"/>
    </row>
    <row r="14" spans="1:245" s="150" customFormat="1" ht="144"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177" customHeight="1" x14ac:dyDescent="0.2">
      <c r="B15" s="99" t="s">
        <v>441</v>
      </c>
      <c r="C15" s="99" t="s">
        <v>159</v>
      </c>
      <c r="D15" s="100">
        <v>1</v>
      </c>
      <c r="E15" s="160" t="s">
        <v>203</v>
      </c>
      <c r="F15" s="98" t="s">
        <v>160</v>
      </c>
      <c r="G15" s="96" t="s">
        <v>197</v>
      </c>
      <c r="H15" s="96" t="s">
        <v>145</v>
      </c>
      <c r="I15" s="101">
        <v>0.5</v>
      </c>
      <c r="J15" s="101">
        <v>0.75</v>
      </c>
      <c r="K15" s="101">
        <v>1</v>
      </c>
      <c r="L15" s="102">
        <v>43831</v>
      </c>
      <c r="M15" s="102">
        <v>44196</v>
      </c>
      <c r="N15" s="83"/>
      <c r="O15" s="89">
        <f>N15/I15</f>
        <v>0</v>
      </c>
      <c r="P15" s="83"/>
      <c r="Q15" s="83"/>
      <c r="R15" s="83"/>
      <c r="S15" s="83"/>
      <c r="T15" s="83"/>
      <c r="U15" s="89">
        <f>T15/J15</f>
        <v>0</v>
      </c>
      <c r="V15" s="83"/>
      <c r="W15" s="83"/>
      <c r="X15" s="83"/>
      <c r="Y15" s="83"/>
      <c r="Z15" s="83"/>
      <c r="AA15" s="89">
        <f>Z15/K15</f>
        <v>0</v>
      </c>
      <c r="AB15" s="83"/>
      <c r="AC15" s="83"/>
      <c r="AD15" s="83"/>
      <c r="AE15" s="83"/>
    </row>
    <row r="16" spans="1:245" s="143" customFormat="1" ht="108" x14ac:dyDescent="0.2">
      <c r="B16" s="99" t="s">
        <v>441</v>
      </c>
      <c r="C16" s="99" t="s">
        <v>163</v>
      </c>
      <c r="D16" s="100">
        <v>1</v>
      </c>
      <c r="E16" s="99" t="s">
        <v>161</v>
      </c>
      <c r="F16" s="98" t="s">
        <v>198</v>
      </c>
      <c r="G16" s="96" t="s">
        <v>162</v>
      </c>
      <c r="H16" s="96" t="s">
        <v>145</v>
      </c>
      <c r="I16" s="101">
        <v>0.63</v>
      </c>
      <c r="J16" s="101">
        <v>0.85</v>
      </c>
      <c r="K16" s="101">
        <v>1</v>
      </c>
      <c r="L16" s="102">
        <v>43831</v>
      </c>
      <c r="M16" s="102">
        <v>44196</v>
      </c>
      <c r="N16" s="83"/>
      <c r="O16" s="89">
        <f>N16/I16</f>
        <v>0</v>
      </c>
      <c r="P16" s="83"/>
      <c r="Q16" s="83"/>
      <c r="R16" s="83"/>
      <c r="S16" s="83"/>
      <c r="T16" s="83"/>
      <c r="U16" s="89">
        <f>T16/J16</f>
        <v>0</v>
      </c>
      <c r="V16" s="83"/>
      <c r="W16" s="83"/>
      <c r="X16" s="83"/>
      <c r="Y16" s="83"/>
      <c r="Z16" s="83"/>
      <c r="AA16" s="89">
        <f>Z16/K16</f>
        <v>0</v>
      </c>
      <c r="AB16" s="83"/>
      <c r="AC16" s="83"/>
      <c r="AD16" s="83"/>
      <c r="AE16" s="83"/>
    </row>
    <row r="17" spans="2:31" s="143" customFormat="1" ht="108" x14ac:dyDescent="0.2">
      <c r="B17" s="99" t="s">
        <v>441</v>
      </c>
      <c r="C17" s="99" t="s">
        <v>164</v>
      </c>
      <c r="D17" s="100">
        <v>0.9</v>
      </c>
      <c r="E17" s="99" t="s">
        <v>165</v>
      </c>
      <c r="F17" s="98" t="s">
        <v>166</v>
      </c>
      <c r="G17" s="96" t="s">
        <v>167</v>
      </c>
      <c r="H17" s="96" t="s">
        <v>145</v>
      </c>
      <c r="I17" s="101">
        <v>0.4</v>
      </c>
      <c r="J17" s="101">
        <v>0.7</v>
      </c>
      <c r="K17" s="101">
        <v>0.9</v>
      </c>
      <c r="L17" s="102">
        <v>43831</v>
      </c>
      <c r="M17" s="102">
        <v>44196</v>
      </c>
      <c r="N17" s="83"/>
      <c r="O17" s="89">
        <f>N17/I17</f>
        <v>0</v>
      </c>
      <c r="P17" s="83"/>
      <c r="Q17" s="83"/>
      <c r="R17" s="83"/>
      <c r="S17" s="83"/>
      <c r="T17" s="83"/>
      <c r="U17" s="89">
        <f>T17/J17</f>
        <v>0</v>
      </c>
      <c r="V17" s="83"/>
      <c r="W17" s="83"/>
      <c r="X17" s="83"/>
      <c r="Y17" s="83"/>
      <c r="Z17" s="83"/>
      <c r="AA17" s="89">
        <f>Z17/K17</f>
        <v>0</v>
      </c>
      <c r="AB17" s="83"/>
      <c r="AC17" s="83"/>
      <c r="AD17" s="83"/>
      <c r="AE17" s="83"/>
    </row>
    <row r="18" spans="2:31" s="143" customFormat="1" ht="144" x14ac:dyDescent="0.2">
      <c r="B18" s="99" t="s">
        <v>441</v>
      </c>
      <c r="C18" s="99" t="s">
        <v>442</v>
      </c>
      <c r="D18" s="100">
        <v>0.96</v>
      </c>
      <c r="E18" s="99" t="s">
        <v>168</v>
      </c>
      <c r="F18" s="98" t="s">
        <v>169</v>
      </c>
      <c r="G18" s="96" t="s">
        <v>167</v>
      </c>
      <c r="H18" s="96" t="s">
        <v>145</v>
      </c>
      <c r="I18" s="101">
        <v>0.96</v>
      </c>
      <c r="J18" s="101">
        <v>0</v>
      </c>
      <c r="K18" s="101">
        <v>0.96</v>
      </c>
      <c r="L18" s="102">
        <v>43831</v>
      </c>
      <c r="M18" s="102">
        <v>44196</v>
      </c>
      <c r="N18" s="83"/>
      <c r="O18" s="89">
        <f>N18/I18</f>
        <v>0</v>
      </c>
      <c r="P18" s="83"/>
      <c r="Q18" s="83"/>
      <c r="R18" s="83"/>
      <c r="S18" s="83"/>
      <c r="T18" s="83"/>
      <c r="U18" s="89" t="e">
        <f>T18/J18</f>
        <v>#DIV/0!</v>
      </c>
      <c r="V18" s="83"/>
      <c r="W18" s="83"/>
      <c r="X18" s="83"/>
      <c r="Y18" s="83"/>
      <c r="Z18" s="83"/>
      <c r="AA18" s="89">
        <f>Z18/K18</f>
        <v>0</v>
      </c>
      <c r="AB18" s="83"/>
      <c r="AC18" s="83"/>
      <c r="AD18" s="83"/>
      <c r="AE18" s="83"/>
    </row>
    <row r="19" spans="2:31" s="159" customFormat="1" ht="241.5" customHeight="1" x14ac:dyDescent="0.2">
      <c r="B19" s="96" t="s">
        <v>39</v>
      </c>
      <c r="C19" s="96" t="s">
        <v>443</v>
      </c>
      <c r="D19" s="100">
        <v>1</v>
      </c>
      <c r="E19" s="96" t="s">
        <v>444</v>
      </c>
      <c r="F19" s="98" t="s">
        <v>445</v>
      </c>
      <c r="G19" s="96" t="s">
        <v>204</v>
      </c>
      <c r="H19" s="96" t="s">
        <v>80</v>
      </c>
      <c r="I19" s="100">
        <v>0.3</v>
      </c>
      <c r="J19" s="100">
        <v>0.5</v>
      </c>
      <c r="K19" s="100">
        <v>1</v>
      </c>
      <c r="L19" s="102">
        <v>43922</v>
      </c>
      <c r="M19" s="102">
        <v>44165</v>
      </c>
      <c r="N19" s="96"/>
      <c r="O19" s="97"/>
      <c r="P19" s="96"/>
      <c r="Q19" s="96"/>
      <c r="R19" s="96"/>
      <c r="S19" s="96"/>
      <c r="T19" s="96"/>
      <c r="U19" s="97"/>
      <c r="V19" s="96"/>
      <c r="W19" s="96"/>
      <c r="X19" s="96"/>
      <c r="Y19" s="96"/>
      <c r="Z19" s="96"/>
      <c r="AA19" s="97">
        <f>Z19/K19</f>
        <v>0</v>
      </c>
      <c r="AB19" s="96"/>
      <c r="AC19" s="96"/>
      <c r="AD19" s="96"/>
      <c r="AE19" s="96"/>
    </row>
    <row r="20" spans="2:31" s="159" customFormat="1" ht="227.25" customHeight="1" x14ac:dyDescent="0.2">
      <c r="B20" s="96" t="s">
        <v>40</v>
      </c>
      <c r="C20" s="96" t="s">
        <v>446</v>
      </c>
      <c r="D20" s="100">
        <v>1</v>
      </c>
      <c r="E20" s="96" t="s">
        <v>375</v>
      </c>
      <c r="F20" s="98" t="s">
        <v>447</v>
      </c>
      <c r="G20" s="96" t="s">
        <v>209</v>
      </c>
      <c r="H20" s="96" t="s">
        <v>80</v>
      </c>
      <c r="I20" s="100">
        <v>0.2</v>
      </c>
      <c r="J20" s="100">
        <v>0.6</v>
      </c>
      <c r="K20" s="100">
        <v>1</v>
      </c>
      <c r="L20" s="102">
        <v>43922</v>
      </c>
      <c r="M20" s="102">
        <v>44165</v>
      </c>
      <c r="N20" s="96"/>
      <c r="O20" s="97"/>
      <c r="P20" s="96"/>
      <c r="Q20" s="96"/>
      <c r="R20" s="96"/>
      <c r="S20" s="96"/>
      <c r="T20" s="96"/>
      <c r="U20" s="97"/>
      <c r="V20" s="96"/>
      <c r="W20" s="96"/>
      <c r="X20" s="96"/>
      <c r="Y20" s="96"/>
      <c r="Z20" s="96"/>
      <c r="AA20" s="97"/>
      <c r="AB20" s="96"/>
      <c r="AC20" s="96"/>
      <c r="AD20" s="96"/>
      <c r="AE20" s="96"/>
    </row>
    <row r="21" spans="2:31" s="159" customFormat="1" ht="171" customHeight="1" x14ac:dyDescent="0.2">
      <c r="B21" s="96" t="s">
        <v>39</v>
      </c>
      <c r="C21" s="96" t="s">
        <v>448</v>
      </c>
      <c r="D21" s="96">
        <v>5</v>
      </c>
      <c r="E21" s="96" t="s">
        <v>205</v>
      </c>
      <c r="F21" s="98" t="s">
        <v>449</v>
      </c>
      <c r="G21" s="96" t="s">
        <v>210</v>
      </c>
      <c r="H21" s="96" t="s">
        <v>80</v>
      </c>
      <c r="I21" s="100">
        <v>0</v>
      </c>
      <c r="J21" s="100">
        <v>0.6</v>
      </c>
      <c r="K21" s="100">
        <v>1</v>
      </c>
      <c r="L21" s="102">
        <v>44013</v>
      </c>
      <c r="M21" s="102">
        <v>44165</v>
      </c>
      <c r="N21" s="96"/>
      <c r="O21" s="97" t="e">
        <f>N21/I21</f>
        <v>#DIV/0!</v>
      </c>
      <c r="P21" s="96"/>
      <c r="Q21" s="96"/>
      <c r="R21" s="96"/>
      <c r="S21" s="96"/>
      <c r="T21" s="96"/>
      <c r="U21" s="97">
        <f>T21/J21</f>
        <v>0</v>
      </c>
      <c r="V21" s="96"/>
      <c r="W21" s="96"/>
      <c r="X21" s="96"/>
      <c r="Y21" s="96"/>
      <c r="Z21" s="96"/>
      <c r="AA21" s="97">
        <f>Z21/K21</f>
        <v>0</v>
      </c>
      <c r="AB21" s="96"/>
      <c r="AC21" s="96"/>
      <c r="AD21" s="96"/>
      <c r="AE21" s="96"/>
    </row>
    <row r="22" spans="2:31" s="143" customFormat="1" ht="213" customHeight="1" x14ac:dyDescent="0.2">
      <c r="B22" s="96" t="s">
        <v>42</v>
      </c>
      <c r="C22" s="96" t="s">
        <v>450</v>
      </c>
      <c r="D22" s="100">
        <v>1</v>
      </c>
      <c r="E22" s="96" t="s">
        <v>212</v>
      </c>
      <c r="F22" s="98" t="s">
        <v>451</v>
      </c>
      <c r="G22" s="96" t="s">
        <v>210</v>
      </c>
      <c r="H22" s="96" t="s">
        <v>80</v>
      </c>
      <c r="I22" s="100">
        <v>0</v>
      </c>
      <c r="J22" s="101">
        <v>0.4</v>
      </c>
      <c r="K22" s="101">
        <v>1</v>
      </c>
      <c r="L22" s="102">
        <v>43952</v>
      </c>
      <c r="M22" s="102">
        <v>44165</v>
      </c>
      <c r="N22" s="83"/>
      <c r="O22" s="89"/>
      <c r="P22" s="83"/>
      <c r="Q22" s="83"/>
      <c r="R22" s="83"/>
      <c r="S22" s="83"/>
      <c r="T22" s="83"/>
      <c r="U22" s="89"/>
      <c r="V22" s="83"/>
      <c r="W22" s="83"/>
      <c r="X22" s="83"/>
      <c r="Y22" s="83"/>
      <c r="Z22" s="83"/>
      <c r="AA22" s="89">
        <f>Z22/K22</f>
        <v>0</v>
      </c>
      <c r="AB22" s="83"/>
      <c r="AC22" s="83"/>
      <c r="AD22" s="83"/>
      <c r="AE22" s="83"/>
    </row>
    <row r="23" spans="2:31" s="161" customFormat="1" ht="213" customHeight="1" x14ac:dyDescent="0.2">
      <c r="B23" s="96" t="s">
        <v>42</v>
      </c>
      <c r="C23" s="96" t="s">
        <v>452</v>
      </c>
      <c r="D23" s="100">
        <v>1</v>
      </c>
      <c r="E23" s="96" t="s">
        <v>453</v>
      </c>
      <c r="F23" s="98" t="s">
        <v>454</v>
      </c>
      <c r="G23" s="96" t="s">
        <v>455</v>
      </c>
      <c r="H23" s="96" t="s">
        <v>80</v>
      </c>
      <c r="I23" s="100">
        <v>0</v>
      </c>
      <c r="J23" s="101">
        <v>0.4</v>
      </c>
      <c r="K23" s="101">
        <v>1</v>
      </c>
      <c r="L23" s="102">
        <v>43952</v>
      </c>
      <c r="M23" s="102">
        <v>44165</v>
      </c>
      <c r="N23" s="83"/>
      <c r="O23" s="89"/>
      <c r="P23" s="83"/>
      <c r="Q23" s="83"/>
      <c r="R23" s="83"/>
      <c r="S23" s="83"/>
      <c r="T23" s="83"/>
      <c r="U23" s="89"/>
      <c r="V23" s="83"/>
      <c r="W23" s="83"/>
      <c r="X23" s="83"/>
      <c r="Y23" s="83"/>
      <c r="Z23" s="83"/>
      <c r="AA23" s="89"/>
      <c r="AB23" s="83"/>
      <c r="AC23" s="83"/>
      <c r="AD23" s="83"/>
      <c r="AE23" s="83"/>
    </row>
    <row r="24" spans="2:31" s="143" customFormat="1" ht="108" x14ac:dyDescent="0.2">
      <c r="B24" s="96" t="s">
        <v>45</v>
      </c>
      <c r="C24" s="96" t="s">
        <v>183</v>
      </c>
      <c r="D24" s="100">
        <v>1</v>
      </c>
      <c r="E24" s="96" t="s">
        <v>207</v>
      </c>
      <c r="F24" s="98" t="s">
        <v>184</v>
      </c>
      <c r="G24" s="96" t="s">
        <v>186</v>
      </c>
      <c r="H24" s="96" t="s">
        <v>80</v>
      </c>
      <c r="I24" s="101">
        <v>0.5</v>
      </c>
      <c r="J24" s="101">
        <v>0.75</v>
      </c>
      <c r="K24" s="101">
        <v>1</v>
      </c>
      <c r="L24" s="102">
        <v>43831</v>
      </c>
      <c r="M24" s="102">
        <v>44180</v>
      </c>
      <c r="N24" s="83"/>
      <c r="O24" s="89">
        <f t="shared" ref="O24:O31" si="0">N24/I24</f>
        <v>0</v>
      </c>
      <c r="P24" s="83"/>
      <c r="Q24" s="83"/>
      <c r="R24" s="83"/>
      <c r="S24" s="83"/>
      <c r="T24" s="83"/>
      <c r="U24" s="89">
        <f t="shared" ref="U24:U31" si="1">T24/J24</f>
        <v>0</v>
      </c>
      <c r="V24" s="83"/>
      <c r="W24" s="83"/>
      <c r="X24" s="83"/>
      <c r="Y24" s="83"/>
      <c r="Z24" s="83"/>
      <c r="AA24" s="89">
        <f t="shared" ref="AA24:AA31" si="2">Z24/K24</f>
        <v>0</v>
      </c>
      <c r="AB24" s="83"/>
      <c r="AC24" s="83"/>
      <c r="AD24" s="83"/>
      <c r="AE24" s="83"/>
    </row>
    <row r="25" spans="2:31" s="143" customFormat="1" ht="108" x14ac:dyDescent="0.2">
      <c r="B25" s="96" t="s">
        <v>45</v>
      </c>
      <c r="C25" s="96" t="s">
        <v>170</v>
      </c>
      <c r="D25" s="100">
        <v>1</v>
      </c>
      <c r="E25" s="96" t="s">
        <v>208</v>
      </c>
      <c r="F25" s="98" t="s">
        <v>172</v>
      </c>
      <c r="G25" s="96" t="s">
        <v>187</v>
      </c>
      <c r="H25" s="96" t="s">
        <v>80</v>
      </c>
      <c r="I25" s="101">
        <v>0</v>
      </c>
      <c r="J25" s="101">
        <v>0.5</v>
      </c>
      <c r="K25" s="101">
        <v>1</v>
      </c>
      <c r="L25" s="102">
        <v>44013</v>
      </c>
      <c r="M25" s="102">
        <v>44180</v>
      </c>
      <c r="N25" s="83"/>
      <c r="O25" s="89" t="e">
        <f t="shared" si="0"/>
        <v>#DIV/0!</v>
      </c>
      <c r="P25" s="83"/>
      <c r="Q25" s="83"/>
      <c r="R25" s="83"/>
      <c r="S25" s="83"/>
      <c r="T25" s="83"/>
      <c r="U25" s="89">
        <f t="shared" si="1"/>
        <v>0</v>
      </c>
      <c r="V25" s="83"/>
      <c r="W25" s="83"/>
      <c r="X25" s="83"/>
      <c r="Y25" s="83"/>
      <c r="Z25" s="83"/>
      <c r="AA25" s="89">
        <f t="shared" si="2"/>
        <v>0</v>
      </c>
      <c r="AB25" s="83"/>
      <c r="AC25" s="83"/>
      <c r="AD25" s="83"/>
      <c r="AE25" s="83"/>
    </row>
    <row r="26" spans="2:31" s="143" customFormat="1" ht="108" x14ac:dyDescent="0.2">
      <c r="B26" s="96" t="s">
        <v>45</v>
      </c>
      <c r="C26" s="96" t="s">
        <v>199</v>
      </c>
      <c r="D26" s="100">
        <v>1</v>
      </c>
      <c r="E26" s="96" t="s">
        <v>175</v>
      </c>
      <c r="F26" s="98" t="s">
        <v>171</v>
      </c>
      <c r="G26" s="96" t="s">
        <v>185</v>
      </c>
      <c r="H26" s="96" t="s">
        <v>80</v>
      </c>
      <c r="I26" s="101">
        <v>1</v>
      </c>
      <c r="J26" s="101">
        <v>1</v>
      </c>
      <c r="K26" s="101">
        <v>1</v>
      </c>
      <c r="L26" s="102">
        <v>43862</v>
      </c>
      <c r="M26" s="102">
        <v>44165</v>
      </c>
      <c r="N26" s="83"/>
      <c r="O26" s="89">
        <f t="shared" si="0"/>
        <v>0</v>
      </c>
      <c r="P26" s="83"/>
      <c r="Q26" s="83"/>
      <c r="R26" s="83"/>
      <c r="S26" s="83"/>
      <c r="T26" s="83"/>
      <c r="U26" s="89">
        <f t="shared" si="1"/>
        <v>0</v>
      </c>
      <c r="V26" s="83"/>
      <c r="W26" s="83"/>
      <c r="X26" s="83"/>
      <c r="Y26" s="83"/>
      <c r="Z26" s="83"/>
      <c r="AA26" s="89">
        <f t="shared" si="2"/>
        <v>0</v>
      </c>
      <c r="AB26" s="83"/>
      <c r="AC26" s="83"/>
      <c r="AD26" s="83"/>
      <c r="AE26" s="83"/>
    </row>
    <row r="27" spans="2:31" s="143" customFormat="1" ht="108" x14ac:dyDescent="0.2">
      <c r="B27" s="96" t="s">
        <v>45</v>
      </c>
      <c r="C27" s="96" t="s">
        <v>173</v>
      </c>
      <c r="D27" s="100">
        <v>1</v>
      </c>
      <c r="E27" s="96" t="s">
        <v>176</v>
      </c>
      <c r="F27" s="98" t="s">
        <v>200</v>
      </c>
      <c r="G27" s="96" t="s">
        <v>188</v>
      </c>
      <c r="H27" s="96" t="s">
        <v>80</v>
      </c>
      <c r="I27" s="101">
        <v>1</v>
      </c>
      <c r="J27" s="101">
        <v>1</v>
      </c>
      <c r="K27" s="101">
        <v>1</v>
      </c>
      <c r="L27" s="102">
        <v>43831</v>
      </c>
      <c r="M27" s="102">
        <v>44165</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143" customFormat="1" ht="108" x14ac:dyDescent="0.2">
      <c r="B28" s="96" t="s">
        <v>45</v>
      </c>
      <c r="C28" s="96" t="s">
        <v>174</v>
      </c>
      <c r="D28" s="100">
        <v>1</v>
      </c>
      <c r="E28" s="96" t="s">
        <v>177</v>
      </c>
      <c r="F28" s="98" t="s">
        <v>201</v>
      </c>
      <c r="G28" s="96" t="s">
        <v>189</v>
      </c>
      <c r="H28" s="96" t="s">
        <v>80</v>
      </c>
      <c r="I28" s="101">
        <v>1</v>
      </c>
      <c r="J28" s="101">
        <v>1</v>
      </c>
      <c r="K28" s="101">
        <v>1</v>
      </c>
      <c r="L28" s="102">
        <v>43831</v>
      </c>
      <c r="M28" s="102">
        <v>44165</v>
      </c>
      <c r="N28" s="83"/>
      <c r="O28" s="89">
        <f t="shared" si="0"/>
        <v>0</v>
      </c>
      <c r="P28" s="83"/>
      <c r="Q28" s="83"/>
      <c r="R28" s="83"/>
      <c r="S28" s="83"/>
      <c r="T28" s="83"/>
      <c r="U28" s="89">
        <f t="shared" si="1"/>
        <v>0</v>
      </c>
      <c r="V28" s="83"/>
      <c r="W28" s="83"/>
      <c r="X28" s="83"/>
      <c r="Y28" s="83"/>
      <c r="Z28" s="83"/>
      <c r="AA28" s="89">
        <f t="shared" si="2"/>
        <v>0</v>
      </c>
      <c r="AB28" s="83"/>
      <c r="AC28" s="83"/>
      <c r="AD28" s="83"/>
      <c r="AE28" s="83"/>
    </row>
    <row r="29" spans="2:31" s="143" customFormat="1" ht="108" x14ac:dyDescent="0.2">
      <c r="B29" s="96" t="s">
        <v>45</v>
      </c>
      <c r="C29" s="96" t="s">
        <v>178</v>
      </c>
      <c r="D29" s="100">
        <v>1</v>
      </c>
      <c r="E29" s="96" t="s">
        <v>179</v>
      </c>
      <c r="F29" s="98" t="s">
        <v>202</v>
      </c>
      <c r="G29" s="96" t="s">
        <v>190</v>
      </c>
      <c r="H29" s="96" t="s">
        <v>80</v>
      </c>
      <c r="I29" s="103">
        <f>3/8</f>
        <v>0.375</v>
      </c>
      <c r="J29" s="101">
        <v>0.75</v>
      </c>
      <c r="K29" s="101">
        <v>1</v>
      </c>
      <c r="L29" s="102">
        <v>43831</v>
      </c>
      <c r="M29" s="102">
        <v>44196</v>
      </c>
      <c r="N29" s="83"/>
      <c r="O29" s="89">
        <f t="shared" si="0"/>
        <v>0</v>
      </c>
      <c r="P29" s="83"/>
      <c r="Q29" s="83"/>
      <c r="R29" s="83"/>
      <c r="S29" s="83"/>
      <c r="T29" s="83"/>
      <c r="U29" s="89">
        <f t="shared" si="1"/>
        <v>0</v>
      </c>
      <c r="V29" s="83"/>
      <c r="W29" s="83"/>
      <c r="X29" s="83"/>
      <c r="Y29" s="83"/>
      <c r="Z29" s="83"/>
      <c r="AA29" s="89">
        <f t="shared" si="2"/>
        <v>0</v>
      </c>
      <c r="AB29" s="83"/>
      <c r="AC29" s="83"/>
      <c r="AD29" s="83"/>
      <c r="AE29" s="83"/>
    </row>
    <row r="30" spans="2:31" s="143" customFormat="1" ht="90" x14ac:dyDescent="0.2">
      <c r="B30" s="96" t="s">
        <v>44</v>
      </c>
      <c r="C30" s="96" t="s">
        <v>192</v>
      </c>
      <c r="D30" s="100">
        <v>1</v>
      </c>
      <c r="E30" s="96" t="s">
        <v>180</v>
      </c>
      <c r="F30" s="98" t="s">
        <v>181</v>
      </c>
      <c r="G30" s="96" t="s">
        <v>206</v>
      </c>
      <c r="H30" s="96" t="s">
        <v>80</v>
      </c>
      <c r="I30" s="101">
        <v>0.2</v>
      </c>
      <c r="J30" s="101">
        <v>0.5</v>
      </c>
      <c r="K30" s="101">
        <v>1</v>
      </c>
      <c r="L30" s="102">
        <v>43952</v>
      </c>
      <c r="M30" s="102">
        <v>44165</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143" customFormat="1" ht="108" x14ac:dyDescent="0.2">
      <c r="B31" s="96" t="s">
        <v>45</v>
      </c>
      <c r="C31" s="96" t="s">
        <v>182</v>
      </c>
      <c r="D31" s="100">
        <v>1</v>
      </c>
      <c r="E31" s="96" t="s">
        <v>211</v>
      </c>
      <c r="F31" s="98" t="s">
        <v>193</v>
      </c>
      <c r="G31" s="96" t="s">
        <v>191</v>
      </c>
      <c r="H31" s="96" t="s">
        <v>145</v>
      </c>
      <c r="I31" s="103">
        <f>2/12</f>
        <v>0.16666666666666666</v>
      </c>
      <c r="J31" s="103">
        <v>0.23</v>
      </c>
      <c r="K31" s="101">
        <v>1</v>
      </c>
      <c r="L31" s="102">
        <v>43831</v>
      </c>
      <c r="M31" s="102">
        <v>44196</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143" customFormat="1" ht="23.25" x14ac:dyDescent="0.2">
      <c r="E32" s="149"/>
      <c r="F32" s="159"/>
      <c r="G32" s="150"/>
      <c r="H32" s="150"/>
      <c r="I32" s="150"/>
      <c r="J32" s="150"/>
      <c r="K32" s="150"/>
      <c r="L32" s="150"/>
      <c r="M32" s="150"/>
      <c r="N32" s="150"/>
      <c r="O32" s="150"/>
      <c r="P32" s="150"/>
      <c r="Q32" s="150"/>
    </row>
    <row r="33" spans="2:17" s="143" customFormat="1" ht="23.25" x14ac:dyDescent="0.2">
      <c r="B33" s="143" t="s">
        <v>158</v>
      </c>
      <c r="E33" s="149"/>
      <c r="F33" s="159"/>
      <c r="G33" s="150"/>
      <c r="H33" s="150"/>
      <c r="I33" s="150"/>
      <c r="J33" s="150"/>
      <c r="K33" s="150"/>
      <c r="L33" s="150"/>
      <c r="M33" s="150"/>
      <c r="N33" s="150"/>
      <c r="O33" s="150"/>
      <c r="P33" s="150"/>
      <c r="Q33" s="150"/>
    </row>
    <row r="34" spans="2:17" s="143" customFormat="1" ht="23.25" x14ac:dyDescent="0.2">
      <c r="E34" s="149"/>
      <c r="F34" s="159"/>
      <c r="G34" s="150"/>
      <c r="H34" s="150"/>
      <c r="I34" s="150"/>
      <c r="J34" s="150"/>
      <c r="K34" s="150"/>
      <c r="L34" s="150"/>
      <c r="M34" s="150"/>
      <c r="N34" s="150"/>
      <c r="O34" s="150"/>
      <c r="P34" s="150"/>
      <c r="Q34" s="150"/>
    </row>
    <row r="35" spans="2:17" s="143" customFormat="1" ht="23.25" x14ac:dyDescent="0.2">
      <c r="E35" s="149"/>
      <c r="F35" s="159"/>
      <c r="G35" s="150"/>
      <c r="H35" s="150"/>
      <c r="I35" s="150"/>
      <c r="J35" s="150"/>
      <c r="K35" s="150"/>
      <c r="L35" s="150"/>
      <c r="M35" s="150"/>
      <c r="N35" s="150"/>
      <c r="O35" s="150"/>
      <c r="P35" s="150"/>
      <c r="Q35" s="150"/>
    </row>
    <row r="36" spans="2:17" s="143" customFormat="1" ht="23.25" x14ac:dyDescent="0.2">
      <c r="E36" s="149"/>
      <c r="F36" s="159"/>
      <c r="G36" s="150"/>
      <c r="H36" s="150"/>
      <c r="I36" s="150"/>
      <c r="J36" s="150"/>
      <c r="K36" s="150"/>
      <c r="L36" s="150"/>
      <c r="M36" s="150"/>
      <c r="N36" s="150"/>
      <c r="O36" s="150"/>
      <c r="P36" s="150"/>
      <c r="Q36" s="150"/>
    </row>
    <row r="37" spans="2:17" s="143" customFormat="1" ht="23.25" x14ac:dyDescent="0.2">
      <c r="E37" s="149"/>
      <c r="F37" s="159"/>
      <c r="G37" s="150"/>
      <c r="H37" s="150"/>
      <c r="I37" s="150"/>
      <c r="J37" s="150"/>
      <c r="K37" s="150"/>
      <c r="L37" s="150"/>
      <c r="M37" s="150"/>
      <c r="N37" s="150"/>
      <c r="O37" s="150"/>
      <c r="P37" s="150"/>
      <c r="Q37" s="150"/>
    </row>
    <row r="38" spans="2:17" s="143" customFormat="1" ht="23.25" x14ac:dyDescent="0.2">
      <c r="E38" s="149"/>
      <c r="F38" s="159"/>
      <c r="G38" s="150"/>
      <c r="H38" s="150"/>
      <c r="I38" s="150"/>
      <c r="J38" s="150"/>
      <c r="K38" s="150"/>
      <c r="L38" s="150"/>
      <c r="M38" s="150"/>
      <c r="N38" s="150"/>
      <c r="O38" s="150"/>
      <c r="P38" s="150"/>
      <c r="Q38" s="150"/>
    </row>
    <row r="39" spans="2:17" s="143" customFormat="1" ht="23.25" x14ac:dyDescent="0.2">
      <c r="E39" s="149"/>
      <c r="F39" s="159"/>
      <c r="G39" s="150"/>
      <c r="H39" s="150"/>
      <c r="I39" s="150"/>
      <c r="J39" s="150"/>
      <c r="K39" s="150"/>
      <c r="L39" s="150"/>
      <c r="M39" s="150"/>
      <c r="N39" s="150"/>
      <c r="O39" s="150"/>
      <c r="P39" s="150"/>
      <c r="Q39" s="150"/>
    </row>
    <row r="40" spans="2:17" s="143" customFormat="1" ht="23.25" x14ac:dyDescent="0.2">
      <c r="E40" s="149"/>
      <c r="F40" s="159"/>
      <c r="G40" s="150"/>
      <c r="H40" s="150"/>
      <c r="I40" s="150"/>
      <c r="J40" s="150"/>
      <c r="K40" s="150"/>
      <c r="L40" s="150"/>
      <c r="M40" s="150"/>
      <c r="N40" s="150"/>
      <c r="O40" s="150"/>
      <c r="P40" s="150"/>
      <c r="Q40" s="150"/>
    </row>
    <row r="41" spans="2:17" s="143" customFormat="1" ht="23.25" x14ac:dyDescent="0.2">
      <c r="E41" s="149"/>
      <c r="F41" s="159"/>
      <c r="G41" s="150"/>
      <c r="H41" s="150"/>
      <c r="I41" s="150"/>
      <c r="J41" s="150"/>
      <c r="K41" s="150"/>
      <c r="L41" s="150"/>
      <c r="M41" s="150"/>
      <c r="N41" s="150"/>
      <c r="O41" s="150"/>
      <c r="P41" s="150"/>
      <c r="Q41" s="150"/>
    </row>
    <row r="42" spans="2:17" s="143" customFormat="1" ht="23.25" x14ac:dyDescent="0.2">
      <c r="E42" s="149"/>
      <c r="F42" s="159"/>
      <c r="G42" s="150"/>
      <c r="H42" s="150"/>
      <c r="I42" s="150"/>
      <c r="J42" s="150"/>
      <c r="K42" s="150"/>
      <c r="L42" s="150"/>
      <c r="M42" s="150"/>
      <c r="N42" s="150"/>
      <c r="O42" s="150"/>
      <c r="P42" s="150"/>
      <c r="Q42" s="150"/>
    </row>
    <row r="43" spans="2:17" s="143" customFormat="1" ht="23.25" x14ac:dyDescent="0.2">
      <c r="E43" s="149"/>
      <c r="F43" s="159"/>
      <c r="G43" s="150"/>
      <c r="H43" s="150"/>
      <c r="I43" s="150"/>
      <c r="J43" s="150"/>
      <c r="K43" s="150"/>
      <c r="L43" s="150"/>
      <c r="M43" s="150"/>
      <c r="N43" s="150"/>
      <c r="O43" s="150"/>
      <c r="P43" s="150"/>
      <c r="Q43" s="150"/>
    </row>
    <row r="44" spans="2:17" s="143" customFormat="1" ht="23.25" x14ac:dyDescent="0.2">
      <c r="E44" s="149"/>
      <c r="F44" s="159"/>
      <c r="G44" s="150"/>
      <c r="H44" s="150"/>
      <c r="I44" s="150"/>
      <c r="J44" s="150"/>
      <c r="K44" s="150"/>
      <c r="L44" s="150"/>
      <c r="M44" s="150"/>
      <c r="N44" s="150"/>
      <c r="O44" s="150"/>
      <c r="P44" s="150"/>
      <c r="Q44" s="150"/>
    </row>
    <row r="45" spans="2:17" s="143" customFormat="1" ht="23.25" x14ac:dyDescent="0.2">
      <c r="E45" s="149"/>
      <c r="F45" s="159"/>
      <c r="G45" s="150"/>
      <c r="H45" s="150"/>
      <c r="I45" s="150"/>
      <c r="J45" s="150"/>
      <c r="K45" s="150"/>
      <c r="L45" s="150"/>
      <c r="M45" s="150"/>
      <c r="N45" s="150"/>
      <c r="O45" s="150"/>
      <c r="P45" s="150"/>
      <c r="Q45" s="150"/>
    </row>
    <row r="46" spans="2:17" s="143" customFormat="1" ht="23.25" x14ac:dyDescent="0.2">
      <c r="E46" s="149"/>
      <c r="F46" s="159"/>
      <c r="G46" s="150"/>
      <c r="H46" s="150"/>
      <c r="I46" s="150"/>
      <c r="J46" s="150"/>
      <c r="K46" s="150"/>
      <c r="L46" s="150"/>
      <c r="M46" s="150"/>
      <c r="N46" s="150"/>
      <c r="O46" s="150"/>
      <c r="P46" s="150"/>
      <c r="Q46" s="150"/>
    </row>
    <row r="47" spans="2:17" s="143" customFormat="1" ht="23.25" x14ac:dyDescent="0.2">
      <c r="E47" s="149"/>
      <c r="F47" s="159"/>
      <c r="G47" s="150"/>
      <c r="H47" s="150"/>
      <c r="I47" s="150"/>
      <c r="J47" s="150"/>
      <c r="K47" s="150"/>
      <c r="L47" s="150"/>
      <c r="M47" s="150"/>
      <c r="N47" s="150"/>
      <c r="O47" s="150"/>
      <c r="P47" s="150"/>
      <c r="Q47" s="150"/>
    </row>
    <row r="48" spans="2:17" s="143" customFormat="1" ht="23.25" x14ac:dyDescent="0.2">
      <c r="E48" s="149"/>
      <c r="F48" s="159"/>
      <c r="G48" s="150"/>
      <c r="H48" s="150"/>
      <c r="I48" s="150"/>
      <c r="J48" s="150"/>
      <c r="K48" s="150"/>
      <c r="L48" s="150"/>
      <c r="M48" s="150"/>
      <c r="N48" s="150"/>
      <c r="O48" s="150"/>
      <c r="P48" s="150"/>
      <c r="Q48" s="150"/>
    </row>
    <row r="49" spans="5:17" s="143" customFormat="1" ht="23.25" x14ac:dyDescent="0.2">
      <c r="E49" s="149"/>
      <c r="F49" s="159"/>
      <c r="G49" s="150"/>
      <c r="H49" s="150"/>
      <c r="I49" s="150"/>
      <c r="J49" s="150"/>
      <c r="K49" s="150"/>
      <c r="L49" s="150"/>
      <c r="M49" s="150"/>
      <c r="N49" s="150"/>
      <c r="O49" s="150"/>
      <c r="P49" s="150"/>
      <c r="Q49" s="150"/>
    </row>
    <row r="50" spans="5:17" s="143" customFormat="1" ht="23.25" x14ac:dyDescent="0.2">
      <c r="E50" s="149"/>
      <c r="F50" s="159"/>
      <c r="G50" s="150"/>
      <c r="H50" s="150"/>
      <c r="I50" s="150"/>
      <c r="J50" s="150"/>
      <c r="K50" s="150"/>
      <c r="L50" s="150"/>
      <c r="M50" s="150"/>
      <c r="N50" s="150"/>
      <c r="O50" s="150"/>
      <c r="P50" s="150"/>
      <c r="Q50" s="150"/>
    </row>
    <row r="51" spans="5:17" s="143" customFormat="1" ht="23.25" x14ac:dyDescent="0.2">
      <c r="E51" s="149"/>
      <c r="F51" s="159"/>
      <c r="G51" s="150"/>
      <c r="H51" s="150"/>
      <c r="I51" s="150"/>
      <c r="J51" s="150"/>
      <c r="K51" s="150"/>
      <c r="L51" s="150"/>
      <c r="M51" s="150"/>
      <c r="N51" s="150"/>
      <c r="O51" s="150"/>
      <c r="P51" s="150"/>
      <c r="Q51" s="150"/>
    </row>
    <row r="52" spans="5:17" s="143" customFormat="1" ht="23.25" x14ac:dyDescent="0.2">
      <c r="E52" s="149"/>
      <c r="F52" s="159"/>
      <c r="G52" s="150"/>
      <c r="H52" s="150"/>
      <c r="I52" s="150"/>
      <c r="J52" s="150"/>
      <c r="K52" s="150"/>
      <c r="L52" s="150"/>
      <c r="M52" s="150"/>
      <c r="N52" s="150"/>
      <c r="O52" s="150"/>
      <c r="P52" s="150"/>
      <c r="Q52" s="150"/>
    </row>
    <row r="53" spans="5:17" s="143" customFormat="1" ht="23.25" x14ac:dyDescent="0.2">
      <c r="E53" s="149"/>
      <c r="F53" s="159"/>
      <c r="G53" s="150"/>
      <c r="H53" s="150"/>
      <c r="I53" s="150"/>
      <c r="J53" s="150"/>
      <c r="K53" s="150"/>
      <c r="L53" s="150"/>
      <c r="M53" s="150"/>
      <c r="N53" s="150"/>
      <c r="O53" s="150"/>
      <c r="P53" s="150"/>
      <c r="Q53" s="150"/>
    </row>
    <row r="54" spans="5:17" s="143" customFormat="1" ht="23.25" x14ac:dyDescent="0.2">
      <c r="E54" s="149"/>
      <c r="F54" s="159"/>
      <c r="G54" s="150"/>
      <c r="H54" s="150"/>
      <c r="I54" s="150"/>
      <c r="J54" s="150"/>
      <c r="K54" s="150"/>
      <c r="L54" s="150"/>
      <c r="M54" s="150"/>
      <c r="N54" s="150"/>
      <c r="O54" s="150"/>
      <c r="P54" s="150"/>
      <c r="Q54" s="150"/>
    </row>
    <row r="55" spans="5:17" s="143" customFormat="1" ht="23.25" x14ac:dyDescent="0.2">
      <c r="E55" s="149"/>
      <c r="F55" s="159"/>
      <c r="G55" s="150"/>
      <c r="H55" s="150"/>
      <c r="I55" s="150"/>
      <c r="J55" s="150"/>
      <c r="K55" s="150"/>
      <c r="L55" s="150"/>
      <c r="M55" s="150"/>
      <c r="N55" s="150"/>
      <c r="O55" s="150"/>
      <c r="P55" s="150"/>
      <c r="Q55" s="150"/>
    </row>
    <row r="56" spans="5:17" s="143" customFormat="1" ht="23.25" x14ac:dyDescent="0.2">
      <c r="E56" s="149"/>
      <c r="F56" s="159"/>
      <c r="G56" s="150"/>
      <c r="H56" s="150"/>
      <c r="I56" s="150"/>
      <c r="J56" s="150"/>
      <c r="K56" s="150"/>
      <c r="L56" s="150"/>
      <c r="M56" s="150"/>
      <c r="N56" s="150"/>
      <c r="O56" s="150"/>
      <c r="P56" s="150"/>
      <c r="Q56" s="150"/>
    </row>
    <row r="57" spans="5:17" s="143" customFormat="1" ht="23.25" x14ac:dyDescent="0.2">
      <c r="E57" s="149"/>
      <c r="F57" s="159"/>
      <c r="G57" s="150"/>
      <c r="H57" s="150"/>
      <c r="I57" s="150"/>
      <c r="J57" s="150"/>
      <c r="K57" s="150"/>
      <c r="L57" s="150"/>
      <c r="M57" s="150"/>
      <c r="N57" s="150"/>
      <c r="O57" s="150"/>
      <c r="P57" s="150"/>
      <c r="Q57" s="150"/>
    </row>
    <row r="58" spans="5:17" s="143" customFormat="1" ht="23.25" x14ac:dyDescent="0.2">
      <c r="E58" s="149"/>
      <c r="F58" s="159"/>
      <c r="G58" s="150"/>
      <c r="H58" s="150"/>
      <c r="I58" s="150"/>
      <c r="J58" s="150"/>
      <c r="K58" s="150"/>
      <c r="L58" s="150"/>
      <c r="M58" s="150"/>
      <c r="N58" s="150"/>
      <c r="O58" s="150"/>
      <c r="P58" s="150"/>
      <c r="Q58" s="150"/>
    </row>
    <row r="59" spans="5:17" s="143" customFormat="1" ht="23.25" x14ac:dyDescent="0.2">
      <c r="E59" s="149"/>
      <c r="F59" s="159"/>
      <c r="G59" s="150"/>
      <c r="H59" s="150"/>
      <c r="I59" s="150"/>
      <c r="J59" s="150"/>
      <c r="K59" s="150"/>
      <c r="L59" s="150"/>
      <c r="M59" s="150"/>
      <c r="N59" s="150"/>
      <c r="O59" s="150"/>
      <c r="P59" s="150"/>
      <c r="Q59" s="150"/>
    </row>
    <row r="60" spans="5:17" s="143" customFormat="1" ht="23.25" x14ac:dyDescent="0.2">
      <c r="E60" s="149"/>
      <c r="F60" s="159"/>
      <c r="G60" s="150"/>
      <c r="H60" s="150"/>
      <c r="I60" s="150"/>
      <c r="J60" s="150"/>
      <c r="K60" s="150"/>
      <c r="L60" s="150"/>
      <c r="M60" s="150"/>
      <c r="N60" s="150"/>
      <c r="O60" s="150"/>
      <c r="P60" s="150"/>
      <c r="Q60" s="150"/>
    </row>
    <row r="61" spans="5:17" s="143" customFormat="1" ht="23.25" x14ac:dyDescent="0.2">
      <c r="E61" s="149"/>
      <c r="F61" s="159"/>
      <c r="G61" s="150"/>
      <c r="H61" s="150"/>
      <c r="I61" s="150"/>
      <c r="J61" s="150"/>
      <c r="K61" s="150"/>
      <c r="L61" s="150"/>
      <c r="M61" s="150"/>
      <c r="N61" s="150"/>
      <c r="O61" s="150"/>
      <c r="P61" s="150"/>
      <c r="Q61" s="150"/>
    </row>
    <row r="62" spans="5:17" s="143" customFormat="1" ht="23.25" x14ac:dyDescent="0.2">
      <c r="E62" s="149"/>
      <c r="F62" s="159"/>
      <c r="G62" s="150"/>
      <c r="H62" s="150"/>
      <c r="I62" s="150"/>
      <c r="J62" s="150"/>
      <c r="K62" s="150"/>
      <c r="L62" s="150"/>
      <c r="M62" s="150"/>
      <c r="N62" s="150"/>
      <c r="O62" s="150"/>
      <c r="P62" s="150"/>
      <c r="Q62" s="150"/>
    </row>
    <row r="63" spans="5:17" s="143" customFormat="1" ht="23.25" x14ac:dyDescent="0.2">
      <c r="E63" s="149"/>
      <c r="F63" s="159"/>
      <c r="G63" s="150"/>
      <c r="H63" s="150"/>
      <c r="I63" s="150"/>
      <c r="J63" s="150"/>
      <c r="K63" s="150"/>
      <c r="L63" s="150"/>
      <c r="M63" s="150"/>
      <c r="N63" s="150"/>
      <c r="O63" s="150"/>
      <c r="P63" s="150"/>
      <c r="Q63" s="150"/>
    </row>
    <row r="64" spans="5:17" s="143" customFormat="1" ht="23.25" x14ac:dyDescent="0.2">
      <c r="E64" s="149"/>
      <c r="F64" s="159"/>
      <c r="G64" s="150"/>
      <c r="H64" s="150"/>
      <c r="I64" s="150"/>
      <c r="J64" s="150"/>
      <c r="K64" s="150"/>
      <c r="L64" s="150"/>
      <c r="M64" s="150"/>
      <c r="N64" s="150"/>
      <c r="O64" s="150"/>
      <c r="P64" s="150"/>
      <c r="Q64" s="150"/>
    </row>
    <row r="65" spans="5:17" s="143" customFormat="1" ht="23.25" x14ac:dyDescent="0.2">
      <c r="E65" s="149"/>
      <c r="F65" s="159"/>
      <c r="G65" s="150"/>
      <c r="H65" s="150"/>
      <c r="I65" s="150"/>
      <c r="J65" s="150"/>
      <c r="K65" s="150"/>
      <c r="L65" s="150"/>
      <c r="M65" s="150"/>
      <c r="N65" s="150"/>
      <c r="O65" s="150"/>
      <c r="P65" s="150"/>
      <c r="Q65" s="150"/>
    </row>
    <row r="66" spans="5:17" s="143" customFormat="1" ht="23.25" x14ac:dyDescent="0.2">
      <c r="E66" s="149"/>
      <c r="F66" s="159"/>
      <c r="G66" s="150"/>
      <c r="H66" s="150"/>
      <c r="I66" s="150"/>
      <c r="J66" s="150"/>
      <c r="K66" s="150"/>
      <c r="L66" s="150"/>
      <c r="M66" s="150"/>
      <c r="N66" s="150"/>
      <c r="O66" s="150"/>
      <c r="P66" s="150"/>
      <c r="Q66" s="150"/>
    </row>
    <row r="67" spans="5:17" s="143" customFormat="1" ht="23.25" x14ac:dyDescent="0.2">
      <c r="E67" s="149"/>
      <c r="F67" s="159"/>
      <c r="G67" s="150"/>
      <c r="H67" s="150"/>
      <c r="I67" s="150"/>
      <c r="J67" s="150"/>
      <c r="K67" s="150"/>
      <c r="L67" s="150"/>
      <c r="M67" s="150"/>
      <c r="N67" s="150"/>
      <c r="O67" s="150"/>
      <c r="P67" s="150"/>
      <c r="Q67" s="150"/>
    </row>
    <row r="68" spans="5:17" s="143" customFormat="1" ht="23.25" x14ac:dyDescent="0.2">
      <c r="E68" s="149"/>
      <c r="F68" s="159"/>
      <c r="G68" s="150"/>
      <c r="H68" s="150"/>
      <c r="I68" s="150"/>
      <c r="J68" s="150"/>
      <c r="K68" s="150"/>
      <c r="L68" s="150"/>
      <c r="M68" s="150"/>
      <c r="N68" s="150"/>
      <c r="O68" s="150"/>
      <c r="P68" s="150"/>
      <c r="Q68" s="150"/>
    </row>
    <row r="69" spans="5:17" s="143" customFormat="1" ht="23.25" x14ac:dyDescent="0.2">
      <c r="E69" s="149"/>
      <c r="F69" s="159"/>
      <c r="G69" s="150"/>
      <c r="H69" s="150"/>
      <c r="I69" s="150"/>
      <c r="J69" s="150"/>
      <c r="K69" s="150"/>
      <c r="L69" s="150"/>
      <c r="M69" s="150"/>
      <c r="N69" s="150"/>
      <c r="O69" s="150"/>
      <c r="P69" s="150"/>
      <c r="Q69" s="150"/>
    </row>
    <row r="70" spans="5:17" s="143" customFormat="1" ht="23.25" x14ac:dyDescent="0.2">
      <c r="E70" s="149"/>
      <c r="F70" s="159"/>
      <c r="G70" s="150"/>
      <c r="H70" s="150"/>
      <c r="I70" s="150"/>
      <c r="J70" s="150"/>
      <c r="K70" s="150"/>
      <c r="L70" s="150"/>
      <c r="M70" s="150"/>
      <c r="N70" s="150"/>
      <c r="O70" s="150"/>
      <c r="P70" s="150"/>
      <c r="Q70" s="150"/>
    </row>
    <row r="71" spans="5:17" s="143" customFormat="1" ht="23.25" x14ac:dyDescent="0.2">
      <c r="E71" s="149"/>
      <c r="F71" s="159"/>
      <c r="G71" s="150"/>
      <c r="H71" s="150"/>
      <c r="I71" s="150"/>
      <c r="J71" s="150"/>
      <c r="K71" s="150"/>
      <c r="L71" s="150"/>
      <c r="M71" s="150"/>
      <c r="N71" s="150"/>
      <c r="O71" s="150"/>
      <c r="P71" s="150"/>
      <c r="Q71" s="150"/>
    </row>
    <row r="72" spans="5:17" s="143" customFormat="1" ht="23.25" x14ac:dyDescent="0.2">
      <c r="E72" s="149"/>
      <c r="F72" s="159"/>
      <c r="G72" s="150"/>
      <c r="H72" s="150"/>
      <c r="I72" s="150"/>
      <c r="J72" s="150"/>
      <c r="K72" s="150"/>
      <c r="L72" s="150"/>
      <c r="M72" s="150"/>
      <c r="N72" s="150"/>
      <c r="O72" s="150"/>
      <c r="P72" s="150"/>
      <c r="Q72" s="150"/>
    </row>
    <row r="73" spans="5:17" s="143" customFormat="1" ht="23.25" x14ac:dyDescent="0.2">
      <c r="E73" s="149"/>
      <c r="F73" s="159"/>
      <c r="G73" s="150"/>
      <c r="H73" s="150"/>
      <c r="I73" s="150"/>
      <c r="J73" s="150"/>
      <c r="K73" s="150"/>
      <c r="L73" s="150"/>
      <c r="M73" s="150"/>
      <c r="N73" s="150"/>
      <c r="O73" s="150"/>
      <c r="P73" s="150"/>
      <c r="Q73" s="150"/>
    </row>
    <row r="74" spans="5:17" s="143" customFormat="1" ht="23.25" x14ac:dyDescent="0.2">
      <c r="E74" s="149"/>
      <c r="F74" s="159"/>
      <c r="G74" s="150"/>
      <c r="H74" s="150"/>
      <c r="I74" s="150"/>
      <c r="J74" s="150"/>
      <c r="K74" s="150"/>
      <c r="L74" s="150"/>
      <c r="M74" s="150"/>
      <c r="N74" s="150"/>
      <c r="O74" s="150"/>
      <c r="P74" s="150"/>
      <c r="Q74" s="150"/>
    </row>
    <row r="75" spans="5:17" s="143" customFormat="1" ht="23.25" x14ac:dyDescent="0.2">
      <c r="E75" s="149"/>
      <c r="F75" s="159"/>
      <c r="G75" s="150"/>
      <c r="H75" s="150"/>
      <c r="I75" s="150"/>
      <c r="J75" s="150"/>
      <c r="K75" s="150"/>
      <c r="L75" s="150"/>
      <c r="M75" s="150"/>
      <c r="N75" s="150"/>
      <c r="O75" s="150"/>
      <c r="P75" s="150"/>
      <c r="Q75" s="150"/>
    </row>
    <row r="76" spans="5:17" s="143" customFormat="1" ht="23.25" x14ac:dyDescent="0.2">
      <c r="E76" s="149"/>
      <c r="F76" s="159"/>
      <c r="G76" s="150"/>
      <c r="H76" s="150"/>
      <c r="I76" s="150"/>
      <c r="J76" s="150"/>
      <c r="K76" s="150"/>
      <c r="L76" s="150"/>
      <c r="M76" s="150"/>
      <c r="N76" s="150"/>
      <c r="O76" s="150"/>
      <c r="P76" s="150"/>
      <c r="Q76" s="150"/>
    </row>
    <row r="77" spans="5:17" s="143" customFormat="1" ht="23.25" x14ac:dyDescent="0.2">
      <c r="E77" s="149"/>
      <c r="F77" s="159"/>
      <c r="G77" s="150"/>
      <c r="H77" s="150"/>
      <c r="I77" s="150"/>
      <c r="J77" s="150"/>
      <c r="K77" s="150"/>
      <c r="L77" s="150"/>
      <c r="M77" s="150"/>
      <c r="N77" s="150"/>
      <c r="O77" s="150"/>
      <c r="P77" s="150"/>
      <c r="Q77" s="150"/>
    </row>
    <row r="78" spans="5:17" s="143" customFormat="1" ht="23.25" x14ac:dyDescent="0.2">
      <c r="E78" s="149"/>
      <c r="F78" s="159"/>
      <c r="G78" s="150"/>
      <c r="H78" s="150"/>
      <c r="I78" s="150"/>
      <c r="J78" s="150"/>
      <c r="K78" s="150"/>
      <c r="L78" s="150"/>
      <c r="M78" s="150"/>
      <c r="N78" s="150"/>
      <c r="O78" s="150"/>
      <c r="P78" s="150"/>
      <c r="Q78" s="150"/>
    </row>
    <row r="79" spans="5:17" s="143" customFormat="1" ht="23.25" x14ac:dyDescent="0.2">
      <c r="E79" s="149"/>
      <c r="F79" s="159"/>
      <c r="G79" s="150"/>
      <c r="H79" s="150"/>
      <c r="I79" s="150"/>
      <c r="J79" s="150"/>
      <c r="K79" s="150"/>
      <c r="L79" s="150"/>
      <c r="M79" s="150"/>
      <c r="N79" s="150"/>
      <c r="O79" s="150"/>
      <c r="P79" s="150"/>
      <c r="Q79" s="150"/>
    </row>
    <row r="80" spans="5:17" s="143" customFormat="1" ht="23.25" x14ac:dyDescent="0.2">
      <c r="E80" s="149"/>
      <c r="F80" s="159"/>
      <c r="G80" s="150"/>
      <c r="H80" s="150"/>
      <c r="I80" s="150"/>
      <c r="J80" s="150"/>
      <c r="K80" s="150"/>
      <c r="L80" s="150"/>
      <c r="M80" s="150"/>
      <c r="N80" s="150"/>
      <c r="O80" s="150"/>
      <c r="P80" s="150"/>
      <c r="Q80" s="150"/>
    </row>
    <row r="81" spans="5:17" s="143" customFormat="1" ht="23.25" x14ac:dyDescent="0.2">
      <c r="E81" s="149"/>
      <c r="F81" s="159"/>
      <c r="G81" s="150"/>
      <c r="H81" s="150"/>
      <c r="I81" s="150"/>
      <c r="J81" s="150"/>
      <c r="K81" s="150"/>
      <c r="L81" s="150"/>
      <c r="M81" s="150"/>
      <c r="N81" s="150"/>
      <c r="O81" s="150"/>
      <c r="P81" s="150"/>
      <c r="Q81" s="150"/>
    </row>
    <row r="82" spans="5:17" s="143" customFormat="1" ht="23.25" x14ac:dyDescent="0.2">
      <c r="E82" s="149"/>
      <c r="F82" s="159"/>
      <c r="G82" s="150"/>
      <c r="H82" s="150"/>
      <c r="I82" s="150"/>
      <c r="J82" s="150"/>
      <c r="K82" s="150"/>
      <c r="L82" s="150"/>
      <c r="M82" s="150"/>
      <c r="N82" s="150"/>
      <c r="O82" s="150"/>
      <c r="P82" s="150"/>
      <c r="Q82" s="150"/>
    </row>
    <row r="83" spans="5:17" s="143" customFormat="1" ht="23.25" x14ac:dyDescent="0.2">
      <c r="E83" s="149"/>
      <c r="F83" s="159"/>
      <c r="G83" s="150"/>
      <c r="H83" s="150"/>
      <c r="I83" s="150"/>
      <c r="J83" s="150"/>
      <c r="K83" s="150"/>
      <c r="L83" s="150"/>
      <c r="M83" s="150"/>
      <c r="N83" s="150"/>
      <c r="O83" s="150"/>
      <c r="P83" s="150"/>
      <c r="Q83" s="150"/>
    </row>
    <row r="84" spans="5:17" s="143" customFormat="1" ht="23.25" x14ac:dyDescent="0.2">
      <c r="E84" s="149"/>
      <c r="F84" s="159"/>
      <c r="G84" s="150"/>
      <c r="H84" s="150"/>
      <c r="I84" s="150"/>
      <c r="J84" s="150"/>
      <c r="K84" s="150"/>
      <c r="L84" s="150"/>
      <c r="M84" s="150"/>
      <c r="N84" s="150"/>
      <c r="O84" s="150"/>
      <c r="P84" s="150"/>
      <c r="Q84" s="150"/>
    </row>
    <row r="85" spans="5:17" s="143" customFormat="1" ht="23.25" x14ac:dyDescent="0.2">
      <c r="E85" s="149"/>
      <c r="F85" s="159"/>
      <c r="G85" s="150"/>
      <c r="H85" s="150"/>
      <c r="I85" s="150"/>
      <c r="J85" s="150"/>
      <c r="K85" s="150"/>
      <c r="L85" s="150"/>
      <c r="M85" s="150"/>
      <c r="N85" s="150"/>
      <c r="O85" s="150"/>
      <c r="P85" s="150"/>
      <c r="Q85" s="150"/>
    </row>
    <row r="86" spans="5:17" s="143" customFormat="1" ht="23.25" x14ac:dyDescent="0.2">
      <c r="E86" s="149"/>
      <c r="F86" s="159"/>
      <c r="G86" s="150"/>
      <c r="H86" s="150"/>
      <c r="I86" s="150"/>
      <c r="J86" s="150"/>
      <c r="K86" s="150"/>
      <c r="L86" s="150"/>
      <c r="M86" s="150"/>
      <c r="N86" s="150"/>
      <c r="O86" s="150"/>
      <c r="P86" s="150"/>
      <c r="Q86" s="150"/>
    </row>
    <row r="87" spans="5:17" s="143" customFormat="1" ht="23.25" x14ac:dyDescent="0.2">
      <c r="E87" s="149"/>
      <c r="F87" s="159"/>
      <c r="G87" s="150"/>
      <c r="H87" s="150"/>
      <c r="I87" s="150"/>
      <c r="J87" s="150"/>
      <c r="K87" s="150"/>
      <c r="L87" s="150"/>
      <c r="M87" s="150"/>
      <c r="N87" s="150"/>
      <c r="O87" s="150"/>
      <c r="P87" s="150"/>
      <c r="Q87" s="150"/>
    </row>
    <row r="88" spans="5:17" s="143" customFormat="1" ht="23.25" x14ac:dyDescent="0.2">
      <c r="E88" s="149"/>
      <c r="F88" s="159"/>
      <c r="G88" s="150"/>
      <c r="H88" s="150"/>
      <c r="I88" s="150"/>
      <c r="J88" s="150"/>
      <c r="K88" s="150"/>
      <c r="L88" s="150"/>
      <c r="M88" s="150"/>
      <c r="N88" s="150"/>
      <c r="O88" s="150"/>
      <c r="P88" s="150"/>
      <c r="Q88" s="150"/>
    </row>
    <row r="89" spans="5:17" s="143" customFormat="1" ht="23.25" x14ac:dyDescent="0.2">
      <c r="E89" s="149"/>
      <c r="F89" s="159"/>
      <c r="G89" s="150"/>
      <c r="H89" s="150"/>
      <c r="I89" s="150"/>
      <c r="J89" s="150"/>
      <c r="K89" s="150"/>
      <c r="L89" s="150"/>
      <c r="M89" s="150"/>
      <c r="N89" s="150"/>
      <c r="O89" s="150"/>
      <c r="P89" s="150"/>
      <c r="Q89" s="150"/>
    </row>
    <row r="90" spans="5:17" s="143" customFormat="1" ht="23.25" x14ac:dyDescent="0.2">
      <c r="E90" s="149"/>
      <c r="F90" s="159"/>
      <c r="G90" s="150"/>
      <c r="H90" s="150"/>
      <c r="I90" s="150"/>
      <c r="J90" s="150"/>
      <c r="K90" s="150"/>
      <c r="L90" s="150"/>
      <c r="M90" s="150"/>
      <c r="N90" s="150"/>
      <c r="O90" s="150"/>
      <c r="P90" s="150"/>
      <c r="Q90" s="150"/>
    </row>
    <row r="91" spans="5:17" s="143" customFormat="1" ht="23.25" x14ac:dyDescent="0.2">
      <c r="E91" s="149"/>
      <c r="F91" s="159"/>
      <c r="G91" s="150"/>
      <c r="H91" s="150"/>
      <c r="I91" s="150"/>
      <c r="J91" s="150"/>
      <c r="K91" s="150"/>
      <c r="L91" s="150"/>
      <c r="M91" s="150"/>
      <c r="N91" s="150"/>
      <c r="O91" s="150"/>
      <c r="P91" s="150"/>
      <c r="Q91" s="150"/>
    </row>
    <row r="92" spans="5:17" s="143" customFormat="1" ht="23.25" x14ac:dyDescent="0.2">
      <c r="E92" s="149"/>
      <c r="F92" s="159"/>
      <c r="G92" s="150"/>
      <c r="H92" s="150"/>
      <c r="I92" s="150"/>
      <c r="J92" s="150"/>
      <c r="K92" s="150"/>
      <c r="L92" s="150"/>
      <c r="M92" s="150"/>
      <c r="N92" s="150"/>
      <c r="O92" s="150"/>
      <c r="P92" s="150"/>
      <c r="Q92" s="150"/>
    </row>
    <row r="93" spans="5:17" s="143" customFormat="1" ht="23.25" x14ac:dyDescent="0.2">
      <c r="E93" s="149"/>
      <c r="F93" s="159"/>
      <c r="G93" s="150"/>
      <c r="H93" s="150"/>
      <c r="I93" s="150"/>
      <c r="J93" s="150"/>
      <c r="K93" s="150"/>
      <c r="L93" s="150"/>
      <c r="M93" s="150"/>
      <c r="N93" s="150"/>
      <c r="O93" s="150"/>
      <c r="P93" s="150"/>
      <c r="Q93" s="150"/>
    </row>
    <row r="94" spans="5:17" s="143" customFormat="1" ht="23.25" x14ac:dyDescent="0.2">
      <c r="E94" s="149"/>
      <c r="F94" s="159"/>
      <c r="G94" s="150"/>
      <c r="H94" s="150"/>
      <c r="I94" s="150"/>
      <c r="J94" s="150"/>
      <c r="K94" s="150"/>
      <c r="L94" s="150"/>
      <c r="M94" s="150"/>
      <c r="N94" s="150"/>
      <c r="O94" s="150"/>
      <c r="P94" s="150"/>
      <c r="Q94" s="150"/>
    </row>
    <row r="95" spans="5:17" s="143" customFormat="1" ht="23.25" x14ac:dyDescent="0.2">
      <c r="E95" s="149"/>
      <c r="F95" s="159"/>
      <c r="G95" s="150"/>
      <c r="H95" s="150"/>
      <c r="I95" s="150"/>
      <c r="J95" s="150"/>
      <c r="K95" s="150"/>
      <c r="L95" s="150"/>
      <c r="M95" s="150"/>
      <c r="N95" s="150"/>
      <c r="O95" s="150"/>
      <c r="P95" s="150"/>
      <c r="Q95" s="150"/>
    </row>
    <row r="96" spans="5:17" s="143" customFormat="1" ht="23.25" x14ac:dyDescent="0.2">
      <c r="E96" s="149"/>
      <c r="F96" s="159"/>
      <c r="G96" s="150"/>
      <c r="H96" s="150"/>
      <c r="I96" s="150"/>
      <c r="J96" s="150"/>
      <c r="K96" s="150"/>
      <c r="L96" s="150"/>
      <c r="M96" s="150"/>
      <c r="N96" s="150"/>
      <c r="O96" s="150"/>
      <c r="P96" s="150"/>
      <c r="Q96" s="150"/>
    </row>
    <row r="97" spans="5:17" s="143" customFormat="1" ht="23.25" x14ac:dyDescent="0.2">
      <c r="E97" s="149"/>
      <c r="F97" s="159"/>
      <c r="G97" s="150"/>
      <c r="H97" s="150"/>
      <c r="I97" s="150"/>
      <c r="J97" s="150"/>
      <c r="K97" s="150"/>
      <c r="L97" s="150"/>
      <c r="M97" s="150"/>
      <c r="N97" s="150"/>
      <c r="O97" s="150"/>
      <c r="P97" s="150"/>
      <c r="Q97" s="150"/>
    </row>
    <row r="98" spans="5:17" s="143" customFormat="1" ht="23.25" x14ac:dyDescent="0.2">
      <c r="E98" s="149"/>
      <c r="F98" s="159"/>
      <c r="G98" s="150"/>
      <c r="H98" s="150"/>
      <c r="I98" s="150"/>
      <c r="J98" s="150"/>
      <c r="K98" s="150"/>
      <c r="L98" s="150"/>
      <c r="M98" s="150"/>
      <c r="N98" s="150"/>
      <c r="O98" s="150"/>
      <c r="P98" s="150"/>
      <c r="Q98" s="150"/>
    </row>
    <row r="99" spans="5:17" s="143" customFormat="1" ht="23.25" x14ac:dyDescent="0.2">
      <c r="E99" s="149"/>
      <c r="F99" s="159"/>
      <c r="G99" s="150"/>
      <c r="H99" s="150"/>
      <c r="I99" s="150"/>
      <c r="J99" s="150"/>
      <c r="K99" s="150"/>
      <c r="L99" s="150"/>
      <c r="M99" s="150"/>
      <c r="N99" s="150"/>
      <c r="O99" s="150"/>
      <c r="P99" s="150"/>
      <c r="Q99" s="150"/>
    </row>
    <row r="100" spans="5:17" s="143" customFormat="1" ht="23.25" x14ac:dyDescent="0.2">
      <c r="E100" s="149"/>
      <c r="F100" s="159"/>
      <c r="G100" s="150"/>
      <c r="H100" s="150"/>
      <c r="I100" s="150"/>
      <c r="J100" s="150"/>
      <c r="K100" s="150"/>
      <c r="L100" s="150"/>
      <c r="M100" s="150"/>
      <c r="N100" s="150"/>
      <c r="O100" s="150"/>
      <c r="P100" s="150"/>
      <c r="Q100" s="150"/>
    </row>
    <row r="101" spans="5:17" s="143" customFormat="1" ht="23.25" x14ac:dyDescent="0.2">
      <c r="E101" s="149"/>
      <c r="F101" s="159"/>
      <c r="G101" s="150"/>
      <c r="H101" s="150"/>
      <c r="I101" s="150"/>
      <c r="J101" s="150"/>
      <c r="K101" s="150"/>
      <c r="L101" s="150"/>
      <c r="M101" s="150"/>
      <c r="N101" s="150"/>
      <c r="O101" s="150"/>
      <c r="P101" s="150"/>
      <c r="Q101" s="150"/>
    </row>
    <row r="102" spans="5:17" s="143" customFormat="1" ht="23.25" x14ac:dyDescent="0.2">
      <c r="E102" s="149"/>
      <c r="F102" s="159"/>
      <c r="G102" s="150"/>
      <c r="H102" s="150"/>
      <c r="I102" s="150"/>
      <c r="J102" s="150"/>
      <c r="K102" s="150"/>
      <c r="L102" s="150"/>
      <c r="M102" s="150"/>
      <c r="N102" s="150"/>
      <c r="O102" s="150"/>
      <c r="P102" s="150"/>
      <c r="Q102" s="150"/>
    </row>
    <row r="103" spans="5:17" s="143" customFormat="1" ht="23.25" x14ac:dyDescent="0.2">
      <c r="E103" s="149"/>
      <c r="F103" s="159"/>
      <c r="G103" s="150"/>
      <c r="H103" s="150"/>
      <c r="I103" s="150"/>
      <c r="J103" s="150"/>
      <c r="K103" s="150"/>
      <c r="L103" s="150"/>
      <c r="M103" s="150"/>
      <c r="N103" s="150"/>
      <c r="O103" s="150"/>
      <c r="P103" s="150"/>
      <c r="Q103" s="150"/>
    </row>
    <row r="104" spans="5:17" s="143" customFormat="1" ht="23.25" x14ac:dyDescent="0.2">
      <c r="E104" s="149"/>
      <c r="F104" s="159"/>
      <c r="G104" s="150"/>
      <c r="H104" s="150"/>
      <c r="I104" s="150"/>
      <c r="J104" s="150"/>
      <c r="K104" s="150"/>
      <c r="L104" s="150"/>
      <c r="M104" s="150"/>
      <c r="N104" s="150"/>
      <c r="O104" s="150"/>
      <c r="P104" s="150"/>
      <c r="Q104" s="150"/>
    </row>
    <row r="105" spans="5:17" s="143" customFormat="1" ht="23.25" x14ac:dyDescent="0.2">
      <c r="E105" s="149"/>
      <c r="F105" s="159"/>
      <c r="G105" s="150"/>
      <c r="H105" s="150"/>
      <c r="I105" s="150"/>
      <c r="J105" s="150"/>
      <c r="K105" s="150"/>
      <c r="L105" s="150"/>
      <c r="M105" s="150"/>
      <c r="N105" s="150"/>
      <c r="O105" s="150"/>
      <c r="P105" s="150"/>
      <c r="Q105" s="150"/>
    </row>
    <row r="106" spans="5:17" s="143" customFormat="1" ht="23.25" x14ac:dyDescent="0.2">
      <c r="E106" s="149"/>
      <c r="F106" s="159"/>
      <c r="G106" s="150"/>
      <c r="H106" s="150"/>
      <c r="I106" s="150"/>
      <c r="J106" s="150"/>
      <c r="K106" s="150"/>
      <c r="L106" s="150"/>
      <c r="M106" s="150"/>
      <c r="N106" s="150"/>
      <c r="O106" s="150"/>
      <c r="P106" s="150"/>
      <c r="Q106" s="150"/>
    </row>
    <row r="107" spans="5:17" s="143" customFormat="1" ht="23.25" x14ac:dyDescent="0.2">
      <c r="E107" s="149"/>
      <c r="F107" s="159"/>
      <c r="G107" s="150"/>
      <c r="H107" s="150"/>
      <c r="I107" s="150"/>
      <c r="J107" s="150"/>
      <c r="K107" s="150"/>
      <c r="L107" s="150"/>
      <c r="M107" s="150"/>
      <c r="N107" s="150"/>
      <c r="O107" s="150"/>
      <c r="P107" s="150"/>
      <c r="Q107" s="150"/>
    </row>
    <row r="108" spans="5:17" s="143" customFormat="1" ht="23.25" x14ac:dyDescent="0.2">
      <c r="E108" s="149"/>
      <c r="F108" s="159"/>
      <c r="G108" s="150"/>
      <c r="H108" s="150"/>
      <c r="I108" s="150"/>
      <c r="J108" s="150"/>
      <c r="K108" s="150"/>
      <c r="L108" s="150"/>
      <c r="M108" s="150"/>
      <c r="N108" s="150"/>
      <c r="O108" s="150"/>
      <c r="P108" s="150"/>
      <c r="Q108" s="150"/>
    </row>
    <row r="109" spans="5:17" s="143" customFormat="1" ht="23.25" x14ac:dyDescent="0.2">
      <c r="E109" s="149"/>
      <c r="F109" s="159"/>
      <c r="G109" s="150"/>
      <c r="H109" s="150"/>
      <c r="I109" s="150"/>
      <c r="J109" s="150"/>
      <c r="K109" s="150"/>
      <c r="L109" s="150"/>
      <c r="M109" s="150"/>
      <c r="N109" s="150"/>
      <c r="O109" s="150"/>
      <c r="P109" s="150"/>
      <c r="Q109" s="150"/>
    </row>
    <row r="110" spans="5:17" s="143" customFormat="1" ht="23.25" x14ac:dyDescent="0.2">
      <c r="E110" s="149"/>
      <c r="F110" s="159"/>
      <c r="G110" s="150"/>
      <c r="H110" s="150"/>
      <c r="I110" s="150"/>
      <c r="J110" s="150"/>
      <c r="K110" s="150"/>
      <c r="L110" s="150"/>
      <c r="M110" s="150"/>
      <c r="N110" s="150"/>
      <c r="O110" s="150"/>
      <c r="P110" s="150"/>
      <c r="Q110" s="150"/>
    </row>
    <row r="111" spans="5:17" s="143" customFormat="1" ht="23.25" x14ac:dyDescent="0.2">
      <c r="E111" s="149"/>
      <c r="F111" s="159"/>
      <c r="G111" s="150"/>
      <c r="H111" s="150"/>
      <c r="I111" s="150"/>
      <c r="J111" s="150"/>
      <c r="K111" s="150"/>
      <c r="L111" s="150"/>
      <c r="M111" s="150"/>
      <c r="N111" s="150"/>
      <c r="O111" s="150"/>
      <c r="P111" s="150"/>
      <c r="Q111" s="150"/>
    </row>
    <row r="112" spans="5:17" s="143" customFormat="1" ht="23.25" x14ac:dyDescent="0.2">
      <c r="E112" s="149"/>
      <c r="F112" s="159"/>
      <c r="G112" s="150"/>
      <c r="H112" s="150"/>
      <c r="I112" s="150"/>
      <c r="J112" s="150"/>
      <c r="K112" s="150"/>
      <c r="L112" s="150"/>
      <c r="M112" s="150"/>
      <c r="N112" s="150"/>
      <c r="O112" s="150"/>
      <c r="P112" s="150"/>
      <c r="Q112" s="150"/>
    </row>
    <row r="113" spans="5:17" s="143" customFormat="1" ht="23.25" x14ac:dyDescent="0.2">
      <c r="E113" s="149"/>
      <c r="F113" s="159"/>
      <c r="G113" s="150"/>
      <c r="H113" s="150"/>
      <c r="I113" s="150"/>
      <c r="J113" s="150"/>
      <c r="K113" s="150"/>
      <c r="L113" s="150"/>
      <c r="M113" s="150"/>
      <c r="N113" s="150"/>
      <c r="O113" s="150"/>
      <c r="P113" s="150"/>
      <c r="Q113" s="150"/>
    </row>
    <row r="114" spans="5:17" s="143" customFormat="1" ht="23.25" x14ac:dyDescent="0.2">
      <c r="E114" s="149"/>
      <c r="F114" s="159"/>
      <c r="G114" s="150"/>
      <c r="H114" s="150"/>
      <c r="I114" s="150"/>
      <c r="J114" s="150"/>
      <c r="K114" s="150"/>
      <c r="L114" s="150"/>
      <c r="M114" s="150"/>
      <c r="N114" s="150"/>
      <c r="O114" s="150"/>
      <c r="P114" s="150"/>
      <c r="Q114" s="150"/>
    </row>
    <row r="115" spans="5:17" s="143" customFormat="1" ht="23.25" x14ac:dyDescent="0.2">
      <c r="E115" s="149"/>
      <c r="F115" s="159"/>
      <c r="G115" s="150"/>
      <c r="H115" s="150"/>
      <c r="I115" s="150"/>
      <c r="J115" s="150"/>
      <c r="K115" s="150"/>
      <c r="L115" s="150"/>
      <c r="M115" s="150"/>
      <c r="N115" s="150"/>
      <c r="O115" s="150"/>
      <c r="P115" s="150"/>
      <c r="Q115" s="150"/>
    </row>
    <row r="116" spans="5:17" s="143" customFormat="1" ht="23.25" x14ac:dyDescent="0.2">
      <c r="E116" s="149"/>
      <c r="F116" s="159"/>
      <c r="G116" s="150"/>
      <c r="H116" s="150"/>
      <c r="I116" s="150"/>
      <c r="J116" s="150"/>
      <c r="K116" s="150"/>
      <c r="L116" s="150"/>
      <c r="M116" s="150"/>
      <c r="N116" s="150"/>
      <c r="O116" s="150"/>
      <c r="P116" s="150"/>
      <c r="Q116" s="150"/>
    </row>
    <row r="117" spans="5:17" s="143" customFormat="1" ht="23.25" x14ac:dyDescent="0.2">
      <c r="E117" s="149"/>
      <c r="F117" s="159"/>
      <c r="G117" s="150"/>
      <c r="H117" s="150"/>
      <c r="I117" s="150"/>
      <c r="J117" s="150"/>
      <c r="K117" s="150"/>
      <c r="L117" s="150"/>
      <c r="M117" s="150"/>
      <c r="N117" s="150"/>
      <c r="O117" s="150"/>
      <c r="P117" s="150"/>
      <c r="Q117" s="150"/>
    </row>
    <row r="118" spans="5:17" s="143" customFormat="1" ht="23.25" x14ac:dyDescent="0.2">
      <c r="E118" s="149"/>
      <c r="F118" s="159"/>
      <c r="G118" s="150"/>
      <c r="H118" s="150"/>
      <c r="I118" s="150"/>
      <c r="J118" s="150"/>
      <c r="K118" s="150"/>
      <c r="L118" s="150"/>
      <c r="M118" s="150"/>
      <c r="N118" s="150"/>
      <c r="O118" s="150"/>
      <c r="P118" s="150"/>
      <c r="Q118" s="150"/>
    </row>
    <row r="119" spans="5:17" s="143" customFormat="1" ht="23.25" x14ac:dyDescent="0.2">
      <c r="E119" s="149"/>
      <c r="F119" s="159"/>
      <c r="G119" s="150"/>
      <c r="H119" s="150"/>
      <c r="I119" s="150"/>
      <c r="J119" s="150"/>
      <c r="K119" s="150"/>
      <c r="L119" s="150"/>
      <c r="M119" s="150"/>
      <c r="N119" s="150"/>
      <c r="O119" s="150"/>
      <c r="P119" s="150"/>
      <c r="Q119" s="150"/>
    </row>
    <row r="120" spans="5:17" s="143" customFormat="1" ht="23.25" x14ac:dyDescent="0.2">
      <c r="E120" s="149"/>
      <c r="F120" s="159"/>
      <c r="G120" s="150"/>
      <c r="H120" s="150"/>
      <c r="I120" s="150"/>
      <c r="J120" s="150"/>
      <c r="K120" s="150"/>
      <c r="L120" s="150"/>
      <c r="M120" s="150"/>
      <c r="N120" s="150"/>
      <c r="O120" s="150"/>
      <c r="P120" s="150"/>
      <c r="Q120" s="150"/>
    </row>
    <row r="121" spans="5:17" s="143" customFormat="1" ht="23.25" x14ac:dyDescent="0.2">
      <c r="E121" s="149"/>
      <c r="F121" s="159"/>
      <c r="G121" s="150"/>
      <c r="H121" s="150"/>
      <c r="I121" s="150"/>
      <c r="J121" s="150"/>
      <c r="K121" s="150"/>
      <c r="L121" s="150"/>
      <c r="M121" s="150"/>
      <c r="N121" s="150"/>
      <c r="O121" s="150"/>
      <c r="P121" s="150"/>
      <c r="Q121" s="150"/>
    </row>
    <row r="122" spans="5:17" s="143" customFormat="1" ht="23.25" x14ac:dyDescent="0.2">
      <c r="E122" s="149"/>
      <c r="F122" s="159"/>
      <c r="G122" s="150"/>
      <c r="H122" s="150"/>
      <c r="I122" s="150"/>
      <c r="J122" s="150"/>
      <c r="K122" s="150"/>
      <c r="L122" s="150"/>
      <c r="M122" s="150"/>
      <c r="N122" s="150"/>
      <c r="O122" s="150"/>
      <c r="P122" s="150"/>
      <c r="Q122" s="150"/>
    </row>
    <row r="123" spans="5:17" s="143" customFormat="1" ht="23.25" x14ac:dyDescent="0.2">
      <c r="E123" s="149"/>
      <c r="F123" s="159"/>
      <c r="G123" s="150"/>
      <c r="H123" s="150"/>
      <c r="I123" s="150"/>
      <c r="J123" s="150"/>
      <c r="K123" s="150"/>
      <c r="L123" s="150"/>
      <c r="M123" s="150"/>
      <c r="N123" s="150"/>
      <c r="O123" s="150"/>
      <c r="P123" s="150"/>
      <c r="Q123" s="150"/>
    </row>
    <row r="124" spans="5:17" s="143" customFormat="1" ht="23.25" x14ac:dyDescent="0.2">
      <c r="E124" s="149"/>
      <c r="F124" s="159"/>
      <c r="G124" s="150"/>
      <c r="H124" s="150"/>
      <c r="I124" s="150"/>
      <c r="J124" s="150"/>
      <c r="K124" s="150"/>
      <c r="L124" s="150"/>
      <c r="M124" s="150"/>
      <c r="N124" s="150"/>
      <c r="O124" s="150"/>
      <c r="P124" s="150"/>
      <c r="Q124" s="150"/>
    </row>
    <row r="125" spans="5:17" s="143" customFormat="1" ht="23.25" x14ac:dyDescent="0.2">
      <c r="E125" s="149"/>
      <c r="F125" s="159"/>
      <c r="G125" s="150"/>
      <c r="H125" s="150"/>
      <c r="I125" s="150"/>
      <c r="J125" s="150"/>
      <c r="K125" s="150"/>
      <c r="L125" s="150"/>
      <c r="M125" s="150"/>
      <c r="N125" s="150"/>
      <c r="O125" s="150"/>
      <c r="P125" s="150"/>
      <c r="Q125" s="150"/>
    </row>
    <row r="126" spans="5:17" s="143" customFormat="1" ht="23.25" x14ac:dyDescent="0.2">
      <c r="E126" s="149"/>
      <c r="F126" s="159"/>
      <c r="G126" s="150"/>
      <c r="H126" s="150"/>
      <c r="I126" s="150"/>
      <c r="J126" s="150"/>
      <c r="K126" s="150"/>
      <c r="L126" s="150"/>
      <c r="M126" s="150"/>
      <c r="N126" s="150"/>
      <c r="O126" s="150"/>
      <c r="P126" s="150"/>
      <c r="Q126" s="150"/>
    </row>
    <row r="127" spans="5:17" s="143" customFormat="1" ht="23.25" x14ac:dyDescent="0.2">
      <c r="E127" s="149"/>
      <c r="F127" s="159"/>
      <c r="G127" s="150"/>
      <c r="H127" s="150"/>
      <c r="I127" s="150"/>
      <c r="J127" s="150"/>
      <c r="K127" s="150"/>
      <c r="L127" s="150"/>
      <c r="M127" s="150"/>
      <c r="N127" s="150"/>
      <c r="O127" s="150"/>
      <c r="P127" s="150"/>
      <c r="Q127" s="150"/>
    </row>
    <row r="128" spans="5:17" s="143" customFormat="1" ht="23.25" x14ac:dyDescent="0.2">
      <c r="E128" s="149"/>
      <c r="F128" s="159"/>
      <c r="G128" s="150"/>
      <c r="H128" s="150"/>
      <c r="I128" s="150"/>
      <c r="J128" s="150"/>
      <c r="K128" s="150"/>
      <c r="L128" s="150"/>
      <c r="M128" s="150"/>
      <c r="N128" s="150"/>
      <c r="O128" s="150"/>
      <c r="P128" s="150"/>
      <c r="Q128" s="150"/>
    </row>
    <row r="129" spans="5:17" s="143" customFormat="1" ht="23.25" x14ac:dyDescent="0.2">
      <c r="E129" s="149"/>
      <c r="F129" s="159"/>
      <c r="G129" s="150"/>
      <c r="H129" s="150"/>
      <c r="I129" s="150"/>
      <c r="J129" s="150"/>
      <c r="K129" s="150"/>
      <c r="L129" s="150"/>
      <c r="M129" s="150"/>
      <c r="N129" s="150"/>
      <c r="O129" s="150"/>
      <c r="P129" s="150"/>
      <c r="Q129" s="150"/>
    </row>
    <row r="130" spans="5:17" s="143" customFormat="1" ht="23.25" x14ac:dyDescent="0.2">
      <c r="E130" s="149"/>
      <c r="F130" s="159"/>
      <c r="G130" s="150"/>
      <c r="H130" s="150"/>
      <c r="I130" s="150"/>
      <c r="J130" s="150"/>
      <c r="K130" s="150"/>
      <c r="L130" s="150"/>
      <c r="M130" s="150"/>
      <c r="N130" s="150"/>
      <c r="O130" s="150"/>
      <c r="P130" s="150"/>
      <c r="Q130" s="150"/>
    </row>
    <row r="131" spans="5:17" s="143" customFormat="1" ht="23.25" x14ac:dyDescent="0.2">
      <c r="E131" s="149"/>
      <c r="F131" s="159"/>
      <c r="G131" s="150"/>
      <c r="H131" s="150"/>
      <c r="I131" s="150"/>
      <c r="J131" s="150"/>
      <c r="K131" s="150"/>
      <c r="L131" s="150"/>
      <c r="M131" s="150"/>
      <c r="N131" s="150"/>
      <c r="O131" s="150"/>
      <c r="P131" s="150"/>
      <c r="Q131" s="150"/>
    </row>
    <row r="132" spans="5:17" s="143" customFormat="1" ht="23.25" x14ac:dyDescent="0.2">
      <c r="E132" s="149"/>
      <c r="F132" s="159"/>
      <c r="G132" s="150"/>
      <c r="H132" s="150"/>
      <c r="I132" s="150"/>
      <c r="J132" s="150"/>
      <c r="K132" s="150"/>
      <c r="L132" s="150"/>
      <c r="M132" s="150"/>
      <c r="N132" s="150"/>
      <c r="O132" s="150"/>
      <c r="P132" s="150"/>
      <c r="Q132" s="150"/>
    </row>
    <row r="133" spans="5:17" s="143" customFormat="1" ht="23.25" x14ac:dyDescent="0.2">
      <c r="E133" s="149"/>
      <c r="F133" s="159"/>
      <c r="G133" s="150"/>
      <c r="H133" s="150"/>
      <c r="I133" s="150"/>
      <c r="J133" s="150"/>
      <c r="K133" s="150"/>
      <c r="L133" s="150"/>
      <c r="M133" s="150"/>
      <c r="N133" s="150"/>
      <c r="O133" s="150"/>
      <c r="P133" s="150"/>
      <c r="Q133" s="150"/>
    </row>
    <row r="134" spans="5:17" s="143" customFormat="1" ht="23.25" x14ac:dyDescent="0.2">
      <c r="E134" s="149"/>
      <c r="F134" s="159"/>
      <c r="G134" s="150"/>
      <c r="H134" s="150"/>
      <c r="I134" s="150"/>
      <c r="J134" s="150"/>
      <c r="K134" s="150"/>
      <c r="L134" s="150"/>
      <c r="M134" s="150"/>
      <c r="N134" s="150"/>
      <c r="O134" s="150"/>
      <c r="P134" s="150"/>
      <c r="Q134" s="150"/>
    </row>
    <row r="135" spans="5:17" s="143" customFormat="1" ht="23.25" x14ac:dyDescent="0.2">
      <c r="E135" s="149"/>
      <c r="F135" s="159"/>
      <c r="G135" s="150"/>
      <c r="H135" s="150"/>
      <c r="I135" s="150"/>
      <c r="J135" s="150"/>
      <c r="K135" s="150"/>
      <c r="L135" s="150"/>
      <c r="M135" s="150"/>
      <c r="N135" s="150"/>
      <c r="O135" s="150"/>
      <c r="P135" s="150"/>
      <c r="Q135" s="150"/>
    </row>
    <row r="136" spans="5:17" s="143" customFormat="1" ht="23.25" x14ac:dyDescent="0.2">
      <c r="E136" s="149"/>
      <c r="F136" s="159"/>
      <c r="G136" s="150"/>
      <c r="H136" s="150"/>
      <c r="I136" s="150"/>
      <c r="J136" s="150"/>
      <c r="K136" s="150"/>
      <c r="L136" s="150"/>
      <c r="M136" s="150"/>
      <c r="N136" s="150"/>
      <c r="O136" s="150"/>
      <c r="P136" s="150"/>
      <c r="Q136" s="150"/>
    </row>
    <row r="137" spans="5:17" s="143" customFormat="1" ht="23.25" x14ac:dyDescent="0.2">
      <c r="E137" s="149"/>
      <c r="F137" s="159"/>
      <c r="G137" s="150"/>
      <c r="H137" s="150"/>
      <c r="I137" s="150"/>
      <c r="J137" s="150"/>
      <c r="K137" s="150"/>
      <c r="L137" s="150"/>
      <c r="M137" s="150"/>
      <c r="N137" s="150"/>
      <c r="O137" s="150"/>
      <c r="P137" s="150"/>
      <c r="Q137" s="150"/>
    </row>
    <row r="138" spans="5:17" s="143" customFormat="1" ht="23.25" x14ac:dyDescent="0.2">
      <c r="E138" s="149"/>
      <c r="F138" s="159"/>
      <c r="G138" s="150"/>
      <c r="H138" s="150"/>
      <c r="I138" s="150"/>
      <c r="J138" s="150"/>
      <c r="K138" s="150"/>
      <c r="L138" s="150"/>
      <c r="M138" s="150"/>
      <c r="N138" s="150"/>
      <c r="O138" s="150"/>
      <c r="P138" s="150"/>
      <c r="Q138" s="150"/>
    </row>
    <row r="139" spans="5:17" s="143" customFormat="1" ht="23.25" x14ac:dyDescent="0.2">
      <c r="E139" s="149"/>
      <c r="F139" s="159"/>
      <c r="G139" s="150"/>
      <c r="H139" s="150"/>
      <c r="I139" s="150"/>
      <c r="J139" s="150"/>
      <c r="K139" s="150"/>
      <c r="L139" s="150"/>
      <c r="M139" s="150"/>
      <c r="N139" s="150"/>
      <c r="O139" s="150"/>
      <c r="P139" s="150"/>
      <c r="Q139" s="150"/>
    </row>
    <row r="140" spans="5:17" s="143" customFormat="1" ht="23.25" x14ac:dyDescent="0.2">
      <c r="E140" s="149"/>
      <c r="F140" s="159"/>
      <c r="G140" s="150"/>
      <c r="H140" s="150"/>
      <c r="I140" s="150"/>
      <c r="J140" s="150"/>
      <c r="K140" s="150"/>
      <c r="L140" s="150"/>
      <c r="M140" s="150"/>
      <c r="N140" s="150"/>
      <c r="O140" s="150"/>
      <c r="P140" s="150"/>
      <c r="Q140" s="150"/>
    </row>
    <row r="141" spans="5:17" s="143" customFormat="1" ht="23.25" x14ac:dyDescent="0.2">
      <c r="E141" s="149"/>
      <c r="F141" s="159"/>
      <c r="G141" s="150"/>
      <c r="H141" s="150"/>
      <c r="I141" s="150"/>
      <c r="J141" s="150"/>
      <c r="K141" s="150"/>
      <c r="L141" s="150"/>
      <c r="M141" s="150"/>
      <c r="N141" s="150"/>
      <c r="O141" s="150"/>
      <c r="P141" s="150"/>
      <c r="Q141" s="150"/>
    </row>
    <row r="142" spans="5:17" s="143" customFormat="1" ht="23.25" x14ac:dyDescent="0.2">
      <c r="E142" s="149"/>
      <c r="F142" s="159"/>
      <c r="G142" s="150"/>
      <c r="H142" s="150"/>
      <c r="I142" s="150"/>
      <c r="J142" s="150"/>
      <c r="K142" s="150"/>
      <c r="L142" s="150"/>
      <c r="M142" s="150"/>
      <c r="N142" s="150"/>
      <c r="O142" s="150"/>
      <c r="P142" s="150"/>
      <c r="Q142" s="150"/>
    </row>
    <row r="143" spans="5:17" s="143" customFormat="1" ht="23.25" x14ac:dyDescent="0.2">
      <c r="E143" s="149"/>
      <c r="F143" s="159"/>
      <c r="G143" s="150"/>
      <c r="H143" s="150"/>
      <c r="I143" s="150"/>
      <c r="J143" s="150"/>
      <c r="K143" s="150"/>
      <c r="L143" s="150"/>
      <c r="M143" s="150"/>
      <c r="N143" s="150"/>
      <c r="O143" s="150"/>
      <c r="P143" s="150"/>
      <c r="Q143" s="150"/>
    </row>
    <row r="144" spans="5:17" s="143" customFormat="1" ht="23.25" x14ac:dyDescent="0.2">
      <c r="E144" s="149"/>
      <c r="F144" s="159"/>
      <c r="G144" s="150"/>
      <c r="H144" s="150"/>
      <c r="I144" s="150"/>
      <c r="J144" s="150"/>
      <c r="K144" s="150"/>
      <c r="L144" s="150"/>
      <c r="M144" s="150"/>
      <c r="N144" s="150"/>
      <c r="O144" s="150"/>
      <c r="P144" s="150"/>
      <c r="Q144" s="150"/>
    </row>
    <row r="145" spans="5:17" s="143" customFormat="1" ht="23.25" x14ac:dyDescent="0.2">
      <c r="E145" s="149"/>
      <c r="F145" s="159"/>
      <c r="G145" s="150"/>
      <c r="H145" s="150"/>
      <c r="I145" s="150"/>
      <c r="J145" s="150"/>
      <c r="K145" s="150"/>
      <c r="L145" s="150"/>
      <c r="M145" s="150"/>
      <c r="N145" s="150"/>
      <c r="O145" s="150"/>
      <c r="P145" s="150"/>
      <c r="Q145" s="150"/>
    </row>
    <row r="146" spans="5:17" s="143" customFormat="1" ht="23.25" x14ac:dyDescent="0.2">
      <c r="E146" s="149"/>
      <c r="F146" s="159"/>
      <c r="G146" s="150"/>
      <c r="H146" s="150"/>
      <c r="I146" s="150"/>
      <c r="J146" s="150"/>
      <c r="K146" s="150"/>
      <c r="L146" s="150"/>
      <c r="M146" s="150"/>
      <c r="N146" s="150"/>
      <c r="O146" s="150"/>
      <c r="P146" s="150"/>
      <c r="Q146" s="150"/>
    </row>
    <row r="147" spans="5:17" s="143" customFormat="1" ht="23.25" x14ac:dyDescent="0.2">
      <c r="E147" s="149"/>
      <c r="F147" s="159"/>
      <c r="G147" s="150"/>
      <c r="H147" s="150"/>
      <c r="I147" s="150"/>
      <c r="J147" s="150"/>
      <c r="K147" s="150"/>
      <c r="L147" s="150"/>
      <c r="M147" s="150"/>
      <c r="N147" s="150"/>
      <c r="O147" s="150"/>
      <c r="P147" s="150"/>
      <c r="Q147" s="150"/>
    </row>
    <row r="148" spans="5:17" s="143" customFormat="1" ht="23.25" x14ac:dyDescent="0.2">
      <c r="E148" s="149"/>
      <c r="F148" s="159"/>
      <c r="G148" s="150"/>
      <c r="H148" s="150"/>
      <c r="I148" s="150"/>
      <c r="J148" s="150"/>
      <c r="K148" s="150"/>
      <c r="L148" s="150"/>
      <c r="M148" s="150"/>
      <c r="N148" s="150"/>
      <c r="O148" s="150"/>
      <c r="P148" s="150"/>
      <c r="Q148" s="150"/>
    </row>
    <row r="149" spans="5:17" s="143" customFormat="1" ht="23.25" x14ac:dyDescent="0.2">
      <c r="E149" s="149"/>
      <c r="F149" s="159"/>
      <c r="G149" s="150"/>
      <c r="H149" s="150"/>
      <c r="I149" s="150"/>
      <c r="J149" s="150"/>
      <c r="K149" s="150"/>
      <c r="L149" s="150"/>
      <c r="M149" s="150"/>
      <c r="N149" s="150"/>
      <c r="O149" s="150"/>
      <c r="P149" s="150"/>
      <c r="Q149" s="150"/>
    </row>
    <row r="150" spans="5:17" s="143" customFormat="1" ht="23.25" x14ac:dyDescent="0.2">
      <c r="E150" s="149"/>
      <c r="F150" s="159"/>
      <c r="G150" s="150"/>
      <c r="H150" s="150"/>
      <c r="I150" s="150"/>
      <c r="J150" s="150"/>
      <c r="K150" s="150"/>
      <c r="L150" s="150"/>
      <c r="M150" s="150"/>
      <c r="N150" s="150"/>
      <c r="O150" s="150"/>
      <c r="P150" s="150"/>
      <c r="Q150" s="150"/>
    </row>
    <row r="151" spans="5:17" s="143" customFormat="1" ht="23.25" x14ac:dyDescent="0.2">
      <c r="E151" s="149"/>
      <c r="F151" s="159"/>
      <c r="G151" s="150"/>
      <c r="H151" s="150"/>
      <c r="I151" s="150"/>
      <c r="J151" s="150"/>
      <c r="K151" s="150"/>
      <c r="L151" s="150"/>
      <c r="M151" s="150"/>
      <c r="N151" s="150"/>
      <c r="O151" s="150"/>
      <c r="P151" s="150"/>
      <c r="Q151" s="150"/>
    </row>
    <row r="152" spans="5:17" s="143" customFormat="1" ht="23.25" x14ac:dyDescent="0.2">
      <c r="E152" s="149"/>
      <c r="F152" s="159"/>
      <c r="G152" s="150"/>
      <c r="H152" s="150"/>
      <c r="I152" s="150"/>
      <c r="J152" s="150"/>
      <c r="K152" s="150"/>
      <c r="L152" s="150"/>
      <c r="M152" s="150"/>
      <c r="N152" s="150"/>
      <c r="O152" s="150"/>
      <c r="P152" s="150"/>
      <c r="Q152" s="150"/>
    </row>
    <row r="153" spans="5:17" s="143" customFormat="1" ht="23.25" x14ac:dyDescent="0.2">
      <c r="E153" s="149"/>
      <c r="F153" s="159"/>
      <c r="G153" s="150"/>
      <c r="H153" s="150"/>
      <c r="I153" s="150"/>
      <c r="J153" s="150"/>
      <c r="K153" s="150"/>
      <c r="L153" s="150"/>
      <c r="M153" s="150"/>
      <c r="N153" s="150"/>
      <c r="O153" s="150"/>
      <c r="P153" s="150"/>
      <c r="Q153" s="150"/>
    </row>
    <row r="154" spans="5:17" s="143" customFormat="1" ht="23.25" x14ac:dyDescent="0.2">
      <c r="E154" s="149"/>
      <c r="F154" s="159"/>
      <c r="G154" s="150"/>
      <c r="H154" s="150"/>
      <c r="I154" s="150"/>
      <c r="J154" s="150"/>
      <c r="K154" s="150"/>
      <c r="L154" s="150"/>
      <c r="M154" s="150"/>
      <c r="N154" s="150"/>
      <c r="O154" s="150"/>
      <c r="P154" s="150"/>
      <c r="Q154" s="150"/>
    </row>
    <row r="155" spans="5:17" s="143" customFormat="1" ht="23.25" x14ac:dyDescent="0.2">
      <c r="E155" s="149"/>
      <c r="F155" s="159"/>
      <c r="G155" s="150"/>
      <c r="H155" s="150"/>
      <c r="I155" s="150"/>
      <c r="J155" s="150"/>
      <c r="K155" s="150"/>
      <c r="L155" s="150"/>
      <c r="M155" s="150"/>
      <c r="N155" s="150"/>
      <c r="O155" s="150"/>
      <c r="P155" s="150"/>
      <c r="Q155" s="150"/>
    </row>
    <row r="156" spans="5:17" s="143" customFormat="1" ht="23.25" x14ac:dyDescent="0.2">
      <c r="E156" s="149"/>
      <c r="F156" s="159"/>
      <c r="G156" s="150"/>
      <c r="H156" s="150"/>
      <c r="I156" s="150"/>
      <c r="J156" s="150"/>
      <c r="K156" s="150"/>
      <c r="L156" s="150"/>
      <c r="M156" s="150"/>
      <c r="N156" s="150"/>
      <c r="O156" s="150"/>
      <c r="P156" s="150"/>
      <c r="Q156" s="150"/>
    </row>
    <row r="157" spans="5:17" s="143" customFormat="1" ht="23.25" x14ac:dyDescent="0.2">
      <c r="E157" s="149"/>
      <c r="F157" s="159"/>
      <c r="G157" s="150"/>
      <c r="H157" s="150"/>
      <c r="I157" s="150"/>
      <c r="J157" s="150"/>
      <c r="K157" s="150"/>
      <c r="L157" s="150"/>
      <c r="M157" s="150"/>
      <c r="N157" s="150"/>
      <c r="O157" s="150"/>
      <c r="P157" s="150"/>
      <c r="Q157" s="150"/>
    </row>
    <row r="158" spans="5:17" s="143" customFormat="1" ht="23.25" x14ac:dyDescent="0.2">
      <c r="E158" s="149"/>
      <c r="F158" s="159"/>
      <c r="G158" s="150"/>
      <c r="H158" s="150"/>
      <c r="I158" s="150"/>
      <c r="J158" s="150"/>
      <c r="K158" s="150"/>
      <c r="L158" s="150"/>
      <c r="M158" s="150"/>
      <c r="N158" s="150"/>
      <c r="O158" s="150"/>
      <c r="P158" s="150"/>
      <c r="Q158" s="150"/>
    </row>
    <row r="159" spans="5:17" s="143" customFormat="1" ht="23.25" x14ac:dyDescent="0.2">
      <c r="E159" s="149"/>
      <c r="F159" s="159"/>
      <c r="G159" s="150"/>
      <c r="H159" s="150"/>
      <c r="I159" s="150"/>
      <c r="J159" s="150"/>
      <c r="K159" s="150"/>
      <c r="L159" s="150"/>
      <c r="M159" s="150"/>
      <c r="N159" s="150"/>
      <c r="O159" s="150"/>
      <c r="P159" s="150"/>
      <c r="Q159" s="150"/>
    </row>
    <row r="160" spans="5:17" s="143" customFormat="1" ht="23.25" x14ac:dyDescent="0.2">
      <c r="E160" s="149"/>
      <c r="F160" s="159"/>
      <c r="G160" s="150"/>
      <c r="H160" s="150"/>
      <c r="I160" s="150"/>
      <c r="J160" s="150"/>
      <c r="K160" s="150"/>
      <c r="L160" s="150"/>
      <c r="M160" s="150"/>
      <c r="N160" s="150"/>
      <c r="O160" s="150"/>
      <c r="P160" s="150"/>
      <c r="Q160" s="150"/>
    </row>
    <row r="161" spans="5:17" s="143" customFormat="1" ht="23.25" x14ac:dyDescent="0.2">
      <c r="E161" s="149"/>
      <c r="F161" s="159"/>
      <c r="G161" s="150"/>
      <c r="H161" s="150"/>
      <c r="I161" s="150"/>
      <c r="J161" s="150"/>
      <c r="K161" s="150"/>
      <c r="L161" s="150"/>
      <c r="M161" s="150"/>
      <c r="N161" s="150"/>
      <c r="O161" s="150"/>
      <c r="P161" s="150"/>
      <c r="Q161" s="150"/>
    </row>
    <row r="162" spans="5:17" s="143" customFormat="1" ht="23.25" x14ac:dyDescent="0.2">
      <c r="E162" s="149"/>
      <c r="F162" s="159"/>
      <c r="G162" s="150"/>
      <c r="H162" s="150"/>
      <c r="I162" s="150"/>
      <c r="J162" s="150"/>
      <c r="K162" s="150"/>
      <c r="L162" s="150"/>
      <c r="M162" s="150"/>
      <c r="N162" s="150"/>
      <c r="O162" s="150"/>
      <c r="P162" s="150"/>
      <c r="Q162" s="150"/>
    </row>
    <row r="163" spans="5:17" s="143" customFormat="1" ht="23.25" x14ac:dyDescent="0.2">
      <c r="E163" s="149"/>
      <c r="F163" s="159"/>
      <c r="G163" s="150"/>
      <c r="H163" s="150"/>
      <c r="I163" s="150"/>
      <c r="J163" s="150"/>
      <c r="K163" s="150"/>
      <c r="L163" s="150"/>
      <c r="M163" s="150"/>
      <c r="N163" s="150"/>
      <c r="O163" s="150"/>
      <c r="P163" s="150"/>
      <c r="Q163" s="150"/>
    </row>
    <row r="164" spans="5:17" s="143" customFormat="1" ht="23.25" x14ac:dyDescent="0.2">
      <c r="E164" s="149"/>
      <c r="F164" s="159"/>
      <c r="G164" s="150"/>
      <c r="H164" s="150"/>
      <c r="I164" s="150"/>
      <c r="J164" s="150"/>
      <c r="K164" s="150"/>
      <c r="L164" s="150"/>
      <c r="M164" s="150"/>
      <c r="N164" s="150"/>
      <c r="O164" s="150"/>
      <c r="P164" s="150"/>
      <c r="Q164" s="150"/>
    </row>
    <row r="165" spans="5:17" s="143" customFormat="1" ht="23.25" x14ac:dyDescent="0.2">
      <c r="E165" s="149"/>
      <c r="F165" s="159"/>
      <c r="G165" s="150"/>
      <c r="H165" s="150"/>
      <c r="I165" s="150"/>
      <c r="J165" s="150"/>
      <c r="K165" s="150"/>
      <c r="L165" s="150"/>
      <c r="M165" s="150"/>
      <c r="N165" s="150"/>
      <c r="O165" s="150"/>
      <c r="P165" s="150"/>
      <c r="Q165" s="150"/>
    </row>
    <row r="166" spans="5:17" s="143" customFormat="1" ht="23.25" x14ac:dyDescent="0.2">
      <c r="E166" s="149"/>
      <c r="F166" s="159"/>
      <c r="G166" s="150"/>
      <c r="H166" s="150"/>
      <c r="I166" s="150"/>
      <c r="J166" s="150"/>
      <c r="K166" s="150"/>
      <c r="L166" s="150"/>
      <c r="M166" s="150"/>
      <c r="N166" s="150"/>
      <c r="O166" s="150"/>
      <c r="P166" s="150"/>
      <c r="Q166" s="150"/>
    </row>
    <row r="167" spans="5:17" s="143" customFormat="1" ht="23.25" x14ac:dyDescent="0.2">
      <c r="E167" s="149"/>
      <c r="F167" s="159"/>
      <c r="G167" s="150"/>
      <c r="H167" s="150"/>
      <c r="I167" s="150"/>
      <c r="J167" s="150"/>
      <c r="K167" s="150"/>
      <c r="L167" s="150"/>
      <c r="M167" s="150"/>
      <c r="N167" s="150"/>
      <c r="O167" s="150"/>
      <c r="P167" s="150"/>
      <c r="Q167" s="150"/>
    </row>
    <row r="168" spans="5:17" s="143" customFormat="1" ht="23.25" x14ac:dyDescent="0.2">
      <c r="E168" s="149"/>
      <c r="F168" s="159"/>
      <c r="G168" s="150"/>
      <c r="H168" s="150"/>
      <c r="I168" s="150"/>
      <c r="J168" s="150"/>
      <c r="K168" s="150"/>
      <c r="L168" s="150"/>
      <c r="M168" s="150"/>
      <c r="N168" s="150"/>
      <c r="O168" s="150"/>
      <c r="P168" s="150"/>
      <c r="Q168" s="150"/>
    </row>
    <row r="169" spans="5:17" s="143" customFormat="1" ht="23.25" x14ac:dyDescent="0.2">
      <c r="E169" s="149"/>
      <c r="F169" s="159"/>
      <c r="G169" s="150"/>
      <c r="H169" s="150"/>
      <c r="I169" s="150"/>
      <c r="J169" s="150"/>
      <c r="K169" s="150"/>
      <c r="L169" s="150"/>
      <c r="M169" s="150"/>
      <c r="N169" s="150"/>
      <c r="O169" s="150"/>
      <c r="P169" s="150"/>
      <c r="Q169" s="150"/>
    </row>
    <row r="170" spans="5:17" s="143" customFormat="1" ht="23.25" x14ac:dyDescent="0.2">
      <c r="E170" s="149"/>
      <c r="F170" s="159"/>
      <c r="G170" s="150"/>
      <c r="H170" s="150"/>
      <c r="I170" s="150"/>
      <c r="J170" s="150"/>
      <c r="K170" s="150"/>
      <c r="L170" s="150"/>
      <c r="M170" s="150"/>
      <c r="N170" s="150"/>
      <c r="O170" s="150"/>
      <c r="P170" s="150"/>
      <c r="Q170" s="150"/>
    </row>
    <row r="171" spans="5:17" s="143" customFormat="1" ht="23.25" x14ac:dyDescent="0.2">
      <c r="E171" s="149"/>
      <c r="F171" s="159"/>
      <c r="G171" s="150"/>
      <c r="H171" s="150"/>
      <c r="I171" s="150"/>
      <c r="J171" s="150"/>
      <c r="K171" s="150"/>
      <c r="L171" s="150"/>
      <c r="M171" s="150"/>
      <c r="N171" s="150"/>
      <c r="O171" s="150"/>
      <c r="P171" s="150"/>
      <c r="Q171" s="150"/>
    </row>
    <row r="172" spans="5:17" s="143" customFormat="1" ht="23.25" x14ac:dyDescent="0.2">
      <c r="E172" s="149"/>
      <c r="F172" s="159"/>
      <c r="G172" s="150"/>
      <c r="H172" s="150"/>
      <c r="I172" s="150"/>
      <c r="J172" s="150"/>
      <c r="K172" s="150"/>
      <c r="L172" s="150"/>
      <c r="M172" s="150"/>
      <c r="N172" s="150"/>
      <c r="O172" s="150"/>
      <c r="P172" s="150"/>
      <c r="Q172" s="150"/>
    </row>
    <row r="173" spans="5:17" s="143" customFormat="1" ht="23.25" x14ac:dyDescent="0.2">
      <c r="E173" s="149"/>
      <c r="F173" s="159"/>
      <c r="G173" s="150"/>
      <c r="H173" s="150"/>
      <c r="I173" s="150"/>
      <c r="J173" s="150"/>
      <c r="K173" s="150"/>
      <c r="L173" s="150"/>
      <c r="M173" s="150"/>
      <c r="N173" s="150"/>
      <c r="O173" s="150"/>
      <c r="P173" s="150"/>
      <c r="Q173" s="150"/>
    </row>
    <row r="174" spans="5:17" s="143" customFormat="1" ht="23.25" x14ac:dyDescent="0.2">
      <c r="E174" s="149"/>
      <c r="F174" s="159"/>
      <c r="G174" s="150"/>
      <c r="H174" s="150"/>
      <c r="I174" s="150"/>
      <c r="J174" s="150"/>
      <c r="K174" s="150"/>
      <c r="L174" s="150"/>
      <c r="M174" s="150"/>
      <c r="N174" s="150"/>
      <c r="O174" s="150"/>
      <c r="P174" s="150"/>
      <c r="Q174" s="150"/>
    </row>
    <row r="175" spans="5:17" s="143" customFormat="1" ht="23.25" x14ac:dyDescent="0.2">
      <c r="E175" s="149"/>
      <c r="F175" s="159"/>
      <c r="G175" s="150"/>
      <c r="H175" s="150"/>
      <c r="I175" s="150"/>
      <c r="J175" s="150"/>
      <c r="K175" s="150"/>
      <c r="L175" s="150"/>
      <c r="M175" s="150"/>
      <c r="N175" s="150"/>
      <c r="O175" s="150"/>
      <c r="P175" s="150"/>
      <c r="Q175" s="150"/>
    </row>
    <row r="176" spans="5:17" s="143" customFormat="1" ht="23.25" x14ac:dyDescent="0.2">
      <c r="E176" s="149"/>
      <c r="F176" s="159"/>
      <c r="G176" s="150"/>
      <c r="H176" s="150"/>
      <c r="I176" s="150"/>
      <c r="J176" s="150"/>
      <c r="K176" s="150"/>
      <c r="L176" s="150"/>
      <c r="M176" s="150"/>
      <c r="N176" s="150"/>
      <c r="O176" s="150"/>
      <c r="P176" s="150"/>
      <c r="Q176" s="150"/>
    </row>
    <row r="177" spans="5:17" s="143" customFormat="1" ht="23.25" x14ac:dyDescent="0.2">
      <c r="E177" s="149"/>
      <c r="F177" s="159"/>
      <c r="G177" s="150"/>
      <c r="H177" s="150"/>
      <c r="I177" s="150"/>
      <c r="J177" s="150"/>
      <c r="K177" s="150"/>
      <c r="L177" s="150"/>
      <c r="M177" s="150"/>
      <c r="N177" s="150"/>
      <c r="O177" s="150"/>
      <c r="P177" s="150"/>
      <c r="Q177" s="150"/>
    </row>
    <row r="178" spans="5:17" s="143" customFormat="1" ht="23.25" x14ac:dyDescent="0.2">
      <c r="E178" s="149"/>
      <c r="F178" s="159"/>
      <c r="G178" s="150"/>
      <c r="H178" s="150"/>
      <c r="I178" s="150"/>
      <c r="J178" s="150"/>
      <c r="K178" s="150"/>
      <c r="L178" s="150"/>
      <c r="M178" s="150"/>
      <c r="N178" s="150"/>
      <c r="O178" s="150"/>
      <c r="P178" s="150"/>
      <c r="Q178" s="150"/>
    </row>
    <row r="179" spans="5:17" s="143" customFormat="1" ht="23.25" x14ac:dyDescent="0.2">
      <c r="E179" s="149"/>
      <c r="F179" s="159"/>
      <c r="G179" s="150"/>
      <c r="H179" s="150"/>
      <c r="I179" s="150"/>
      <c r="J179" s="150"/>
      <c r="K179" s="150"/>
      <c r="L179" s="150"/>
      <c r="M179" s="150"/>
      <c r="N179" s="150"/>
      <c r="O179" s="150"/>
      <c r="P179" s="150"/>
      <c r="Q179" s="150"/>
    </row>
    <row r="180" spans="5:17" s="143" customFormat="1" ht="23.25" x14ac:dyDescent="0.2">
      <c r="E180" s="149"/>
      <c r="F180" s="159"/>
      <c r="G180" s="150"/>
      <c r="H180" s="150"/>
      <c r="I180" s="150"/>
      <c r="J180" s="150"/>
      <c r="K180" s="150"/>
      <c r="L180" s="150"/>
      <c r="M180" s="150"/>
      <c r="N180" s="150"/>
      <c r="O180" s="150"/>
      <c r="P180" s="150"/>
      <c r="Q180" s="150"/>
    </row>
    <row r="181" spans="5:17" s="143" customFormat="1" ht="23.25" x14ac:dyDescent="0.2">
      <c r="E181" s="149"/>
      <c r="F181" s="159"/>
      <c r="G181" s="150"/>
      <c r="H181" s="150"/>
      <c r="I181" s="150"/>
      <c r="J181" s="150"/>
      <c r="K181" s="150"/>
      <c r="L181" s="150"/>
      <c r="M181" s="150"/>
      <c r="N181" s="150"/>
      <c r="O181" s="150"/>
      <c r="P181" s="150"/>
      <c r="Q181" s="150"/>
    </row>
    <row r="182" spans="5:17" s="143" customFormat="1" ht="23.25" x14ac:dyDescent="0.2">
      <c r="E182" s="149"/>
      <c r="F182" s="159"/>
      <c r="G182" s="150"/>
      <c r="H182" s="150"/>
      <c r="I182" s="150"/>
      <c r="J182" s="150"/>
      <c r="K182" s="150"/>
      <c r="L182" s="150"/>
      <c r="M182" s="150"/>
      <c r="N182" s="150"/>
      <c r="O182" s="150"/>
      <c r="P182" s="150"/>
      <c r="Q182" s="150"/>
    </row>
    <row r="183" spans="5:17" s="143" customFormat="1" ht="23.25" x14ac:dyDescent="0.2">
      <c r="E183" s="149"/>
      <c r="F183" s="159"/>
      <c r="G183" s="150"/>
      <c r="H183" s="150"/>
      <c r="I183" s="150"/>
      <c r="J183" s="150"/>
      <c r="K183" s="150"/>
      <c r="L183" s="150"/>
      <c r="M183" s="150"/>
      <c r="N183" s="150"/>
      <c r="O183" s="150"/>
      <c r="P183" s="150"/>
      <c r="Q183" s="150"/>
    </row>
    <row r="184" spans="5:17" s="143" customFormat="1" ht="23.25" x14ac:dyDescent="0.2">
      <c r="E184" s="149"/>
      <c r="F184" s="159"/>
      <c r="G184" s="150"/>
      <c r="H184" s="150"/>
      <c r="I184" s="150"/>
      <c r="J184" s="150"/>
      <c r="K184" s="150"/>
      <c r="L184" s="150"/>
      <c r="M184" s="150"/>
      <c r="N184" s="150"/>
      <c r="O184" s="150"/>
      <c r="P184" s="150"/>
      <c r="Q184" s="150"/>
    </row>
    <row r="185" spans="5:17" s="143" customFormat="1" ht="23.25" x14ac:dyDescent="0.2">
      <c r="E185" s="149"/>
      <c r="F185" s="159"/>
      <c r="G185" s="150"/>
      <c r="H185" s="150"/>
      <c r="I185" s="150"/>
      <c r="J185" s="150"/>
      <c r="K185" s="150"/>
      <c r="L185" s="150"/>
      <c r="M185" s="150"/>
      <c r="N185" s="150"/>
      <c r="O185" s="150"/>
      <c r="P185" s="150"/>
      <c r="Q185" s="150"/>
    </row>
    <row r="186" spans="5:17" s="143" customFormat="1" ht="23.25" x14ac:dyDescent="0.2">
      <c r="E186" s="149"/>
      <c r="F186" s="159"/>
      <c r="G186" s="150"/>
      <c r="H186" s="150"/>
      <c r="I186" s="150"/>
      <c r="J186" s="150"/>
      <c r="K186" s="150"/>
      <c r="L186" s="150"/>
      <c r="M186" s="150"/>
      <c r="N186" s="150"/>
      <c r="O186" s="150"/>
      <c r="P186" s="150"/>
      <c r="Q186" s="150"/>
    </row>
    <row r="187" spans="5:17" s="143" customFormat="1" ht="23.25" x14ac:dyDescent="0.2">
      <c r="E187" s="149"/>
      <c r="F187" s="159"/>
      <c r="G187" s="150"/>
      <c r="H187" s="150"/>
      <c r="I187" s="150"/>
      <c r="J187" s="150"/>
      <c r="K187" s="150"/>
      <c r="L187" s="150"/>
      <c r="M187" s="150"/>
      <c r="N187" s="150"/>
      <c r="O187" s="150"/>
      <c r="P187" s="150"/>
      <c r="Q187" s="150"/>
    </row>
    <row r="188" spans="5:17" s="143" customFormat="1" ht="23.25" x14ac:dyDescent="0.2">
      <c r="E188" s="149"/>
      <c r="F188" s="159"/>
      <c r="G188" s="150"/>
      <c r="H188" s="150"/>
      <c r="I188" s="150"/>
      <c r="J188" s="150"/>
      <c r="K188" s="150"/>
      <c r="L188" s="150"/>
      <c r="M188" s="150"/>
      <c r="N188" s="150"/>
      <c r="O188" s="150"/>
      <c r="P188" s="150"/>
      <c r="Q188" s="150"/>
    </row>
    <row r="189" spans="5:17" s="143" customFormat="1" ht="23.25" x14ac:dyDescent="0.2">
      <c r="E189" s="149"/>
      <c r="F189" s="159"/>
      <c r="G189" s="150"/>
      <c r="H189" s="150"/>
      <c r="I189" s="150"/>
      <c r="J189" s="150"/>
      <c r="K189" s="150"/>
      <c r="L189" s="150"/>
      <c r="M189" s="150"/>
      <c r="N189" s="150"/>
      <c r="O189" s="150"/>
      <c r="P189" s="150"/>
      <c r="Q189" s="150"/>
    </row>
    <row r="190" spans="5:17" s="143" customFormat="1" ht="23.25" x14ac:dyDescent="0.2">
      <c r="E190" s="149"/>
      <c r="F190" s="159"/>
      <c r="G190" s="150"/>
      <c r="H190" s="150"/>
      <c r="I190" s="150"/>
      <c r="J190" s="150"/>
      <c r="K190" s="150"/>
      <c r="L190" s="150"/>
      <c r="M190" s="150"/>
      <c r="N190" s="150"/>
      <c r="O190" s="150"/>
      <c r="P190" s="150"/>
      <c r="Q190" s="150"/>
    </row>
    <row r="191" spans="5:17" s="143" customFormat="1" ht="23.25" x14ac:dyDescent="0.2">
      <c r="E191" s="149"/>
      <c r="F191" s="159"/>
      <c r="G191" s="150"/>
      <c r="H191" s="150"/>
      <c r="I191" s="150"/>
      <c r="J191" s="150"/>
      <c r="K191" s="150"/>
      <c r="L191" s="150"/>
      <c r="M191" s="150"/>
      <c r="N191" s="150"/>
      <c r="O191" s="150"/>
      <c r="P191" s="150"/>
      <c r="Q191" s="150"/>
    </row>
    <row r="192" spans="5:17" s="143" customFormat="1" ht="23.25" x14ac:dyDescent="0.2">
      <c r="E192" s="149"/>
      <c r="F192" s="159"/>
      <c r="G192" s="150"/>
      <c r="H192" s="150"/>
      <c r="I192" s="150"/>
      <c r="J192" s="150"/>
      <c r="K192" s="150"/>
      <c r="L192" s="150"/>
      <c r="M192" s="150"/>
      <c r="N192" s="150"/>
      <c r="O192" s="150"/>
      <c r="P192" s="150"/>
      <c r="Q192" s="150"/>
    </row>
    <row r="193" spans="5:17" s="143" customFormat="1" ht="23.25" x14ac:dyDescent="0.2">
      <c r="E193" s="149"/>
      <c r="F193" s="159"/>
      <c r="G193" s="150"/>
      <c r="H193" s="150"/>
      <c r="I193" s="150"/>
      <c r="J193" s="150"/>
      <c r="K193" s="150"/>
      <c r="L193" s="150"/>
      <c r="M193" s="150"/>
      <c r="N193" s="150"/>
      <c r="O193" s="150"/>
      <c r="P193" s="150"/>
      <c r="Q193" s="150"/>
    </row>
    <row r="194" spans="5:17" s="143" customFormat="1" ht="23.25" x14ac:dyDescent="0.2">
      <c r="E194" s="149"/>
      <c r="F194" s="159"/>
      <c r="G194" s="150"/>
      <c r="H194" s="150"/>
      <c r="I194" s="150"/>
      <c r="J194" s="150"/>
      <c r="K194" s="150"/>
      <c r="L194" s="150"/>
      <c r="M194" s="150"/>
      <c r="N194" s="150"/>
      <c r="O194" s="150"/>
      <c r="P194" s="150"/>
      <c r="Q194" s="150"/>
    </row>
    <row r="195" spans="5:17" s="143" customFormat="1" ht="23.25" x14ac:dyDescent="0.2">
      <c r="E195" s="149"/>
      <c r="F195" s="159"/>
      <c r="G195" s="150"/>
      <c r="H195" s="150"/>
      <c r="I195" s="150"/>
      <c r="J195" s="150"/>
      <c r="K195" s="150"/>
      <c r="L195" s="150"/>
      <c r="M195" s="150"/>
      <c r="N195" s="150"/>
      <c r="O195" s="150"/>
      <c r="P195" s="150"/>
      <c r="Q195" s="150"/>
    </row>
    <row r="196" spans="5:17" s="143" customFormat="1" ht="23.25" x14ac:dyDescent="0.2">
      <c r="E196" s="149"/>
      <c r="F196" s="159"/>
      <c r="G196" s="150"/>
      <c r="H196" s="150"/>
      <c r="I196" s="150"/>
      <c r="J196" s="150"/>
      <c r="K196" s="150"/>
      <c r="L196" s="150"/>
      <c r="M196" s="150"/>
      <c r="N196" s="150"/>
      <c r="O196" s="150"/>
      <c r="P196" s="150"/>
      <c r="Q196" s="150"/>
    </row>
    <row r="197" spans="5:17" s="143" customFormat="1" ht="23.25" x14ac:dyDescent="0.2">
      <c r="E197" s="149"/>
      <c r="F197" s="159"/>
      <c r="G197" s="150"/>
      <c r="H197" s="150"/>
      <c r="I197" s="150"/>
      <c r="J197" s="150"/>
      <c r="K197" s="150"/>
      <c r="L197" s="150"/>
      <c r="M197" s="150"/>
      <c r="N197" s="150"/>
      <c r="O197" s="150"/>
      <c r="P197" s="150"/>
      <c r="Q197" s="150"/>
    </row>
    <row r="198" spans="5:17" s="143" customFormat="1" ht="23.25" x14ac:dyDescent="0.2">
      <c r="E198" s="149"/>
      <c r="F198" s="159"/>
      <c r="G198" s="150"/>
      <c r="H198" s="150"/>
      <c r="I198" s="150"/>
      <c r="J198" s="150"/>
      <c r="K198" s="150"/>
      <c r="L198" s="150"/>
      <c r="M198" s="150"/>
      <c r="N198" s="150"/>
      <c r="O198" s="150"/>
      <c r="P198" s="150"/>
      <c r="Q198" s="150"/>
    </row>
    <row r="199" spans="5:17" s="143" customFormat="1" ht="23.25" x14ac:dyDescent="0.2">
      <c r="E199" s="149"/>
      <c r="F199" s="159"/>
      <c r="G199" s="150"/>
      <c r="H199" s="150"/>
      <c r="I199" s="150"/>
      <c r="J199" s="150"/>
      <c r="K199" s="150"/>
      <c r="L199" s="150"/>
      <c r="M199" s="150"/>
      <c r="N199" s="150"/>
      <c r="O199" s="150"/>
      <c r="P199" s="150"/>
      <c r="Q199" s="150"/>
    </row>
    <row r="200" spans="5:17" s="143" customFormat="1" ht="23.25" x14ac:dyDescent="0.2">
      <c r="E200" s="149"/>
      <c r="F200" s="159"/>
      <c r="G200" s="150"/>
      <c r="H200" s="150"/>
      <c r="I200" s="150"/>
      <c r="J200" s="150"/>
      <c r="K200" s="150"/>
      <c r="L200" s="150"/>
      <c r="M200" s="150"/>
      <c r="N200" s="150"/>
      <c r="O200" s="150"/>
      <c r="P200" s="150"/>
      <c r="Q200" s="150"/>
    </row>
    <row r="201" spans="5:17" s="143" customFormat="1" ht="23.25" x14ac:dyDescent="0.2">
      <c r="E201" s="149"/>
      <c r="F201" s="159"/>
      <c r="G201" s="150"/>
      <c r="H201" s="150"/>
      <c r="I201" s="150"/>
      <c r="J201" s="150"/>
      <c r="K201" s="150"/>
      <c r="L201" s="150"/>
      <c r="M201" s="150"/>
      <c r="N201" s="150"/>
      <c r="O201" s="150"/>
      <c r="P201" s="150"/>
      <c r="Q201" s="150"/>
    </row>
    <row r="202" spans="5:17" s="143" customFormat="1" ht="23.25" x14ac:dyDescent="0.2">
      <c r="E202" s="149"/>
      <c r="F202" s="159"/>
      <c r="G202" s="150"/>
      <c r="H202" s="150"/>
      <c r="I202" s="150"/>
      <c r="J202" s="150"/>
      <c r="K202" s="150"/>
      <c r="L202" s="150"/>
      <c r="M202" s="150"/>
      <c r="N202" s="150"/>
      <c r="O202" s="150"/>
      <c r="P202" s="150"/>
      <c r="Q202" s="150"/>
    </row>
    <row r="203" spans="5:17" s="143" customFormat="1" ht="23.25" x14ac:dyDescent="0.2">
      <c r="E203" s="149"/>
      <c r="F203" s="159"/>
      <c r="G203" s="150"/>
      <c r="H203" s="150"/>
      <c r="I203" s="150"/>
      <c r="J203" s="150"/>
      <c r="K203" s="150"/>
      <c r="L203" s="150"/>
      <c r="M203" s="150"/>
      <c r="N203" s="150"/>
      <c r="O203" s="150"/>
      <c r="P203" s="150"/>
      <c r="Q203" s="150"/>
    </row>
    <row r="204" spans="5:17" s="143" customFormat="1" ht="23.25" x14ac:dyDescent="0.2">
      <c r="E204" s="149"/>
      <c r="F204" s="159"/>
      <c r="G204" s="150"/>
      <c r="H204" s="150"/>
      <c r="I204" s="150"/>
      <c r="J204" s="150"/>
      <c r="K204" s="150"/>
      <c r="L204" s="150"/>
      <c r="M204" s="150"/>
      <c r="N204" s="150"/>
      <c r="O204" s="150"/>
      <c r="P204" s="150"/>
      <c r="Q204" s="150"/>
    </row>
    <row r="205" spans="5:17" s="143" customFormat="1" ht="23.25" x14ac:dyDescent="0.2">
      <c r="E205" s="149"/>
      <c r="F205" s="159"/>
      <c r="G205" s="150"/>
      <c r="H205" s="150"/>
      <c r="I205" s="150"/>
      <c r="J205" s="150"/>
      <c r="K205" s="150"/>
      <c r="L205" s="150"/>
      <c r="M205" s="150"/>
      <c r="N205" s="150"/>
      <c r="O205" s="150"/>
      <c r="P205" s="150"/>
      <c r="Q205" s="150"/>
    </row>
  </sheetData>
  <sheetProtection formatCells="0" formatColumns="0" formatRows="0"/>
  <mergeCells count="29">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s>
  <hyperlinks>
    <hyperlink ref="C9" r:id="rId1"/>
  </hyperlinks>
  <pageMargins left="0.7" right="0.7" top="0.75" bottom="0.75" header="0.3" footer="0.3"/>
  <pageSetup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196"/>
  <sheetViews>
    <sheetView showGridLines="0" topLeftCell="A13" zoomScale="72" zoomScaleNormal="72" zoomScalePageLayoutView="50" workbookViewId="0">
      <pane xSplit="2" ySplit="2" topLeftCell="C16" activePane="bottomRight" state="frozen"/>
      <selection activeCell="A13" sqref="A13"/>
      <selection pane="topRight" activeCell="C13" sqref="C13"/>
      <selection pane="bottomLeft" activeCell="A16" sqref="A16"/>
      <selection pane="bottomRight" activeCell="C22" sqref="C22"/>
    </sheetView>
  </sheetViews>
  <sheetFormatPr baseColWidth="10" defaultColWidth="10.85546875" defaultRowHeight="12" x14ac:dyDescent="0.2"/>
  <cols>
    <col min="1" max="1" width="2.42578125" style="142" customWidth="1"/>
    <col min="2" max="2" width="61.42578125" style="142" customWidth="1"/>
    <col min="3" max="3" width="88.140625" style="142" customWidth="1"/>
    <col min="4" max="4" width="23.140625" style="156" hidden="1" customWidth="1"/>
    <col min="5" max="5" width="81.42578125" style="156" hidden="1" customWidth="1"/>
    <col min="6" max="6" width="78.140625" style="157" customWidth="1"/>
    <col min="7" max="7" width="47.140625" style="156" customWidth="1"/>
    <col min="8" max="8" width="37.140625" style="156" hidden="1" customWidth="1"/>
    <col min="9" max="9" width="29.85546875" style="156" customWidth="1"/>
    <col min="10" max="10" width="24.42578125" style="156" customWidth="1"/>
    <col min="11" max="11" width="25.85546875" style="156" customWidth="1"/>
    <col min="12" max="12" width="21.85546875" style="156" customWidth="1"/>
    <col min="13" max="13" width="19.85546875" style="156" customWidth="1"/>
    <col min="14" max="14" width="18.85546875" style="156" customWidth="1"/>
    <col min="15" max="15" width="21.42578125" style="156" customWidth="1"/>
    <col min="16" max="16" width="43.140625" style="156" customWidth="1"/>
    <col min="17" max="17" width="22.85546875" style="156" customWidth="1"/>
    <col min="18" max="18" width="21.42578125" style="142" customWidth="1"/>
    <col min="19" max="19" width="19" style="142" customWidth="1"/>
    <col min="20" max="20" width="15.140625" style="142" customWidth="1"/>
    <col min="21" max="21" width="17" style="142" customWidth="1"/>
    <col min="22" max="22" width="25.42578125" style="142" customWidth="1"/>
    <col min="23" max="23" width="17.42578125" style="142" customWidth="1"/>
    <col min="24" max="24" width="15.140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32" width="10.85546875" style="142" customWidth="1"/>
    <col min="33" max="16384" width="10.85546875" style="142"/>
  </cols>
  <sheetData>
    <row r="1" spans="1:245" s="90" customFormat="1" ht="42.95" hidden="1"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42.95" hidden="1"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143" customFormat="1" ht="42.95" hidden="1" customHeight="1" x14ac:dyDescent="0.2">
      <c r="B3" s="279" t="s">
        <v>113</v>
      </c>
      <c r="C3" s="280"/>
      <c r="D3" s="280"/>
      <c r="E3" s="280"/>
      <c r="F3" s="280"/>
      <c r="G3" s="280"/>
      <c r="H3" s="280"/>
      <c r="I3" s="280"/>
      <c r="J3" s="280"/>
      <c r="K3" s="280"/>
      <c r="L3" s="280"/>
      <c r="M3" s="280"/>
      <c r="N3" s="280"/>
      <c r="O3" s="280"/>
      <c r="P3" s="280"/>
      <c r="Q3" s="280"/>
      <c r="R3" s="280"/>
    </row>
    <row r="4" spans="1:245" s="143" customFormat="1" ht="42.95" hidden="1" customHeight="1" x14ac:dyDescent="0.2">
      <c r="B4" s="144" t="s">
        <v>65</v>
      </c>
      <c r="C4" s="281" t="s">
        <v>121</v>
      </c>
      <c r="D4" s="282"/>
      <c r="E4" s="282"/>
      <c r="F4" s="282"/>
      <c r="G4" s="282"/>
      <c r="H4" s="282"/>
      <c r="I4" s="283"/>
      <c r="J4" s="284" t="s">
        <v>69</v>
      </c>
      <c r="K4" s="285"/>
      <c r="L4" s="285"/>
      <c r="M4" s="285"/>
      <c r="N4" s="284" t="s">
        <v>106</v>
      </c>
      <c r="O4" s="285"/>
      <c r="P4" s="285"/>
      <c r="Q4" s="285"/>
      <c r="R4" s="286"/>
    </row>
    <row r="5" spans="1:245" s="143" customFormat="1" ht="42.95" hidden="1" customHeight="1" x14ac:dyDescent="0.2">
      <c r="A5" s="145"/>
      <c r="B5" s="144" t="s">
        <v>56</v>
      </c>
      <c r="C5" s="281" t="s">
        <v>122</v>
      </c>
      <c r="D5" s="282"/>
      <c r="E5" s="282"/>
      <c r="F5" s="282"/>
      <c r="G5" s="282"/>
      <c r="H5" s="282"/>
      <c r="I5" s="282"/>
      <c r="J5" s="287" t="s">
        <v>323</v>
      </c>
      <c r="K5" s="301"/>
      <c r="L5" s="301"/>
      <c r="M5" s="301"/>
      <c r="N5" s="291" t="s">
        <v>324</v>
      </c>
      <c r="O5" s="302"/>
      <c r="P5" s="302"/>
      <c r="Q5" s="302"/>
      <c r="R5" s="293"/>
    </row>
    <row r="6" spans="1:245" s="143" customFormat="1" ht="42.95" hidden="1" customHeight="1" x14ac:dyDescent="0.2">
      <c r="A6" s="145"/>
      <c r="B6" s="144" t="s">
        <v>95</v>
      </c>
      <c r="C6" s="249" t="s">
        <v>406</v>
      </c>
      <c r="D6" s="250"/>
      <c r="E6" s="250"/>
      <c r="F6" s="250"/>
      <c r="G6" s="250"/>
      <c r="H6" s="250"/>
      <c r="I6" s="250"/>
      <c r="J6" s="287"/>
      <c r="K6" s="301"/>
      <c r="L6" s="301"/>
      <c r="M6" s="301"/>
      <c r="N6" s="291"/>
      <c r="O6" s="302"/>
      <c r="P6" s="302"/>
      <c r="Q6" s="302"/>
      <c r="R6" s="293"/>
    </row>
    <row r="7" spans="1:245" s="143" customFormat="1" ht="42.95" hidden="1" customHeight="1" x14ac:dyDescent="0.2">
      <c r="A7" s="145"/>
      <c r="B7" s="144" t="s">
        <v>146</v>
      </c>
      <c r="C7" s="249" t="s">
        <v>150</v>
      </c>
      <c r="D7" s="250"/>
      <c r="E7" s="250"/>
      <c r="F7" s="250"/>
      <c r="G7" s="250"/>
      <c r="H7" s="250"/>
      <c r="I7" s="251"/>
      <c r="J7" s="287"/>
      <c r="K7" s="301"/>
      <c r="L7" s="301"/>
      <c r="M7" s="301"/>
      <c r="N7" s="291"/>
      <c r="O7" s="302"/>
      <c r="P7" s="302"/>
      <c r="Q7" s="302"/>
      <c r="R7" s="293"/>
    </row>
    <row r="8" spans="1:245" s="143" customFormat="1" ht="42.95" hidden="1" customHeight="1" x14ac:dyDescent="0.2">
      <c r="A8" s="145"/>
      <c r="B8" s="144" t="s">
        <v>93</v>
      </c>
      <c r="C8" s="252" t="s">
        <v>120</v>
      </c>
      <c r="D8" s="253"/>
      <c r="E8" s="253"/>
      <c r="F8" s="253"/>
      <c r="G8" s="253"/>
      <c r="H8" s="253"/>
      <c r="I8" s="253"/>
      <c r="J8" s="287"/>
      <c r="K8" s="301"/>
      <c r="L8" s="301"/>
      <c r="M8" s="301"/>
      <c r="N8" s="291"/>
      <c r="O8" s="302"/>
      <c r="P8" s="302"/>
      <c r="Q8" s="302"/>
      <c r="R8" s="293"/>
    </row>
    <row r="9" spans="1:245" s="143" customFormat="1" ht="42.95" hidden="1" customHeight="1" x14ac:dyDescent="0.2">
      <c r="B9" s="144" t="s">
        <v>67</v>
      </c>
      <c r="C9" s="259" t="s">
        <v>105</v>
      </c>
      <c r="D9" s="260"/>
      <c r="E9" s="260"/>
      <c r="F9" s="260"/>
      <c r="G9" s="260"/>
      <c r="H9" s="260"/>
      <c r="I9" s="260"/>
      <c r="J9" s="287"/>
      <c r="K9" s="301"/>
      <c r="L9" s="301"/>
      <c r="M9" s="301"/>
      <c r="N9" s="291"/>
      <c r="O9" s="302"/>
      <c r="P9" s="302"/>
      <c r="Q9" s="302"/>
      <c r="R9" s="293"/>
    </row>
    <row r="10" spans="1:245" s="143" customFormat="1" ht="42.95" hidden="1" customHeight="1" x14ac:dyDescent="0.2">
      <c r="B10" s="144" t="s">
        <v>68</v>
      </c>
      <c r="C10" s="249">
        <v>2020</v>
      </c>
      <c r="D10" s="250"/>
      <c r="E10" s="250"/>
      <c r="F10" s="250"/>
      <c r="G10" s="250"/>
      <c r="H10" s="250"/>
      <c r="I10" s="250"/>
      <c r="J10" s="289"/>
      <c r="K10" s="290"/>
      <c r="L10" s="290"/>
      <c r="M10" s="290"/>
      <c r="N10" s="279"/>
      <c r="O10" s="280"/>
      <c r="P10" s="280"/>
      <c r="Q10" s="280"/>
      <c r="R10" s="294"/>
    </row>
    <row r="11" spans="1:245" s="143" customFormat="1" ht="23.25" hidden="1" x14ac:dyDescent="0.2">
      <c r="B11" s="146"/>
      <c r="C11" s="147"/>
      <c r="D11" s="148"/>
      <c r="E11" s="148"/>
      <c r="F11" s="149"/>
      <c r="G11" s="150"/>
      <c r="H11" s="150"/>
      <c r="I11" s="150"/>
      <c r="M11" s="150"/>
    </row>
    <row r="12" spans="1:245" s="143" customFormat="1" ht="18" hidden="1" customHeight="1" x14ac:dyDescent="0.2">
      <c r="B12" s="146"/>
      <c r="D12" s="150"/>
      <c r="E12" s="148"/>
      <c r="F12" s="149"/>
      <c r="G12" s="150"/>
      <c r="H12" s="150"/>
      <c r="I12" s="150"/>
      <c r="M12" s="150"/>
      <c r="N12" s="298" t="s">
        <v>98</v>
      </c>
      <c r="O12" s="299"/>
      <c r="P12" s="299"/>
      <c r="Q12" s="299"/>
      <c r="R12" s="299"/>
      <c r="S12" s="300"/>
      <c r="T12" s="298" t="s">
        <v>100</v>
      </c>
      <c r="U12" s="299"/>
      <c r="V12" s="299"/>
      <c r="W12" s="299"/>
      <c r="X12" s="299"/>
      <c r="Y12" s="300"/>
      <c r="Z12" s="298" t="s">
        <v>101</v>
      </c>
      <c r="AA12" s="299"/>
      <c r="AB12" s="299"/>
      <c r="AC12" s="299"/>
      <c r="AD12" s="299"/>
      <c r="AE12" s="300"/>
    </row>
    <row r="13" spans="1:245" s="150" customFormat="1" ht="46.5" customHeight="1" x14ac:dyDescent="0.2">
      <c r="A13" s="151"/>
      <c r="B13" s="262" t="s">
        <v>94</v>
      </c>
      <c r="C13" s="263"/>
      <c r="D13" s="263"/>
      <c r="E13" s="263"/>
      <c r="F13" s="263"/>
      <c r="G13" s="263"/>
      <c r="H13" s="263"/>
      <c r="I13" s="263"/>
      <c r="J13" s="263"/>
      <c r="K13" s="263"/>
      <c r="L13" s="263"/>
      <c r="M13" s="263"/>
      <c r="N13" s="298" t="s">
        <v>325</v>
      </c>
      <c r="O13" s="299"/>
      <c r="P13" s="299"/>
      <c r="Q13" s="300"/>
      <c r="R13" s="298" t="s">
        <v>3</v>
      </c>
      <c r="S13" s="300"/>
      <c r="T13" s="298" t="s">
        <v>302</v>
      </c>
      <c r="U13" s="299"/>
      <c r="V13" s="299"/>
      <c r="W13" s="300"/>
      <c r="X13" s="298" t="s">
        <v>3</v>
      </c>
      <c r="Y13" s="299"/>
      <c r="Z13" s="295" t="s">
        <v>302</v>
      </c>
      <c r="AA13" s="296"/>
      <c r="AB13" s="296"/>
      <c r="AC13" s="297"/>
      <c r="AD13" s="298" t="s">
        <v>3</v>
      </c>
      <c r="AE13" s="299"/>
    </row>
    <row r="14" spans="1:245" s="150"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407</v>
      </c>
      <c r="M14" s="80" t="s">
        <v>408</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216" customHeight="1" x14ac:dyDescent="0.2">
      <c r="B15" s="128" t="s">
        <v>45</v>
      </c>
      <c r="C15" s="162" t="s">
        <v>409</v>
      </c>
      <c r="D15" s="163">
        <v>1</v>
      </c>
      <c r="E15" s="162" t="s">
        <v>410</v>
      </c>
      <c r="F15" s="164" t="s">
        <v>411</v>
      </c>
      <c r="G15" s="128" t="s">
        <v>412</v>
      </c>
      <c r="H15" s="83" t="s">
        <v>83</v>
      </c>
      <c r="I15" s="153" t="s">
        <v>413</v>
      </c>
      <c r="J15" s="153" t="s">
        <v>413</v>
      </c>
      <c r="K15" s="154">
        <v>1</v>
      </c>
      <c r="L15" s="155">
        <v>44013</v>
      </c>
      <c r="M15" s="155">
        <v>44196</v>
      </c>
      <c r="N15" s="83"/>
      <c r="O15" s="89" t="e">
        <f>N15/I15</f>
        <v>#VALUE!</v>
      </c>
      <c r="P15" s="83"/>
      <c r="Q15" s="83"/>
      <c r="R15" s="83"/>
      <c r="S15" s="83"/>
      <c r="T15" s="83"/>
      <c r="U15" s="89" t="e">
        <f t="shared" ref="U15:U22" si="0">T15/J15</f>
        <v>#VALUE!</v>
      </c>
      <c r="V15" s="83"/>
      <c r="W15" s="83"/>
      <c r="X15" s="83"/>
      <c r="Y15" s="83"/>
      <c r="Z15" s="83"/>
      <c r="AA15" s="89">
        <f t="shared" ref="AA15:AA22" si="1">Z15/K15</f>
        <v>0</v>
      </c>
      <c r="AB15" s="83"/>
      <c r="AC15" s="83"/>
      <c r="AD15" s="83"/>
      <c r="AE15" s="83"/>
    </row>
    <row r="16" spans="1:245" s="143" customFormat="1" ht="139.5" x14ac:dyDescent="0.2">
      <c r="B16" s="128" t="s">
        <v>45</v>
      </c>
      <c r="C16" s="162" t="s">
        <v>414</v>
      </c>
      <c r="D16" s="163">
        <v>1</v>
      </c>
      <c r="E16" s="162" t="s">
        <v>415</v>
      </c>
      <c r="F16" s="164" t="s">
        <v>416</v>
      </c>
      <c r="G16" s="128" t="s">
        <v>417</v>
      </c>
      <c r="H16" s="83" t="s">
        <v>83</v>
      </c>
      <c r="I16" s="154">
        <v>0.15</v>
      </c>
      <c r="J16" s="154">
        <v>0.6</v>
      </c>
      <c r="K16" s="154">
        <v>1</v>
      </c>
      <c r="L16" s="155">
        <v>43955</v>
      </c>
      <c r="M16" s="155">
        <v>44196</v>
      </c>
      <c r="N16" s="83"/>
      <c r="O16" s="89">
        <f>N16/I16</f>
        <v>0</v>
      </c>
      <c r="P16" s="83"/>
      <c r="Q16" s="83"/>
      <c r="R16" s="83"/>
      <c r="S16" s="83"/>
      <c r="T16" s="83"/>
      <c r="U16" s="89">
        <f t="shared" si="0"/>
        <v>0</v>
      </c>
      <c r="V16" s="83"/>
      <c r="W16" s="83"/>
      <c r="X16" s="83"/>
      <c r="Y16" s="83"/>
      <c r="Z16" s="83"/>
      <c r="AA16" s="89"/>
      <c r="AB16" s="83"/>
      <c r="AC16" s="83"/>
      <c r="AD16" s="83"/>
      <c r="AE16" s="83"/>
    </row>
    <row r="17" spans="2:31" s="143" customFormat="1" ht="120.95" customHeight="1" x14ac:dyDescent="0.2">
      <c r="B17" s="128" t="s">
        <v>45</v>
      </c>
      <c r="C17" s="162" t="s">
        <v>418</v>
      </c>
      <c r="D17" s="154">
        <v>1</v>
      </c>
      <c r="E17" s="162" t="s">
        <v>419</v>
      </c>
      <c r="F17" s="164" t="s">
        <v>420</v>
      </c>
      <c r="G17" s="128" t="s">
        <v>421</v>
      </c>
      <c r="H17" s="83" t="s">
        <v>88</v>
      </c>
      <c r="I17" s="154">
        <v>0.1</v>
      </c>
      <c r="J17" s="154">
        <v>0.6</v>
      </c>
      <c r="K17" s="154">
        <v>1</v>
      </c>
      <c r="L17" s="155">
        <v>43955</v>
      </c>
      <c r="M17" s="155">
        <v>44196</v>
      </c>
      <c r="N17" s="83"/>
      <c r="O17" s="89">
        <f t="shared" ref="O17:O22" si="2">N17/I17</f>
        <v>0</v>
      </c>
      <c r="P17" s="83"/>
      <c r="Q17" s="83"/>
      <c r="R17" s="83"/>
      <c r="S17" s="83"/>
      <c r="T17" s="83"/>
      <c r="U17" s="89">
        <f t="shared" si="0"/>
        <v>0</v>
      </c>
      <c r="V17" s="83"/>
      <c r="W17" s="83"/>
      <c r="X17" s="83"/>
      <c r="Y17" s="83"/>
      <c r="Z17" s="83"/>
      <c r="AA17" s="89">
        <f t="shared" si="1"/>
        <v>0</v>
      </c>
      <c r="AB17" s="83"/>
      <c r="AC17" s="83"/>
      <c r="AD17" s="83"/>
      <c r="AE17" s="83"/>
    </row>
    <row r="18" spans="2:31" s="143" customFormat="1" ht="119.1" customHeight="1" x14ac:dyDescent="0.2">
      <c r="B18" s="128" t="s">
        <v>45</v>
      </c>
      <c r="C18" s="162" t="s">
        <v>422</v>
      </c>
      <c r="D18" s="154">
        <v>1</v>
      </c>
      <c r="E18" s="162" t="s">
        <v>423</v>
      </c>
      <c r="F18" s="164" t="s">
        <v>424</v>
      </c>
      <c r="G18" s="128" t="s">
        <v>425</v>
      </c>
      <c r="H18" s="83" t="s">
        <v>87</v>
      </c>
      <c r="I18" s="154">
        <v>0.1</v>
      </c>
      <c r="J18" s="154">
        <v>0.55000000000000004</v>
      </c>
      <c r="K18" s="154">
        <v>1</v>
      </c>
      <c r="L18" s="155">
        <v>43966</v>
      </c>
      <c r="M18" s="155">
        <v>44196</v>
      </c>
      <c r="N18" s="83"/>
      <c r="O18" s="89">
        <f t="shared" si="2"/>
        <v>0</v>
      </c>
      <c r="P18" s="83"/>
      <c r="Q18" s="83"/>
      <c r="R18" s="83"/>
      <c r="S18" s="83"/>
      <c r="T18" s="83"/>
      <c r="U18" s="89">
        <f t="shared" si="0"/>
        <v>0</v>
      </c>
      <c r="V18" s="83"/>
      <c r="W18" s="83"/>
      <c r="X18" s="83"/>
      <c r="Y18" s="83"/>
      <c r="Z18" s="83"/>
      <c r="AA18" s="89">
        <f t="shared" si="1"/>
        <v>0</v>
      </c>
      <c r="AB18" s="83"/>
      <c r="AC18" s="83"/>
      <c r="AD18" s="83"/>
      <c r="AE18" s="83"/>
    </row>
    <row r="19" spans="2:31" s="143" customFormat="1" ht="126.95" customHeight="1" x14ac:dyDescent="0.2">
      <c r="B19" s="128" t="s">
        <v>45</v>
      </c>
      <c r="C19" s="162" t="s">
        <v>426</v>
      </c>
      <c r="D19" s="154">
        <v>0.5</v>
      </c>
      <c r="E19" s="162" t="s">
        <v>427</v>
      </c>
      <c r="F19" s="164" t="s">
        <v>428</v>
      </c>
      <c r="G19" s="128" t="s">
        <v>429</v>
      </c>
      <c r="H19" s="83" t="s">
        <v>89</v>
      </c>
      <c r="I19" s="154">
        <v>0</v>
      </c>
      <c r="J19" s="154">
        <v>0.5</v>
      </c>
      <c r="K19" s="154">
        <v>0.5</v>
      </c>
      <c r="L19" s="155">
        <v>44013</v>
      </c>
      <c r="M19" s="155">
        <v>44196</v>
      </c>
      <c r="N19" s="83"/>
      <c r="O19" s="89" t="e">
        <f t="shared" si="2"/>
        <v>#DIV/0!</v>
      </c>
      <c r="P19" s="83"/>
      <c r="Q19" s="103"/>
      <c r="R19" s="83"/>
      <c r="S19" s="83"/>
      <c r="T19" s="83"/>
      <c r="U19" s="89">
        <f t="shared" si="0"/>
        <v>0</v>
      </c>
      <c r="V19" s="83"/>
      <c r="W19" s="83"/>
      <c r="X19" s="83"/>
      <c r="Y19" s="83"/>
      <c r="Z19" s="83"/>
      <c r="AA19" s="89">
        <f t="shared" si="1"/>
        <v>0</v>
      </c>
      <c r="AB19" s="83"/>
      <c r="AC19" s="83"/>
      <c r="AD19" s="83"/>
      <c r="AE19" s="83"/>
    </row>
    <row r="20" spans="2:31" s="143" customFormat="1" ht="119.1" customHeight="1" x14ac:dyDescent="0.2">
      <c r="B20" s="128" t="s">
        <v>45</v>
      </c>
      <c r="C20" s="162" t="s">
        <v>430</v>
      </c>
      <c r="D20" s="154">
        <v>1</v>
      </c>
      <c r="E20" s="162" t="s">
        <v>431</v>
      </c>
      <c r="F20" s="164" t="s">
        <v>432</v>
      </c>
      <c r="G20" s="128" t="s">
        <v>421</v>
      </c>
      <c r="H20" s="83" t="s">
        <v>87</v>
      </c>
      <c r="I20" s="154">
        <v>0.2</v>
      </c>
      <c r="J20" s="154">
        <v>0.6</v>
      </c>
      <c r="K20" s="154">
        <v>1</v>
      </c>
      <c r="L20" s="155">
        <v>43955</v>
      </c>
      <c r="M20" s="155">
        <v>44196</v>
      </c>
      <c r="N20" s="83"/>
      <c r="O20" s="89">
        <f t="shared" si="2"/>
        <v>0</v>
      </c>
      <c r="P20" s="83"/>
      <c r="Q20" s="83"/>
      <c r="R20" s="83"/>
      <c r="S20" s="83"/>
      <c r="T20" s="83"/>
      <c r="U20" s="89">
        <f t="shared" si="0"/>
        <v>0</v>
      </c>
      <c r="V20" s="83"/>
      <c r="W20" s="83"/>
      <c r="X20" s="83"/>
      <c r="Y20" s="83"/>
      <c r="Z20" s="83"/>
      <c r="AA20" s="89">
        <f t="shared" si="1"/>
        <v>0</v>
      </c>
      <c r="AB20" s="83"/>
      <c r="AC20" s="83"/>
      <c r="AD20" s="83"/>
      <c r="AE20" s="83"/>
    </row>
    <row r="21" spans="2:31" s="143" customFormat="1" ht="129.94999999999999" customHeight="1" x14ac:dyDescent="0.2">
      <c r="B21" s="128" t="s">
        <v>45</v>
      </c>
      <c r="C21" s="162" t="s">
        <v>433</v>
      </c>
      <c r="D21" s="165">
        <v>3</v>
      </c>
      <c r="E21" s="162" t="s">
        <v>434</v>
      </c>
      <c r="F21" s="164" t="s">
        <v>435</v>
      </c>
      <c r="G21" s="128" t="s">
        <v>436</v>
      </c>
      <c r="H21" s="83" t="s">
        <v>89</v>
      </c>
      <c r="I21" s="154">
        <v>0.1</v>
      </c>
      <c r="J21" s="154">
        <v>0.5</v>
      </c>
      <c r="K21" s="154">
        <v>1</v>
      </c>
      <c r="L21" s="155">
        <v>43966</v>
      </c>
      <c r="M21" s="155">
        <v>44180</v>
      </c>
      <c r="N21" s="83"/>
      <c r="O21" s="89">
        <f t="shared" si="2"/>
        <v>0</v>
      </c>
      <c r="P21" s="83"/>
      <c r="Q21" s="83"/>
      <c r="R21" s="83"/>
      <c r="S21" s="83"/>
      <c r="T21" s="83"/>
      <c r="U21" s="89">
        <f t="shared" si="0"/>
        <v>0</v>
      </c>
      <c r="V21" s="83"/>
      <c r="W21" s="83"/>
      <c r="X21" s="83"/>
      <c r="Y21" s="83"/>
      <c r="Z21" s="83"/>
      <c r="AA21" s="89">
        <f t="shared" si="1"/>
        <v>0</v>
      </c>
      <c r="AB21" s="83"/>
      <c r="AC21" s="83"/>
      <c r="AD21" s="83"/>
      <c r="AE21" s="83"/>
    </row>
    <row r="22" spans="2:31" s="143" customFormat="1" ht="125.1" customHeight="1" x14ac:dyDescent="0.2">
      <c r="B22" s="126" t="s">
        <v>45</v>
      </c>
      <c r="C22" s="162" t="s">
        <v>437</v>
      </c>
      <c r="D22" s="154">
        <v>1</v>
      </c>
      <c r="E22" s="162" t="s">
        <v>438</v>
      </c>
      <c r="F22" s="162" t="s">
        <v>439</v>
      </c>
      <c r="G22" s="128" t="s">
        <v>440</v>
      </c>
      <c r="H22" s="83" t="s">
        <v>145</v>
      </c>
      <c r="I22" s="154">
        <v>0.15</v>
      </c>
      <c r="J22" s="154">
        <v>0.55000000000000004</v>
      </c>
      <c r="K22" s="154">
        <v>1</v>
      </c>
      <c r="L22" s="155">
        <v>43955</v>
      </c>
      <c r="M22" s="155">
        <v>44196</v>
      </c>
      <c r="N22" s="83"/>
      <c r="O22" s="89">
        <f t="shared" si="2"/>
        <v>0</v>
      </c>
      <c r="P22" s="83"/>
      <c r="Q22" s="83"/>
      <c r="R22" s="83"/>
      <c r="S22" s="83"/>
      <c r="T22" s="83"/>
      <c r="U22" s="89">
        <f t="shared" si="0"/>
        <v>0</v>
      </c>
      <c r="V22" s="83"/>
      <c r="W22" s="83"/>
      <c r="X22" s="83"/>
      <c r="Y22" s="83"/>
      <c r="Z22" s="83"/>
      <c r="AA22" s="89">
        <f t="shared" si="1"/>
        <v>0</v>
      </c>
      <c r="AB22" s="83"/>
      <c r="AC22" s="83"/>
      <c r="AD22" s="83"/>
      <c r="AE22" s="83"/>
    </row>
    <row r="23" spans="2:31" s="143" customFormat="1" ht="23.25" x14ac:dyDescent="0.2">
      <c r="D23" s="150"/>
      <c r="E23" s="150"/>
      <c r="F23" s="149"/>
      <c r="G23" s="150"/>
      <c r="H23" s="150"/>
      <c r="I23" s="150"/>
      <c r="J23" s="150"/>
      <c r="K23" s="150"/>
      <c r="L23" s="150"/>
      <c r="M23" s="150"/>
      <c r="N23" s="150"/>
      <c r="O23" s="150"/>
      <c r="P23" s="150"/>
      <c r="Q23" s="150"/>
    </row>
    <row r="24" spans="2:31" s="143" customFormat="1" ht="23.25" x14ac:dyDescent="0.2">
      <c r="B24" s="143" t="s">
        <v>158</v>
      </c>
      <c r="D24" s="150"/>
      <c r="E24" s="150"/>
      <c r="F24" s="149"/>
      <c r="G24" s="150"/>
      <c r="H24" s="150"/>
      <c r="I24" s="150"/>
      <c r="J24" s="150"/>
      <c r="K24" s="150"/>
      <c r="L24" s="150"/>
      <c r="M24" s="150"/>
      <c r="N24" s="150"/>
      <c r="O24" s="150"/>
      <c r="P24" s="150"/>
      <c r="Q24" s="150"/>
    </row>
    <row r="25" spans="2:31" s="143" customFormat="1" ht="23.25" x14ac:dyDescent="0.2">
      <c r="D25" s="150"/>
      <c r="E25" s="150"/>
      <c r="F25" s="149"/>
      <c r="G25" s="150"/>
      <c r="H25" s="150"/>
      <c r="I25" s="150"/>
      <c r="J25" s="150"/>
      <c r="K25" s="150"/>
      <c r="L25" s="150"/>
      <c r="M25" s="150"/>
      <c r="N25" s="150"/>
      <c r="O25" s="150"/>
      <c r="P25" s="150"/>
      <c r="Q25" s="150"/>
    </row>
    <row r="26" spans="2:31" s="143" customFormat="1" ht="23.25" x14ac:dyDescent="0.2">
      <c r="D26" s="150"/>
      <c r="E26" s="150"/>
      <c r="F26" s="149"/>
      <c r="G26" s="150"/>
      <c r="H26" s="150"/>
      <c r="I26" s="150"/>
      <c r="J26" s="150"/>
      <c r="K26" s="150"/>
      <c r="L26" s="150"/>
      <c r="M26" s="150"/>
      <c r="N26" s="150"/>
      <c r="O26" s="150"/>
      <c r="P26" s="150"/>
      <c r="Q26" s="150"/>
    </row>
    <row r="27" spans="2:31" s="143" customFormat="1" ht="23.25" x14ac:dyDescent="0.2">
      <c r="D27" s="150"/>
      <c r="E27" s="150"/>
      <c r="F27" s="149"/>
      <c r="G27" s="150"/>
      <c r="H27" s="150"/>
      <c r="I27" s="150"/>
      <c r="J27" s="150"/>
      <c r="K27" s="150"/>
      <c r="L27" s="150"/>
      <c r="M27" s="150"/>
      <c r="N27" s="150"/>
      <c r="O27" s="150"/>
      <c r="P27" s="150"/>
      <c r="Q27" s="150"/>
    </row>
    <row r="28" spans="2:31" s="143" customFormat="1" ht="23.25" x14ac:dyDescent="0.2">
      <c r="D28" s="150"/>
      <c r="E28" s="150"/>
      <c r="F28" s="149"/>
      <c r="G28" s="150"/>
      <c r="H28" s="150"/>
      <c r="I28" s="150"/>
      <c r="J28" s="150"/>
      <c r="K28" s="150"/>
      <c r="L28" s="150"/>
      <c r="M28" s="150"/>
      <c r="N28" s="150"/>
      <c r="O28" s="150"/>
      <c r="P28" s="150"/>
      <c r="Q28" s="150"/>
    </row>
    <row r="29" spans="2:31" s="143" customFormat="1" ht="23.25" x14ac:dyDescent="0.2">
      <c r="D29" s="150"/>
      <c r="E29" s="150"/>
      <c r="F29" s="149"/>
      <c r="G29" s="150"/>
      <c r="H29" s="150"/>
      <c r="I29" s="150"/>
      <c r="J29" s="150"/>
      <c r="K29" s="150"/>
      <c r="L29" s="150"/>
      <c r="M29" s="150"/>
      <c r="N29" s="150"/>
      <c r="O29" s="150"/>
      <c r="P29" s="150"/>
      <c r="Q29" s="150"/>
    </row>
    <row r="30" spans="2:31" s="143" customFormat="1" ht="23.25" x14ac:dyDescent="0.2">
      <c r="D30" s="150"/>
      <c r="E30" s="150"/>
      <c r="F30" s="149"/>
      <c r="G30" s="150"/>
      <c r="H30" s="150"/>
      <c r="I30" s="150"/>
      <c r="J30" s="150"/>
      <c r="K30" s="150"/>
      <c r="L30" s="150"/>
      <c r="M30" s="150"/>
      <c r="N30" s="150"/>
      <c r="O30" s="150"/>
      <c r="P30" s="150"/>
      <c r="Q30" s="150"/>
    </row>
    <row r="31" spans="2:31" s="143" customFormat="1" ht="23.25" x14ac:dyDescent="0.2">
      <c r="D31" s="150"/>
      <c r="E31" s="150"/>
      <c r="F31" s="149"/>
      <c r="G31" s="150"/>
      <c r="H31" s="150"/>
      <c r="I31" s="150"/>
      <c r="J31" s="150"/>
      <c r="K31" s="150"/>
      <c r="L31" s="150"/>
      <c r="M31" s="150"/>
      <c r="N31" s="150"/>
      <c r="O31" s="150"/>
      <c r="P31" s="150"/>
      <c r="Q31" s="150"/>
    </row>
    <row r="32" spans="2:31" s="143" customFormat="1" ht="23.25" x14ac:dyDescent="0.2">
      <c r="D32" s="150"/>
      <c r="E32" s="150"/>
      <c r="F32" s="149"/>
      <c r="G32" s="150"/>
      <c r="H32" s="150"/>
      <c r="I32" s="150"/>
      <c r="J32" s="150"/>
      <c r="K32" s="150"/>
      <c r="L32" s="150"/>
      <c r="M32" s="150"/>
      <c r="N32" s="150"/>
      <c r="O32" s="150"/>
      <c r="P32" s="150"/>
      <c r="Q32" s="150"/>
    </row>
    <row r="33" spans="4:17" s="143" customFormat="1" ht="23.25" x14ac:dyDescent="0.2">
      <c r="D33" s="150"/>
      <c r="E33" s="150"/>
      <c r="F33" s="149"/>
      <c r="G33" s="150"/>
      <c r="H33" s="150"/>
      <c r="I33" s="150"/>
      <c r="J33" s="150"/>
      <c r="K33" s="150"/>
      <c r="L33" s="150"/>
      <c r="M33" s="150"/>
      <c r="N33" s="150"/>
      <c r="O33" s="150"/>
      <c r="P33" s="150"/>
      <c r="Q33" s="150"/>
    </row>
    <row r="34" spans="4:17" s="143" customFormat="1" ht="23.25" x14ac:dyDescent="0.2">
      <c r="D34" s="150"/>
      <c r="E34" s="150"/>
      <c r="F34" s="149"/>
      <c r="G34" s="150"/>
      <c r="H34" s="150"/>
      <c r="I34" s="150"/>
      <c r="J34" s="150"/>
      <c r="K34" s="150"/>
      <c r="L34" s="150"/>
      <c r="M34" s="150"/>
      <c r="N34" s="150"/>
      <c r="O34" s="150"/>
      <c r="P34" s="150"/>
      <c r="Q34" s="150"/>
    </row>
    <row r="35" spans="4:17" s="143" customFormat="1" ht="23.25" x14ac:dyDescent="0.2">
      <c r="D35" s="150"/>
      <c r="E35" s="150"/>
      <c r="F35" s="149"/>
      <c r="G35" s="150"/>
      <c r="H35" s="150"/>
      <c r="I35" s="150"/>
      <c r="J35" s="150"/>
      <c r="K35" s="150"/>
      <c r="L35" s="150"/>
      <c r="M35" s="150"/>
      <c r="N35" s="150"/>
      <c r="O35" s="150"/>
      <c r="P35" s="150"/>
      <c r="Q35" s="150"/>
    </row>
    <row r="36" spans="4:17" s="143" customFormat="1" ht="23.25" x14ac:dyDescent="0.2">
      <c r="D36" s="150"/>
      <c r="E36" s="150"/>
      <c r="F36" s="149"/>
      <c r="G36" s="150"/>
      <c r="H36" s="150"/>
      <c r="I36" s="150"/>
      <c r="J36" s="150"/>
      <c r="K36" s="150"/>
      <c r="L36" s="150"/>
      <c r="M36" s="150"/>
      <c r="N36" s="150"/>
      <c r="O36" s="150"/>
      <c r="P36" s="150"/>
      <c r="Q36" s="150"/>
    </row>
    <row r="37" spans="4:17" s="143" customFormat="1" ht="23.25" x14ac:dyDescent="0.2">
      <c r="D37" s="150"/>
      <c r="E37" s="150"/>
      <c r="F37" s="149"/>
      <c r="G37" s="150"/>
      <c r="H37" s="150"/>
      <c r="I37" s="150"/>
      <c r="J37" s="150"/>
      <c r="K37" s="150"/>
      <c r="L37" s="150"/>
      <c r="M37" s="150"/>
      <c r="N37" s="150"/>
      <c r="O37" s="150"/>
      <c r="P37" s="150"/>
      <c r="Q37" s="150"/>
    </row>
    <row r="38" spans="4:17" s="143" customFormat="1" ht="23.25" x14ac:dyDescent="0.2">
      <c r="D38" s="150"/>
      <c r="E38" s="150"/>
      <c r="F38" s="149"/>
      <c r="G38" s="150"/>
      <c r="H38" s="150"/>
      <c r="I38" s="150"/>
      <c r="J38" s="150"/>
      <c r="K38" s="150"/>
      <c r="L38" s="150"/>
      <c r="M38" s="150"/>
      <c r="N38" s="150"/>
      <c r="O38" s="150"/>
      <c r="P38" s="150"/>
      <c r="Q38" s="150"/>
    </row>
    <row r="39" spans="4:17" s="143" customFormat="1" ht="23.25" x14ac:dyDescent="0.2">
      <c r="D39" s="150"/>
      <c r="E39" s="150"/>
      <c r="F39" s="149"/>
      <c r="G39" s="150"/>
      <c r="H39" s="150"/>
      <c r="I39" s="150"/>
      <c r="J39" s="150"/>
      <c r="K39" s="150"/>
      <c r="L39" s="150"/>
      <c r="M39" s="150"/>
      <c r="N39" s="150"/>
      <c r="O39" s="150"/>
      <c r="P39" s="150"/>
      <c r="Q39" s="150"/>
    </row>
    <row r="40" spans="4:17" s="143" customFormat="1" ht="23.25" x14ac:dyDescent="0.2">
      <c r="D40" s="150"/>
      <c r="E40" s="150"/>
      <c r="F40" s="149"/>
      <c r="G40" s="150"/>
      <c r="H40" s="150"/>
      <c r="I40" s="150"/>
      <c r="J40" s="150"/>
      <c r="K40" s="150"/>
      <c r="L40" s="150"/>
      <c r="M40" s="150"/>
      <c r="N40" s="150"/>
      <c r="O40" s="150"/>
      <c r="P40" s="150"/>
      <c r="Q40" s="150"/>
    </row>
    <row r="41" spans="4:17" s="143" customFormat="1" ht="23.25" x14ac:dyDescent="0.2">
      <c r="D41" s="150"/>
      <c r="E41" s="150"/>
      <c r="F41" s="149"/>
      <c r="G41" s="150"/>
      <c r="H41" s="150"/>
      <c r="I41" s="150"/>
      <c r="J41" s="150"/>
      <c r="K41" s="150"/>
      <c r="L41" s="150"/>
      <c r="M41" s="150"/>
      <c r="N41" s="150"/>
      <c r="O41" s="150"/>
      <c r="P41" s="150"/>
      <c r="Q41" s="150"/>
    </row>
    <row r="42" spans="4:17" s="143" customFormat="1" ht="23.25" x14ac:dyDescent="0.2">
      <c r="D42" s="150"/>
      <c r="E42" s="150"/>
      <c r="F42" s="149"/>
      <c r="G42" s="150"/>
      <c r="H42" s="150"/>
      <c r="I42" s="150"/>
      <c r="J42" s="150"/>
      <c r="K42" s="150"/>
      <c r="L42" s="150"/>
      <c r="M42" s="150"/>
      <c r="N42" s="150"/>
      <c r="O42" s="150"/>
      <c r="P42" s="150"/>
      <c r="Q42" s="150"/>
    </row>
    <row r="43" spans="4:17" s="143" customFormat="1" ht="23.25" x14ac:dyDescent="0.2">
      <c r="D43" s="150"/>
      <c r="E43" s="150"/>
      <c r="F43" s="149"/>
      <c r="G43" s="150"/>
      <c r="H43" s="150"/>
      <c r="I43" s="150"/>
      <c r="J43" s="150"/>
      <c r="K43" s="150"/>
      <c r="L43" s="150"/>
      <c r="M43" s="150"/>
      <c r="N43" s="150"/>
      <c r="O43" s="150"/>
      <c r="P43" s="150"/>
      <c r="Q43" s="150"/>
    </row>
    <row r="44" spans="4:17" s="143" customFormat="1" ht="23.25" x14ac:dyDescent="0.2">
      <c r="D44" s="150"/>
      <c r="E44" s="150"/>
      <c r="F44" s="149"/>
      <c r="G44" s="150"/>
      <c r="H44" s="150"/>
      <c r="I44" s="150"/>
      <c r="J44" s="150"/>
      <c r="K44" s="150"/>
      <c r="L44" s="150"/>
      <c r="M44" s="150"/>
      <c r="N44" s="150"/>
      <c r="O44" s="150"/>
      <c r="P44" s="150"/>
      <c r="Q44" s="150"/>
    </row>
    <row r="45" spans="4:17" s="143" customFormat="1" ht="23.25" x14ac:dyDescent="0.2">
      <c r="D45" s="150"/>
      <c r="E45" s="150"/>
      <c r="F45" s="149"/>
      <c r="G45" s="150"/>
      <c r="H45" s="150"/>
      <c r="I45" s="150"/>
      <c r="J45" s="150"/>
      <c r="K45" s="150"/>
      <c r="L45" s="150"/>
      <c r="M45" s="150"/>
      <c r="N45" s="150"/>
      <c r="O45" s="150"/>
      <c r="P45" s="150"/>
      <c r="Q45" s="150"/>
    </row>
    <row r="46" spans="4:17" s="143" customFormat="1" ht="23.25" x14ac:dyDescent="0.2">
      <c r="D46" s="150"/>
      <c r="E46" s="150"/>
      <c r="F46" s="149"/>
      <c r="G46" s="150"/>
      <c r="H46" s="150"/>
      <c r="I46" s="150"/>
      <c r="J46" s="150"/>
      <c r="K46" s="150"/>
      <c r="L46" s="150"/>
      <c r="M46" s="150"/>
      <c r="N46" s="150"/>
      <c r="O46" s="150"/>
      <c r="P46" s="150"/>
      <c r="Q46" s="150"/>
    </row>
    <row r="47" spans="4:17" s="143" customFormat="1" ht="23.25" x14ac:dyDescent="0.2">
      <c r="D47" s="150"/>
      <c r="E47" s="150"/>
      <c r="F47" s="149"/>
      <c r="G47" s="150"/>
      <c r="H47" s="150"/>
      <c r="I47" s="150"/>
      <c r="J47" s="150"/>
      <c r="K47" s="150"/>
      <c r="L47" s="150"/>
      <c r="M47" s="150"/>
      <c r="N47" s="150"/>
      <c r="O47" s="150"/>
      <c r="P47" s="150"/>
      <c r="Q47" s="150"/>
    </row>
    <row r="48" spans="4:17" s="143" customFormat="1" ht="23.25" x14ac:dyDescent="0.2">
      <c r="D48" s="150"/>
      <c r="E48" s="150"/>
      <c r="F48" s="149"/>
      <c r="G48" s="150"/>
      <c r="H48" s="150"/>
      <c r="I48" s="150"/>
      <c r="J48" s="150"/>
      <c r="K48" s="150"/>
      <c r="L48" s="150"/>
      <c r="M48" s="150"/>
      <c r="N48" s="150"/>
      <c r="O48" s="150"/>
      <c r="P48" s="150"/>
      <c r="Q48" s="150"/>
    </row>
    <row r="49" spans="4:17" s="143" customFormat="1" ht="23.25" x14ac:dyDescent="0.2">
      <c r="D49" s="150"/>
      <c r="E49" s="150"/>
      <c r="F49" s="149"/>
      <c r="G49" s="150"/>
      <c r="H49" s="150"/>
      <c r="I49" s="150"/>
      <c r="J49" s="150"/>
      <c r="K49" s="150"/>
      <c r="L49" s="150"/>
      <c r="M49" s="150"/>
      <c r="N49" s="150"/>
      <c r="O49" s="150"/>
      <c r="P49" s="150"/>
      <c r="Q49" s="150"/>
    </row>
    <row r="50" spans="4:17" s="143" customFormat="1" ht="23.25" x14ac:dyDescent="0.2">
      <c r="D50" s="150"/>
      <c r="E50" s="150"/>
      <c r="F50" s="149"/>
      <c r="G50" s="150"/>
      <c r="H50" s="150"/>
      <c r="I50" s="150"/>
      <c r="J50" s="150"/>
      <c r="K50" s="150"/>
      <c r="L50" s="150"/>
      <c r="M50" s="150"/>
      <c r="N50" s="150"/>
      <c r="O50" s="150"/>
      <c r="P50" s="150"/>
      <c r="Q50" s="150"/>
    </row>
    <row r="51" spans="4:17" s="143" customFormat="1" ht="23.25" x14ac:dyDescent="0.2">
      <c r="D51" s="150"/>
      <c r="E51" s="150"/>
      <c r="F51" s="149"/>
      <c r="G51" s="150"/>
      <c r="H51" s="150"/>
      <c r="I51" s="150"/>
      <c r="J51" s="150"/>
      <c r="K51" s="150"/>
      <c r="L51" s="150"/>
      <c r="M51" s="150"/>
      <c r="N51" s="150"/>
      <c r="O51" s="150"/>
      <c r="P51" s="150"/>
      <c r="Q51" s="150"/>
    </row>
    <row r="52" spans="4:17" s="143" customFormat="1" ht="23.25" x14ac:dyDescent="0.2">
      <c r="D52" s="150"/>
      <c r="E52" s="150"/>
      <c r="F52" s="149"/>
      <c r="G52" s="150"/>
      <c r="H52" s="150"/>
      <c r="I52" s="150"/>
      <c r="J52" s="150"/>
      <c r="K52" s="150"/>
      <c r="L52" s="150"/>
      <c r="M52" s="150"/>
      <c r="N52" s="150"/>
      <c r="O52" s="150"/>
      <c r="P52" s="150"/>
      <c r="Q52" s="150"/>
    </row>
    <row r="53" spans="4:17" s="143" customFormat="1" ht="23.25" x14ac:dyDescent="0.2">
      <c r="D53" s="150"/>
      <c r="E53" s="150"/>
      <c r="F53" s="149"/>
      <c r="G53" s="150"/>
      <c r="H53" s="150"/>
      <c r="I53" s="150"/>
      <c r="J53" s="150"/>
      <c r="K53" s="150"/>
      <c r="L53" s="150"/>
      <c r="M53" s="150"/>
      <c r="N53" s="150"/>
      <c r="O53" s="150"/>
      <c r="P53" s="150"/>
      <c r="Q53" s="150"/>
    </row>
    <row r="54" spans="4:17" s="143" customFormat="1" ht="23.25" x14ac:dyDescent="0.2">
      <c r="D54" s="150"/>
      <c r="E54" s="150"/>
      <c r="F54" s="149"/>
      <c r="G54" s="150"/>
      <c r="H54" s="150"/>
      <c r="I54" s="150"/>
      <c r="J54" s="150"/>
      <c r="K54" s="150"/>
      <c r="L54" s="150"/>
      <c r="M54" s="150"/>
      <c r="N54" s="150"/>
      <c r="O54" s="150"/>
      <c r="P54" s="150"/>
      <c r="Q54" s="150"/>
    </row>
    <row r="55" spans="4:17" s="143" customFormat="1" ht="23.25" x14ac:dyDescent="0.2">
      <c r="D55" s="150"/>
      <c r="E55" s="150"/>
      <c r="F55" s="149"/>
      <c r="G55" s="150"/>
      <c r="H55" s="150"/>
      <c r="I55" s="150"/>
      <c r="J55" s="150"/>
      <c r="K55" s="150"/>
      <c r="L55" s="150"/>
      <c r="M55" s="150"/>
      <c r="N55" s="150"/>
      <c r="O55" s="150"/>
      <c r="P55" s="150"/>
      <c r="Q55" s="150"/>
    </row>
    <row r="56" spans="4:17" s="143" customFormat="1" ht="23.25" x14ac:dyDescent="0.2">
      <c r="D56" s="150"/>
      <c r="E56" s="150"/>
      <c r="F56" s="149"/>
      <c r="G56" s="150"/>
      <c r="H56" s="150"/>
      <c r="I56" s="150"/>
      <c r="J56" s="150"/>
      <c r="K56" s="150"/>
      <c r="L56" s="150"/>
      <c r="M56" s="150"/>
      <c r="N56" s="150"/>
      <c r="O56" s="150"/>
      <c r="P56" s="150"/>
      <c r="Q56" s="150"/>
    </row>
    <row r="57" spans="4:17" s="143" customFormat="1" ht="23.25" x14ac:dyDescent="0.2">
      <c r="D57" s="150"/>
      <c r="E57" s="150"/>
      <c r="F57" s="149"/>
      <c r="G57" s="150"/>
      <c r="H57" s="150"/>
      <c r="I57" s="150"/>
      <c r="J57" s="150"/>
      <c r="K57" s="150"/>
      <c r="L57" s="150"/>
      <c r="M57" s="150"/>
      <c r="N57" s="150"/>
      <c r="O57" s="150"/>
      <c r="P57" s="150"/>
      <c r="Q57" s="150"/>
    </row>
    <row r="58" spans="4:17" s="143" customFormat="1" ht="23.25" x14ac:dyDescent="0.2">
      <c r="D58" s="150"/>
      <c r="E58" s="150"/>
      <c r="F58" s="149"/>
      <c r="G58" s="150"/>
      <c r="H58" s="150"/>
      <c r="I58" s="150"/>
      <c r="J58" s="150"/>
      <c r="K58" s="150"/>
      <c r="L58" s="150"/>
      <c r="M58" s="150"/>
      <c r="N58" s="150"/>
      <c r="O58" s="150"/>
      <c r="P58" s="150"/>
      <c r="Q58" s="150"/>
    </row>
    <row r="59" spans="4:17" s="143" customFormat="1" ht="23.25" x14ac:dyDescent="0.2">
      <c r="D59" s="150"/>
      <c r="E59" s="150"/>
      <c r="F59" s="149"/>
      <c r="G59" s="150"/>
      <c r="H59" s="150"/>
      <c r="I59" s="150"/>
      <c r="J59" s="150"/>
      <c r="K59" s="150"/>
      <c r="L59" s="150"/>
      <c r="M59" s="150"/>
      <c r="N59" s="150"/>
      <c r="O59" s="150"/>
      <c r="P59" s="150"/>
      <c r="Q59" s="150"/>
    </row>
    <row r="60" spans="4:17" s="143" customFormat="1" ht="23.25" x14ac:dyDescent="0.2">
      <c r="D60" s="150"/>
      <c r="E60" s="150"/>
      <c r="F60" s="149"/>
      <c r="G60" s="150"/>
      <c r="H60" s="150"/>
      <c r="I60" s="150"/>
      <c r="J60" s="150"/>
      <c r="K60" s="150"/>
      <c r="L60" s="150"/>
      <c r="M60" s="150"/>
      <c r="N60" s="150"/>
      <c r="O60" s="150"/>
      <c r="P60" s="150"/>
      <c r="Q60" s="150"/>
    </row>
    <row r="61" spans="4:17" s="143" customFormat="1" ht="23.25" x14ac:dyDescent="0.2">
      <c r="D61" s="150"/>
      <c r="E61" s="150"/>
      <c r="F61" s="149"/>
      <c r="G61" s="150"/>
      <c r="H61" s="150"/>
      <c r="I61" s="150"/>
      <c r="J61" s="150"/>
      <c r="K61" s="150"/>
      <c r="L61" s="150"/>
      <c r="M61" s="150"/>
      <c r="N61" s="150"/>
      <c r="O61" s="150"/>
      <c r="P61" s="150"/>
      <c r="Q61" s="150"/>
    </row>
    <row r="62" spans="4:17" s="143" customFormat="1" ht="23.25" x14ac:dyDescent="0.2">
      <c r="D62" s="150"/>
      <c r="E62" s="150"/>
      <c r="F62" s="149"/>
      <c r="G62" s="150"/>
      <c r="H62" s="150"/>
      <c r="I62" s="150"/>
      <c r="J62" s="150"/>
      <c r="K62" s="150"/>
      <c r="L62" s="150"/>
      <c r="M62" s="150"/>
      <c r="N62" s="150"/>
      <c r="O62" s="150"/>
      <c r="P62" s="150"/>
      <c r="Q62" s="150"/>
    </row>
    <row r="63" spans="4:17" s="143" customFormat="1" ht="23.25" x14ac:dyDescent="0.2">
      <c r="D63" s="150"/>
      <c r="E63" s="150"/>
      <c r="F63" s="149"/>
      <c r="G63" s="150"/>
      <c r="H63" s="150"/>
      <c r="I63" s="150"/>
      <c r="J63" s="150"/>
      <c r="K63" s="150"/>
      <c r="L63" s="150"/>
      <c r="M63" s="150"/>
      <c r="N63" s="150"/>
      <c r="O63" s="150"/>
      <c r="P63" s="150"/>
      <c r="Q63" s="150"/>
    </row>
    <row r="64" spans="4:17" s="143" customFormat="1" ht="23.25" x14ac:dyDescent="0.2">
      <c r="D64" s="150"/>
      <c r="E64" s="150"/>
      <c r="F64" s="149"/>
      <c r="G64" s="150"/>
      <c r="H64" s="150"/>
      <c r="I64" s="150"/>
      <c r="J64" s="150"/>
      <c r="K64" s="150"/>
      <c r="L64" s="150"/>
      <c r="M64" s="150"/>
      <c r="N64" s="150"/>
      <c r="O64" s="150"/>
      <c r="P64" s="150"/>
      <c r="Q64" s="150"/>
    </row>
    <row r="65" spans="4:17" s="143" customFormat="1" ht="23.25" x14ac:dyDescent="0.2">
      <c r="D65" s="150"/>
      <c r="E65" s="150"/>
      <c r="F65" s="149"/>
      <c r="G65" s="150"/>
      <c r="H65" s="150"/>
      <c r="I65" s="150"/>
      <c r="J65" s="150"/>
      <c r="K65" s="150"/>
      <c r="L65" s="150"/>
      <c r="M65" s="150"/>
      <c r="N65" s="150"/>
      <c r="O65" s="150"/>
      <c r="P65" s="150"/>
      <c r="Q65" s="150"/>
    </row>
    <row r="66" spans="4:17" s="143" customFormat="1" ht="23.25" x14ac:dyDescent="0.2">
      <c r="D66" s="150"/>
      <c r="E66" s="150"/>
      <c r="F66" s="149"/>
      <c r="G66" s="150"/>
      <c r="H66" s="150"/>
      <c r="I66" s="150"/>
      <c r="J66" s="150"/>
      <c r="K66" s="150"/>
      <c r="L66" s="150"/>
      <c r="M66" s="150"/>
      <c r="N66" s="150"/>
      <c r="O66" s="150"/>
      <c r="P66" s="150"/>
      <c r="Q66" s="150"/>
    </row>
    <row r="67" spans="4:17" s="143" customFormat="1" ht="23.25" x14ac:dyDescent="0.2">
      <c r="D67" s="150"/>
      <c r="E67" s="150"/>
      <c r="F67" s="149"/>
      <c r="G67" s="150"/>
      <c r="H67" s="150"/>
      <c r="I67" s="150"/>
      <c r="J67" s="150"/>
      <c r="K67" s="150"/>
      <c r="L67" s="150"/>
      <c r="M67" s="150"/>
      <c r="N67" s="150"/>
      <c r="O67" s="150"/>
      <c r="P67" s="150"/>
      <c r="Q67" s="150"/>
    </row>
    <row r="68" spans="4:17" s="143" customFormat="1" ht="23.25" x14ac:dyDescent="0.2">
      <c r="D68" s="150"/>
      <c r="E68" s="150"/>
      <c r="F68" s="149"/>
      <c r="G68" s="150"/>
      <c r="H68" s="150"/>
      <c r="I68" s="150"/>
      <c r="J68" s="150"/>
      <c r="K68" s="150"/>
      <c r="L68" s="150"/>
      <c r="M68" s="150"/>
      <c r="N68" s="150"/>
      <c r="O68" s="150"/>
      <c r="P68" s="150"/>
      <c r="Q68" s="150"/>
    </row>
    <row r="69" spans="4:17" s="143" customFormat="1" ht="23.25" x14ac:dyDescent="0.2">
      <c r="D69" s="150"/>
      <c r="E69" s="150"/>
      <c r="F69" s="149"/>
      <c r="G69" s="150"/>
      <c r="H69" s="150"/>
      <c r="I69" s="150"/>
      <c r="J69" s="150"/>
      <c r="K69" s="150"/>
      <c r="L69" s="150"/>
      <c r="M69" s="150"/>
      <c r="N69" s="150"/>
      <c r="O69" s="150"/>
      <c r="P69" s="150"/>
      <c r="Q69" s="150"/>
    </row>
    <row r="70" spans="4:17" s="143" customFormat="1" ht="23.25" x14ac:dyDescent="0.2">
      <c r="D70" s="150"/>
      <c r="E70" s="150"/>
      <c r="F70" s="149"/>
      <c r="G70" s="150"/>
      <c r="H70" s="150"/>
      <c r="I70" s="150"/>
      <c r="J70" s="150"/>
      <c r="K70" s="150"/>
      <c r="L70" s="150"/>
      <c r="M70" s="150"/>
      <c r="N70" s="150"/>
      <c r="O70" s="150"/>
      <c r="P70" s="150"/>
      <c r="Q70" s="150"/>
    </row>
    <row r="71" spans="4:17" s="143" customFormat="1" ht="23.25" x14ac:dyDescent="0.2">
      <c r="D71" s="150"/>
      <c r="E71" s="150"/>
      <c r="F71" s="149"/>
      <c r="G71" s="150"/>
      <c r="H71" s="150"/>
      <c r="I71" s="150"/>
      <c r="J71" s="150"/>
      <c r="K71" s="150"/>
      <c r="L71" s="150"/>
      <c r="M71" s="150"/>
      <c r="N71" s="150"/>
      <c r="O71" s="150"/>
      <c r="P71" s="150"/>
      <c r="Q71" s="150"/>
    </row>
    <row r="72" spans="4:17" s="143" customFormat="1" ht="23.25" x14ac:dyDescent="0.2">
      <c r="D72" s="150"/>
      <c r="E72" s="150"/>
      <c r="F72" s="149"/>
      <c r="G72" s="150"/>
      <c r="H72" s="150"/>
      <c r="I72" s="150"/>
      <c r="J72" s="150"/>
      <c r="K72" s="150"/>
      <c r="L72" s="150"/>
      <c r="M72" s="150"/>
      <c r="N72" s="150"/>
      <c r="O72" s="150"/>
      <c r="P72" s="150"/>
      <c r="Q72" s="150"/>
    </row>
    <row r="73" spans="4:17" s="143" customFormat="1" ht="23.25" x14ac:dyDescent="0.2">
      <c r="D73" s="150"/>
      <c r="E73" s="150"/>
      <c r="F73" s="149"/>
      <c r="G73" s="150"/>
      <c r="H73" s="150"/>
      <c r="I73" s="150"/>
      <c r="J73" s="150"/>
      <c r="K73" s="150"/>
      <c r="L73" s="150"/>
      <c r="M73" s="150"/>
      <c r="N73" s="150"/>
      <c r="O73" s="150"/>
      <c r="P73" s="150"/>
      <c r="Q73" s="150"/>
    </row>
    <row r="74" spans="4:17" s="143" customFormat="1" ht="23.25" x14ac:dyDescent="0.2">
      <c r="D74" s="150"/>
      <c r="E74" s="150"/>
      <c r="F74" s="149"/>
      <c r="G74" s="150"/>
      <c r="H74" s="150"/>
      <c r="I74" s="150"/>
      <c r="J74" s="150"/>
      <c r="K74" s="150"/>
      <c r="L74" s="150"/>
      <c r="M74" s="150"/>
      <c r="N74" s="150"/>
      <c r="O74" s="150"/>
      <c r="P74" s="150"/>
      <c r="Q74" s="150"/>
    </row>
    <row r="75" spans="4:17" s="143" customFormat="1" ht="23.25" x14ac:dyDescent="0.2">
      <c r="D75" s="150"/>
      <c r="E75" s="150"/>
      <c r="F75" s="149"/>
      <c r="G75" s="150"/>
      <c r="H75" s="150"/>
      <c r="I75" s="150"/>
      <c r="J75" s="150"/>
      <c r="K75" s="150"/>
      <c r="L75" s="150"/>
      <c r="M75" s="150"/>
      <c r="N75" s="150"/>
      <c r="O75" s="150"/>
      <c r="P75" s="150"/>
      <c r="Q75" s="150"/>
    </row>
    <row r="76" spans="4:17" s="143" customFormat="1" ht="23.25" x14ac:dyDescent="0.2">
      <c r="D76" s="150"/>
      <c r="E76" s="150"/>
      <c r="F76" s="149"/>
      <c r="G76" s="150"/>
      <c r="H76" s="150"/>
      <c r="I76" s="150"/>
      <c r="J76" s="150"/>
      <c r="K76" s="150"/>
      <c r="L76" s="150"/>
      <c r="M76" s="150"/>
      <c r="N76" s="150"/>
      <c r="O76" s="150"/>
      <c r="P76" s="150"/>
      <c r="Q76" s="150"/>
    </row>
    <row r="77" spans="4:17" s="143" customFormat="1" ht="23.25" x14ac:dyDescent="0.2">
      <c r="D77" s="150"/>
      <c r="E77" s="150"/>
      <c r="F77" s="149"/>
      <c r="G77" s="150"/>
      <c r="H77" s="150"/>
      <c r="I77" s="150"/>
      <c r="J77" s="150"/>
      <c r="K77" s="150"/>
      <c r="L77" s="150"/>
      <c r="M77" s="150"/>
      <c r="N77" s="150"/>
      <c r="O77" s="150"/>
      <c r="P77" s="150"/>
      <c r="Q77" s="150"/>
    </row>
    <row r="78" spans="4:17" s="143" customFormat="1" ht="23.25" x14ac:dyDescent="0.2">
      <c r="D78" s="150"/>
      <c r="E78" s="150"/>
      <c r="F78" s="149"/>
      <c r="G78" s="150"/>
      <c r="H78" s="150"/>
      <c r="I78" s="150"/>
      <c r="J78" s="150"/>
      <c r="K78" s="150"/>
      <c r="L78" s="150"/>
      <c r="M78" s="150"/>
      <c r="N78" s="150"/>
      <c r="O78" s="150"/>
      <c r="P78" s="150"/>
      <c r="Q78" s="150"/>
    </row>
    <row r="79" spans="4:17" s="143" customFormat="1" ht="23.25" x14ac:dyDescent="0.2">
      <c r="D79" s="150"/>
      <c r="E79" s="150"/>
      <c r="F79" s="149"/>
      <c r="G79" s="150"/>
      <c r="H79" s="150"/>
      <c r="I79" s="150"/>
      <c r="J79" s="150"/>
      <c r="K79" s="150"/>
      <c r="L79" s="150"/>
      <c r="M79" s="150"/>
      <c r="N79" s="150"/>
      <c r="O79" s="150"/>
      <c r="P79" s="150"/>
      <c r="Q79" s="150"/>
    </row>
    <row r="80" spans="4:17" s="143" customFormat="1" ht="23.25" x14ac:dyDescent="0.2">
      <c r="D80" s="150"/>
      <c r="E80" s="150"/>
      <c r="F80" s="149"/>
      <c r="G80" s="150"/>
      <c r="H80" s="150"/>
      <c r="I80" s="150"/>
      <c r="J80" s="150"/>
      <c r="K80" s="150"/>
      <c r="L80" s="150"/>
      <c r="M80" s="150"/>
      <c r="N80" s="150"/>
      <c r="O80" s="150"/>
      <c r="P80" s="150"/>
      <c r="Q80" s="150"/>
    </row>
    <row r="81" spans="4:17" s="143" customFormat="1" ht="23.25" x14ac:dyDescent="0.2">
      <c r="D81" s="150"/>
      <c r="E81" s="150"/>
      <c r="F81" s="149"/>
      <c r="G81" s="150"/>
      <c r="H81" s="150"/>
      <c r="I81" s="150"/>
      <c r="J81" s="150"/>
      <c r="K81" s="150"/>
      <c r="L81" s="150"/>
      <c r="M81" s="150"/>
      <c r="N81" s="150"/>
      <c r="O81" s="150"/>
      <c r="P81" s="150"/>
      <c r="Q81" s="150"/>
    </row>
    <row r="82" spans="4:17" s="143" customFormat="1" ht="23.25" x14ac:dyDescent="0.2">
      <c r="D82" s="150"/>
      <c r="E82" s="150"/>
      <c r="F82" s="149"/>
      <c r="G82" s="150"/>
      <c r="H82" s="150"/>
      <c r="I82" s="150"/>
      <c r="J82" s="150"/>
      <c r="K82" s="150"/>
      <c r="L82" s="150"/>
      <c r="M82" s="150"/>
      <c r="N82" s="150"/>
      <c r="O82" s="150"/>
      <c r="P82" s="150"/>
      <c r="Q82" s="150"/>
    </row>
    <row r="83" spans="4:17" s="143" customFormat="1" ht="23.25" x14ac:dyDescent="0.2">
      <c r="D83" s="150"/>
      <c r="E83" s="150"/>
      <c r="F83" s="149"/>
      <c r="G83" s="150"/>
      <c r="H83" s="150"/>
      <c r="I83" s="150"/>
      <c r="J83" s="150"/>
      <c r="K83" s="150"/>
      <c r="L83" s="150"/>
      <c r="M83" s="150"/>
      <c r="N83" s="150"/>
      <c r="O83" s="150"/>
      <c r="P83" s="150"/>
      <c r="Q83" s="150"/>
    </row>
    <row r="84" spans="4:17" s="143" customFormat="1" ht="23.25" x14ac:dyDescent="0.2">
      <c r="D84" s="150"/>
      <c r="E84" s="150"/>
      <c r="F84" s="149"/>
      <c r="G84" s="150"/>
      <c r="H84" s="150"/>
      <c r="I84" s="150"/>
      <c r="J84" s="150"/>
      <c r="K84" s="150"/>
      <c r="L84" s="150"/>
      <c r="M84" s="150"/>
      <c r="N84" s="150"/>
      <c r="O84" s="150"/>
      <c r="P84" s="150"/>
      <c r="Q84" s="150"/>
    </row>
    <row r="85" spans="4:17" s="143" customFormat="1" ht="23.25" x14ac:dyDescent="0.2">
      <c r="D85" s="150"/>
      <c r="E85" s="150"/>
      <c r="F85" s="149"/>
      <c r="G85" s="150"/>
      <c r="H85" s="150"/>
      <c r="I85" s="150"/>
      <c r="J85" s="150"/>
      <c r="K85" s="150"/>
      <c r="L85" s="150"/>
      <c r="M85" s="150"/>
      <c r="N85" s="150"/>
      <c r="O85" s="150"/>
      <c r="P85" s="150"/>
      <c r="Q85" s="150"/>
    </row>
    <row r="86" spans="4:17" s="143" customFormat="1" ht="23.25" x14ac:dyDescent="0.2">
      <c r="D86" s="150"/>
      <c r="E86" s="150"/>
      <c r="F86" s="149"/>
      <c r="G86" s="150"/>
      <c r="H86" s="150"/>
      <c r="I86" s="150"/>
      <c r="J86" s="150"/>
      <c r="K86" s="150"/>
      <c r="L86" s="150"/>
      <c r="M86" s="150"/>
      <c r="N86" s="150"/>
      <c r="O86" s="150"/>
      <c r="P86" s="150"/>
      <c r="Q86" s="150"/>
    </row>
    <row r="87" spans="4:17" s="143" customFormat="1" ht="23.25" x14ac:dyDescent="0.2">
      <c r="D87" s="150"/>
      <c r="E87" s="150"/>
      <c r="F87" s="149"/>
      <c r="G87" s="150"/>
      <c r="H87" s="150"/>
      <c r="I87" s="150"/>
      <c r="J87" s="150"/>
      <c r="K87" s="150"/>
      <c r="L87" s="150"/>
      <c r="M87" s="150"/>
      <c r="N87" s="150"/>
      <c r="O87" s="150"/>
      <c r="P87" s="150"/>
      <c r="Q87" s="150"/>
    </row>
    <row r="88" spans="4:17" s="143" customFormat="1" ht="23.25" x14ac:dyDescent="0.2">
      <c r="D88" s="150"/>
      <c r="E88" s="150"/>
      <c r="F88" s="149"/>
      <c r="G88" s="150"/>
      <c r="H88" s="150"/>
      <c r="I88" s="150"/>
      <c r="J88" s="150"/>
      <c r="K88" s="150"/>
      <c r="L88" s="150"/>
      <c r="M88" s="150"/>
      <c r="N88" s="150"/>
      <c r="O88" s="150"/>
      <c r="P88" s="150"/>
      <c r="Q88" s="150"/>
    </row>
    <row r="89" spans="4:17" s="143" customFormat="1" ht="23.25" x14ac:dyDescent="0.2">
      <c r="D89" s="150"/>
      <c r="E89" s="150"/>
      <c r="F89" s="149"/>
      <c r="G89" s="150"/>
      <c r="H89" s="150"/>
      <c r="I89" s="150"/>
      <c r="J89" s="150"/>
      <c r="K89" s="150"/>
      <c r="L89" s="150"/>
      <c r="M89" s="150"/>
      <c r="N89" s="150"/>
      <c r="O89" s="150"/>
      <c r="P89" s="150"/>
      <c r="Q89" s="150"/>
    </row>
    <row r="90" spans="4:17" s="143" customFormat="1" ht="23.25" x14ac:dyDescent="0.2">
      <c r="D90" s="150"/>
      <c r="E90" s="150"/>
      <c r="F90" s="149"/>
      <c r="G90" s="150"/>
      <c r="H90" s="150"/>
      <c r="I90" s="150"/>
      <c r="J90" s="150"/>
      <c r="K90" s="150"/>
      <c r="L90" s="150"/>
      <c r="M90" s="150"/>
      <c r="N90" s="150"/>
      <c r="O90" s="150"/>
      <c r="P90" s="150"/>
      <c r="Q90" s="150"/>
    </row>
    <row r="91" spans="4:17" s="143" customFormat="1" ht="23.25" x14ac:dyDescent="0.2">
      <c r="D91" s="150"/>
      <c r="E91" s="150"/>
      <c r="F91" s="149"/>
      <c r="G91" s="150"/>
      <c r="H91" s="150"/>
      <c r="I91" s="150"/>
      <c r="J91" s="150"/>
      <c r="K91" s="150"/>
      <c r="L91" s="150"/>
      <c r="M91" s="150"/>
      <c r="N91" s="150"/>
      <c r="O91" s="150"/>
      <c r="P91" s="150"/>
      <c r="Q91" s="150"/>
    </row>
    <row r="92" spans="4:17" s="143" customFormat="1" ht="23.25" x14ac:dyDescent="0.2">
      <c r="D92" s="150"/>
      <c r="E92" s="150"/>
      <c r="F92" s="149"/>
      <c r="G92" s="150"/>
      <c r="H92" s="150"/>
      <c r="I92" s="150"/>
      <c r="J92" s="150"/>
      <c r="K92" s="150"/>
      <c r="L92" s="150"/>
      <c r="M92" s="150"/>
      <c r="N92" s="150"/>
      <c r="O92" s="150"/>
      <c r="P92" s="150"/>
      <c r="Q92" s="150"/>
    </row>
    <row r="93" spans="4:17" s="143" customFormat="1" ht="23.25" x14ac:dyDescent="0.2">
      <c r="D93" s="150"/>
      <c r="E93" s="150"/>
      <c r="F93" s="149"/>
      <c r="G93" s="150"/>
      <c r="H93" s="150"/>
      <c r="I93" s="150"/>
      <c r="J93" s="150"/>
      <c r="K93" s="150"/>
      <c r="L93" s="150"/>
      <c r="M93" s="150"/>
      <c r="N93" s="150"/>
      <c r="O93" s="150"/>
      <c r="P93" s="150"/>
      <c r="Q93" s="150"/>
    </row>
    <row r="94" spans="4:17" s="143" customFormat="1" ht="23.25" x14ac:dyDescent="0.2">
      <c r="D94" s="150"/>
      <c r="E94" s="150"/>
      <c r="F94" s="149"/>
      <c r="G94" s="150"/>
      <c r="H94" s="150"/>
      <c r="I94" s="150"/>
      <c r="J94" s="150"/>
      <c r="K94" s="150"/>
      <c r="L94" s="150"/>
      <c r="M94" s="150"/>
      <c r="N94" s="150"/>
      <c r="O94" s="150"/>
      <c r="P94" s="150"/>
      <c r="Q94" s="150"/>
    </row>
    <row r="95" spans="4:17" s="143" customFormat="1" ht="23.25" x14ac:dyDescent="0.2">
      <c r="D95" s="150"/>
      <c r="E95" s="150"/>
      <c r="F95" s="149"/>
      <c r="G95" s="150"/>
      <c r="H95" s="150"/>
      <c r="I95" s="150"/>
      <c r="J95" s="150"/>
      <c r="K95" s="150"/>
      <c r="L95" s="150"/>
      <c r="M95" s="150"/>
      <c r="N95" s="150"/>
      <c r="O95" s="150"/>
      <c r="P95" s="150"/>
      <c r="Q95" s="150"/>
    </row>
    <row r="96" spans="4:17" s="143" customFormat="1" ht="23.25" x14ac:dyDescent="0.2">
      <c r="D96" s="150"/>
      <c r="E96" s="150"/>
      <c r="F96" s="149"/>
      <c r="G96" s="150"/>
      <c r="H96" s="150"/>
      <c r="I96" s="150"/>
      <c r="J96" s="150"/>
      <c r="K96" s="150"/>
      <c r="L96" s="150"/>
      <c r="M96" s="150"/>
      <c r="N96" s="150"/>
      <c r="O96" s="150"/>
      <c r="P96" s="150"/>
      <c r="Q96" s="150"/>
    </row>
    <row r="97" spans="4:17" s="143" customFormat="1" ht="23.25" x14ac:dyDescent="0.2">
      <c r="D97" s="150"/>
      <c r="E97" s="150"/>
      <c r="F97" s="149"/>
      <c r="G97" s="150"/>
      <c r="H97" s="150"/>
      <c r="I97" s="150"/>
      <c r="J97" s="150"/>
      <c r="K97" s="150"/>
      <c r="L97" s="150"/>
      <c r="M97" s="150"/>
      <c r="N97" s="150"/>
      <c r="O97" s="150"/>
      <c r="P97" s="150"/>
      <c r="Q97" s="150"/>
    </row>
    <row r="98" spans="4:17" s="143" customFormat="1" ht="23.25" x14ac:dyDescent="0.2">
      <c r="D98" s="150"/>
      <c r="E98" s="150"/>
      <c r="F98" s="149"/>
      <c r="G98" s="150"/>
      <c r="H98" s="150"/>
      <c r="I98" s="150"/>
      <c r="J98" s="150"/>
      <c r="K98" s="150"/>
      <c r="L98" s="150"/>
      <c r="M98" s="150"/>
      <c r="N98" s="150"/>
      <c r="O98" s="150"/>
      <c r="P98" s="150"/>
      <c r="Q98" s="150"/>
    </row>
    <row r="99" spans="4:17" s="143" customFormat="1" ht="23.25" x14ac:dyDescent="0.2">
      <c r="D99" s="150"/>
      <c r="E99" s="150"/>
      <c r="F99" s="149"/>
      <c r="G99" s="150"/>
      <c r="H99" s="150"/>
      <c r="I99" s="150"/>
      <c r="J99" s="150"/>
      <c r="K99" s="150"/>
      <c r="L99" s="150"/>
      <c r="M99" s="150"/>
      <c r="N99" s="150"/>
      <c r="O99" s="150"/>
      <c r="P99" s="150"/>
      <c r="Q99" s="150"/>
    </row>
    <row r="100" spans="4:17" s="143" customFormat="1" ht="23.25" x14ac:dyDescent="0.2">
      <c r="D100" s="150"/>
      <c r="E100" s="150"/>
      <c r="F100" s="149"/>
      <c r="G100" s="150"/>
      <c r="H100" s="150"/>
      <c r="I100" s="150"/>
      <c r="J100" s="150"/>
      <c r="K100" s="150"/>
      <c r="L100" s="150"/>
      <c r="M100" s="150"/>
      <c r="N100" s="150"/>
      <c r="O100" s="150"/>
      <c r="P100" s="150"/>
      <c r="Q100" s="150"/>
    </row>
    <row r="101" spans="4:17" s="143" customFormat="1" ht="23.25" x14ac:dyDescent="0.2">
      <c r="D101" s="150"/>
      <c r="E101" s="150"/>
      <c r="F101" s="149"/>
      <c r="G101" s="150"/>
      <c r="H101" s="150"/>
      <c r="I101" s="150"/>
      <c r="J101" s="150"/>
      <c r="K101" s="150"/>
      <c r="L101" s="150"/>
      <c r="M101" s="150"/>
      <c r="N101" s="150"/>
      <c r="O101" s="150"/>
      <c r="P101" s="150"/>
      <c r="Q101" s="150"/>
    </row>
    <row r="102" spans="4:17" s="143" customFormat="1" ht="23.25" x14ac:dyDescent="0.2">
      <c r="D102" s="150"/>
      <c r="E102" s="150"/>
      <c r="F102" s="149"/>
      <c r="G102" s="150"/>
      <c r="H102" s="150"/>
      <c r="I102" s="150"/>
      <c r="J102" s="150"/>
      <c r="K102" s="150"/>
      <c r="L102" s="150"/>
      <c r="M102" s="150"/>
      <c r="N102" s="150"/>
      <c r="O102" s="150"/>
      <c r="P102" s="150"/>
      <c r="Q102" s="150"/>
    </row>
    <row r="103" spans="4:17" s="143" customFormat="1" ht="23.25" x14ac:dyDescent="0.2">
      <c r="D103" s="150"/>
      <c r="E103" s="150"/>
      <c r="F103" s="149"/>
      <c r="G103" s="150"/>
      <c r="H103" s="150"/>
      <c r="I103" s="150"/>
      <c r="J103" s="150"/>
      <c r="K103" s="150"/>
      <c r="L103" s="150"/>
      <c r="M103" s="150"/>
      <c r="N103" s="150"/>
      <c r="O103" s="150"/>
      <c r="P103" s="150"/>
      <c r="Q103" s="150"/>
    </row>
    <row r="104" spans="4:17" s="143" customFormat="1" ht="23.25" x14ac:dyDescent="0.2">
      <c r="D104" s="150"/>
      <c r="E104" s="150"/>
      <c r="F104" s="149"/>
      <c r="G104" s="150"/>
      <c r="H104" s="150"/>
      <c r="I104" s="150"/>
      <c r="J104" s="150"/>
      <c r="K104" s="150"/>
      <c r="L104" s="150"/>
      <c r="M104" s="150"/>
      <c r="N104" s="150"/>
      <c r="O104" s="150"/>
      <c r="P104" s="150"/>
      <c r="Q104" s="150"/>
    </row>
    <row r="105" spans="4:17" s="143" customFormat="1" ht="23.25" x14ac:dyDescent="0.2">
      <c r="D105" s="150"/>
      <c r="E105" s="150"/>
      <c r="F105" s="149"/>
      <c r="G105" s="150"/>
      <c r="H105" s="150"/>
      <c r="I105" s="150"/>
      <c r="J105" s="150"/>
      <c r="K105" s="150"/>
      <c r="L105" s="150"/>
      <c r="M105" s="150"/>
      <c r="N105" s="150"/>
      <c r="O105" s="150"/>
      <c r="P105" s="150"/>
      <c r="Q105" s="150"/>
    </row>
    <row r="106" spans="4:17" s="143" customFormat="1" ht="23.25" x14ac:dyDescent="0.2">
      <c r="D106" s="150"/>
      <c r="E106" s="150"/>
      <c r="F106" s="149"/>
      <c r="G106" s="150"/>
      <c r="H106" s="150"/>
      <c r="I106" s="150"/>
      <c r="J106" s="150"/>
      <c r="K106" s="150"/>
      <c r="L106" s="150"/>
      <c r="M106" s="150"/>
      <c r="N106" s="150"/>
      <c r="O106" s="150"/>
      <c r="P106" s="150"/>
      <c r="Q106" s="150"/>
    </row>
    <row r="107" spans="4:17" s="143" customFormat="1" ht="23.25" x14ac:dyDescent="0.2">
      <c r="D107" s="150"/>
      <c r="E107" s="150"/>
      <c r="F107" s="149"/>
      <c r="G107" s="150"/>
      <c r="H107" s="150"/>
      <c r="I107" s="150"/>
      <c r="J107" s="150"/>
      <c r="K107" s="150"/>
      <c r="L107" s="150"/>
      <c r="M107" s="150"/>
      <c r="N107" s="150"/>
      <c r="O107" s="150"/>
      <c r="P107" s="150"/>
      <c r="Q107" s="150"/>
    </row>
    <row r="108" spans="4:17" s="143" customFormat="1" ht="23.25" x14ac:dyDescent="0.2">
      <c r="D108" s="150"/>
      <c r="E108" s="150"/>
      <c r="F108" s="149"/>
      <c r="G108" s="150"/>
      <c r="H108" s="150"/>
      <c r="I108" s="150"/>
      <c r="J108" s="150"/>
      <c r="K108" s="150"/>
      <c r="L108" s="150"/>
      <c r="M108" s="150"/>
      <c r="N108" s="150"/>
      <c r="O108" s="150"/>
      <c r="P108" s="150"/>
      <c r="Q108" s="150"/>
    </row>
    <row r="109" spans="4:17" s="143" customFormat="1" ht="23.25" x14ac:dyDescent="0.2">
      <c r="D109" s="150"/>
      <c r="E109" s="150"/>
      <c r="F109" s="149"/>
      <c r="G109" s="150"/>
      <c r="H109" s="150"/>
      <c r="I109" s="150"/>
      <c r="J109" s="150"/>
      <c r="K109" s="150"/>
      <c r="L109" s="150"/>
      <c r="M109" s="150"/>
      <c r="N109" s="150"/>
      <c r="O109" s="150"/>
      <c r="P109" s="150"/>
      <c r="Q109" s="150"/>
    </row>
    <row r="110" spans="4:17" s="143" customFormat="1" ht="23.25" x14ac:dyDescent="0.2">
      <c r="D110" s="150"/>
      <c r="E110" s="150"/>
      <c r="F110" s="149"/>
      <c r="G110" s="150"/>
      <c r="H110" s="150"/>
      <c r="I110" s="150"/>
      <c r="J110" s="150"/>
      <c r="K110" s="150"/>
      <c r="L110" s="150"/>
      <c r="M110" s="150"/>
      <c r="N110" s="150"/>
      <c r="O110" s="150"/>
      <c r="P110" s="150"/>
      <c r="Q110" s="150"/>
    </row>
    <row r="111" spans="4:17" s="143" customFormat="1" ht="23.25" x14ac:dyDescent="0.2">
      <c r="D111" s="150"/>
      <c r="E111" s="150"/>
      <c r="F111" s="149"/>
      <c r="G111" s="150"/>
      <c r="H111" s="150"/>
      <c r="I111" s="150"/>
      <c r="J111" s="150"/>
      <c r="K111" s="150"/>
      <c r="L111" s="150"/>
      <c r="M111" s="150"/>
      <c r="N111" s="150"/>
      <c r="O111" s="150"/>
      <c r="P111" s="150"/>
      <c r="Q111" s="150"/>
    </row>
    <row r="112" spans="4:17" s="143" customFormat="1" ht="23.25" x14ac:dyDescent="0.2">
      <c r="D112" s="150"/>
      <c r="E112" s="150"/>
      <c r="F112" s="149"/>
      <c r="G112" s="150"/>
      <c r="H112" s="150"/>
      <c r="I112" s="150"/>
      <c r="J112" s="150"/>
      <c r="K112" s="150"/>
      <c r="L112" s="150"/>
      <c r="M112" s="150"/>
      <c r="N112" s="150"/>
      <c r="O112" s="150"/>
      <c r="P112" s="150"/>
      <c r="Q112" s="150"/>
    </row>
    <row r="113" spans="4:17" s="143" customFormat="1" ht="23.25" x14ac:dyDescent="0.2">
      <c r="D113" s="150"/>
      <c r="E113" s="150"/>
      <c r="F113" s="149"/>
      <c r="G113" s="150"/>
      <c r="H113" s="150"/>
      <c r="I113" s="150"/>
      <c r="J113" s="150"/>
      <c r="K113" s="150"/>
      <c r="L113" s="150"/>
      <c r="M113" s="150"/>
      <c r="N113" s="150"/>
      <c r="O113" s="150"/>
      <c r="P113" s="150"/>
      <c r="Q113" s="150"/>
    </row>
    <row r="114" spans="4:17" s="143" customFormat="1" ht="23.25" x14ac:dyDescent="0.2">
      <c r="D114" s="150"/>
      <c r="E114" s="150"/>
      <c r="F114" s="149"/>
      <c r="G114" s="150"/>
      <c r="H114" s="150"/>
      <c r="I114" s="150"/>
      <c r="J114" s="150"/>
      <c r="K114" s="150"/>
      <c r="L114" s="150"/>
      <c r="M114" s="150"/>
      <c r="N114" s="150"/>
      <c r="O114" s="150"/>
      <c r="P114" s="150"/>
      <c r="Q114" s="150"/>
    </row>
    <row r="115" spans="4:17" s="143" customFormat="1" ht="23.25" x14ac:dyDescent="0.2">
      <c r="D115" s="150"/>
      <c r="E115" s="150"/>
      <c r="F115" s="149"/>
      <c r="G115" s="150"/>
      <c r="H115" s="150"/>
      <c r="I115" s="150"/>
      <c r="J115" s="150"/>
      <c r="K115" s="150"/>
      <c r="L115" s="150"/>
      <c r="M115" s="150"/>
      <c r="N115" s="150"/>
      <c r="O115" s="150"/>
      <c r="P115" s="150"/>
      <c r="Q115" s="150"/>
    </row>
    <row r="116" spans="4:17" s="143" customFormat="1" ht="23.25" x14ac:dyDescent="0.2">
      <c r="D116" s="150"/>
      <c r="E116" s="150"/>
      <c r="F116" s="149"/>
      <c r="G116" s="150"/>
      <c r="H116" s="150"/>
      <c r="I116" s="150"/>
      <c r="J116" s="150"/>
      <c r="K116" s="150"/>
      <c r="L116" s="150"/>
      <c r="M116" s="150"/>
      <c r="N116" s="150"/>
      <c r="O116" s="150"/>
      <c r="P116" s="150"/>
      <c r="Q116" s="150"/>
    </row>
    <row r="117" spans="4:17" s="143" customFormat="1" ht="23.25" x14ac:dyDescent="0.2">
      <c r="D117" s="150"/>
      <c r="E117" s="150"/>
      <c r="F117" s="149"/>
      <c r="G117" s="150"/>
      <c r="H117" s="150"/>
      <c r="I117" s="150"/>
      <c r="J117" s="150"/>
      <c r="K117" s="150"/>
      <c r="L117" s="150"/>
      <c r="M117" s="150"/>
      <c r="N117" s="150"/>
      <c r="O117" s="150"/>
      <c r="P117" s="150"/>
      <c r="Q117" s="150"/>
    </row>
    <row r="118" spans="4:17" s="143" customFormat="1" ht="23.25" x14ac:dyDescent="0.2">
      <c r="D118" s="150"/>
      <c r="E118" s="150"/>
      <c r="F118" s="149"/>
      <c r="G118" s="150"/>
      <c r="H118" s="150"/>
      <c r="I118" s="150"/>
      <c r="J118" s="150"/>
      <c r="K118" s="150"/>
      <c r="L118" s="150"/>
      <c r="M118" s="150"/>
      <c r="N118" s="150"/>
      <c r="O118" s="150"/>
      <c r="P118" s="150"/>
      <c r="Q118" s="150"/>
    </row>
    <row r="119" spans="4:17" s="143" customFormat="1" ht="23.25" x14ac:dyDescent="0.2">
      <c r="D119" s="150"/>
      <c r="E119" s="150"/>
      <c r="F119" s="149"/>
      <c r="G119" s="150"/>
      <c r="H119" s="150"/>
      <c r="I119" s="150"/>
      <c r="J119" s="150"/>
      <c r="K119" s="150"/>
      <c r="L119" s="150"/>
      <c r="M119" s="150"/>
      <c r="N119" s="150"/>
      <c r="O119" s="150"/>
      <c r="P119" s="150"/>
      <c r="Q119" s="150"/>
    </row>
    <row r="120" spans="4:17" s="143" customFormat="1" ht="23.25" x14ac:dyDescent="0.2">
      <c r="D120" s="150"/>
      <c r="E120" s="150"/>
      <c r="F120" s="149"/>
      <c r="G120" s="150"/>
      <c r="H120" s="150"/>
      <c r="I120" s="150"/>
      <c r="J120" s="150"/>
      <c r="K120" s="150"/>
      <c r="L120" s="150"/>
      <c r="M120" s="150"/>
      <c r="N120" s="150"/>
      <c r="O120" s="150"/>
      <c r="P120" s="150"/>
      <c r="Q120" s="150"/>
    </row>
    <row r="121" spans="4:17" s="143" customFormat="1" ht="23.25" x14ac:dyDescent="0.2">
      <c r="D121" s="150"/>
      <c r="E121" s="150"/>
      <c r="F121" s="149"/>
      <c r="G121" s="150"/>
      <c r="H121" s="150"/>
      <c r="I121" s="150"/>
      <c r="J121" s="150"/>
      <c r="K121" s="150"/>
      <c r="L121" s="150"/>
      <c r="M121" s="150"/>
      <c r="N121" s="150"/>
      <c r="O121" s="150"/>
      <c r="P121" s="150"/>
      <c r="Q121" s="150"/>
    </row>
    <row r="122" spans="4:17" s="143" customFormat="1" ht="23.25" x14ac:dyDescent="0.2">
      <c r="D122" s="150"/>
      <c r="E122" s="150"/>
      <c r="F122" s="149"/>
      <c r="G122" s="150"/>
      <c r="H122" s="150"/>
      <c r="I122" s="150"/>
      <c r="J122" s="150"/>
      <c r="K122" s="150"/>
      <c r="L122" s="150"/>
      <c r="M122" s="150"/>
      <c r="N122" s="150"/>
      <c r="O122" s="150"/>
      <c r="P122" s="150"/>
      <c r="Q122" s="150"/>
    </row>
    <row r="123" spans="4:17" s="143" customFormat="1" ht="23.25" x14ac:dyDescent="0.2">
      <c r="D123" s="150"/>
      <c r="E123" s="150"/>
      <c r="F123" s="149"/>
      <c r="G123" s="150"/>
      <c r="H123" s="150"/>
      <c r="I123" s="150"/>
      <c r="J123" s="150"/>
      <c r="K123" s="150"/>
      <c r="L123" s="150"/>
      <c r="M123" s="150"/>
      <c r="N123" s="150"/>
      <c r="O123" s="150"/>
      <c r="P123" s="150"/>
      <c r="Q123" s="150"/>
    </row>
    <row r="124" spans="4:17" s="143" customFormat="1" ht="23.25" x14ac:dyDescent="0.2">
      <c r="D124" s="150"/>
      <c r="E124" s="150"/>
      <c r="F124" s="149"/>
      <c r="G124" s="150"/>
      <c r="H124" s="150"/>
      <c r="I124" s="150"/>
      <c r="J124" s="150"/>
      <c r="K124" s="150"/>
      <c r="L124" s="150"/>
      <c r="M124" s="150"/>
      <c r="N124" s="150"/>
      <c r="O124" s="150"/>
      <c r="P124" s="150"/>
      <c r="Q124" s="150"/>
    </row>
    <row r="125" spans="4:17" s="143" customFormat="1" ht="23.25" x14ac:dyDescent="0.2">
      <c r="D125" s="150"/>
      <c r="E125" s="150"/>
      <c r="F125" s="149"/>
      <c r="G125" s="150"/>
      <c r="H125" s="150"/>
      <c r="I125" s="150"/>
      <c r="J125" s="150"/>
      <c r="K125" s="150"/>
      <c r="L125" s="150"/>
      <c r="M125" s="150"/>
      <c r="N125" s="150"/>
      <c r="O125" s="150"/>
      <c r="P125" s="150"/>
      <c r="Q125" s="150"/>
    </row>
    <row r="126" spans="4:17" s="143" customFormat="1" ht="23.25" x14ac:dyDescent="0.2">
      <c r="D126" s="150"/>
      <c r="E126" s="150"/>
      <c r="F126" s="149"/>
      <c r="G126" s="150"/>
      <c r="H126" s="150"/>
      <c r="I126" s="150"/>
      <c r="J126" s="150"/>
      <c r="K126" s="150"/>
      <c r="L126" s="150"/>
      <c r="M126" s="150"/>
      <c r="N126" s="150"/>
      <c r="O126" s="150"/>
      <c r="P126" s="150"/>
      <c r="Q126" s="150"/>
    </row>
    <row r="127" spans="4:17" s="143" customFormat="1" ht="23.25" x14ac:dyDescent="0.2">
      <c r="D127" s="150"/>
      <c r="E127" s="150"/>
      <c r="F127" s="149"/>
      <c r="G127" s="150"/>
      <c r="H127" s="150"/>
      <c r="I127" s="150"/>
      <c r="J127" s="150"/>
      <c r="K127" s="150"/>
      <c r="L127" s="150"/>
      <c r="M127" s="150"/>
      <c r="N127" s="150"/>
      <c r="O127" s="150"/>
      <c r="P127" s="150"/>
      <c r="Q127" s="150"/>
    </row>
    <row r="128" spans="4:17" s="143" customFormat="1" ht="23.25" x14ac:dyDescent="0.2">
      <c r="D128" s="150"/>
      <c r="E128" s="150"/>
      <c r="F128" s="149"/>
      <c r="G128" s="150"/>
      <c r="H128" s="150"/>
      <c r="I128" s="150"/>
      <c r="J128" s="150"/>
      <c r="K128" s="150"/>
      <c r="L128" s="150"/>
      <c r="M128" s="150"/>
      <c r="N128" s="150"/>
      <c r="O128" s="150"/>
      <c r="P128" s="150"/>
      <c r="Q128" s="150"/>
    </row>
    <row r="129" spans="4:17" s="143" customFormat="1" ht="23.25" x14ac:dyDescent="0.2">
      <c r="D129" s="150"/>
      <c r="E129" s="150"/>
      <c r="F129" s="149"/>
      <c r="G129" s="150"/>
      <c r="H129" s="150"/>
      <c r="I129" s="150"/>
      <c r="J129" s="150"/>
      <c r="K129" s="150"/>
      <c r="L129" s="150"/>
      <c r="M129" s="150"/>
      <c r="N129" s="150"/>
      <c r="O129" s="150"/>
      <c r="P129" s="150"/>
      <c r="Q129" s="150"/>
    </row>
    <row r="130" spans="4:17" s="143" customFormat="1" ht="23.25" x14ac:dyDescent="0.2">
      <c r="D130" s="150"/>
      <c r="E130" s="150"/>
      <c r="F130" s="149"/>
      <c r="G130" s="150"/>
      <c r="H130" s="150"/>
      <c r="I130" s="150"/>
      <c r="J130" s="150"/>
      <c r="K130" s="150"/>
      <c r="L130" s="150"/>
      <c r="M130" s="150"/>
      <c r="N130" s="150"/>
      <c r="O130" s="150"/>
      <c r="P130" s="150"/>
      <c r="Q130" s="150"/>
    </row>
    <row r="131" spans="4:17" s="143" customFormat="1" ht="23.25" x14ac:dyDescent="0.2">
      <c r="D131" s="150"/>
      <c r="E131" s="150"/>
      <c r="F131" s="149"/>
      <c r="G131" s="150"/>
      <c r="H131" s="150"/>
      <c r="I131" s="150"/>
      <c r="J131" s="150"/>
      <c r="K131" s="150"/>
      <c r="L131" s="150"/>
      <c r="M131" s="150"/>
      <c r="N131" s="150"/>
      <c r="O131" s="150"/>
      <c r="P131" s="150"/>
      <c r="Q131" s="150"/>
    </row>
    <row r="132" spans="4:17" s="143" customFormat="1" ht="23.25" x14ac:dyDescent="0.2">
      <c r="D132" s="150"/>
      <c r="E132" s="150"/>
      <c r="F132" s="149"/>
      <c r="G132" s="150"/>
      <c r="H132" s="150"/>
      <c r="I132" s="150"/>
      <c r="J132" s="150"/>
      <c r="K132" s="150"/>
      <c r="L132" s="150"/>
      <c r="M132" s="150"/>
      <c r="N132" s="150"/>
      <c r="O132" s="150"/>
      <c r="P132" s="150"/>
      <c r="Q132" s="150"/>
    </row>
    <row r="133" spans="4:17" s="143" customFormat="1" ht="23.25" x14ac:dyDescent="0.2">
      <c r="D133" s="150"/>
      <c r="E133" s="150"/>
      <c r="F133" s="149"/>
      <c r="G133" s="150"/>
      <c r="H133" s="150"/>
      <c r="I133" s="150"/>
      <c r="J133" s="150"/>
      <c r="K133" s="150"/>
      <c r="L133" s="150"/>
      <c r="M133" s="150"/>
      <c r="N133" s="150"/>
      <c r="O133" s="150"/>
      <c r="P133" s="150"/>
      <c r="Q133" s="150"/>
    </row>
    <row r="134" spans="4:17" s="143" customFormat="1" ht="23.25" x14ac:dyDescent="0.2">
      <c r="D134" s="150"/>
      <c r="E134" s="150"/>
      <c r="F134" s="149"/>
      <c r="G134" s="150"/>
      <c r="H134" s="150"/>
      <c r="I134" s="150"/>
      <c r="J134" s="150"/>
      <c r="K134" s="150"/>
      <c r="L134" s="150"/>
      <c r="M134" s="150"/>
      <c r="N134" s="150"/>
      <c r="O134" s="150"/>
      <c r="P134" s="150"/>
      <c r="Q134" s="150"/>
    </row>
    <row r="135" spans="4:17" s="143" customFormat="1" ht="23.25" x14ac:dyDescent="0.2">
      <c r="D135" s="150"/>
      <c r="E135" s="150"/>
      <c r="F135" s="149"/>
      <c r="G135" s="150"/>
      <c r="H135" s="150"/>
      <c r="I135" s="150"/>
      <c r="J135" s="150"/>
      <c r="K135" s="150"/>
      <c r="L135" s="150"/>
      <c r="M135" s="150"/>
      <c r="N135" s="150"/>
      <c r="O135" s="150"/>
      <c r="P135" s="150"/>
      <c r="Q135" s="150"/>
    </row>
    <row r="136" spans="4:17" s="143" customFormat="1" ht="23.25" x14ac:dyDescent="0.2">
      <c r="D136" s="150"/>
      <c r="E136" s="150"/>
      <c r="F136" s="149"/>
      <c r="G136" s="150"/>
      <c r="H136" s="150"/>
      <c r="I136" s="150"/>
      <c r="J136" s="150"/>
      <c r="K136" s="150"/>
      <c r="L136" s="150"/>
      <c r="M136" s="150"/>
      <c r="N136" s="150"/>
      <c r="O136" s="150"/>
      <c r="P136" s="150"/>
      <c r="Q136" s="150"/>
    </row>
    <row r="137" spans="4:17" s="143" customFormat="1" ht="23.25" x14ac:dyDescent="0.2">
      <c r="D137" s="150"/>
      <c r="E137" s="150"/>
      <c r="F137" s="149"/>
      <c r="G137" s="150"/>
      <c r="H137" s="150"/>
      <c r="I137" s="150"/>
      <c r="J137" s="150"/>
      <c r="K137" s="150"/>
      <c r="L137" s="150"/>
      <c r="M137" s="150"/>
      <c r="N137" s="150"/>
      <c r="O137" s="150"/>
      <c r="P137" s="150"/>
      <c r="Q137" s="150"/>
    </row>
    <row r="138" spans="4:17" s="143" customFormat="1" ht="23.25" x14ac:dyDescent="0.2">
      <c r="D138" s="150"/>
      <c r="E138" s="150"/>
      <c r="F138" s="149"/>
      <c r="G138" s="150"/>
      <c r="H138" s="150"/>
      <c r="I138" s="150"/>
      <c r="J138" s="150"/>
      <c r="K138" s="150"/>
      <c r="L138" s="150"/>
      <c r="M138" s="150"/>
      <c r="N138" s="150"/>
      <c r="O138" s="150"/>
      <c r="P138" s="150"/>
      <c r="Q138" s="150"/>
    </row>
    <row r="139" spans="4:17" s="143" customFormat="1" ht="23.25" x14ac:dyDescent="0.2">
      <c r="D139" s="150"/>
      <c r="E139" s="150"/>
      <c r="F139" s="149"/>
      <c r="G139" s="150"/>
      <c r="H139" s="150"/>
      <c r="I139" s="150"/>
      <c r="J139" s="150"/>
      <c r="K139" s="150"/>
      <c r="L139" s="150"/>
      <c r="M139" s="150"/>
      <c r="N139" s="150"/>
      <c r="O139" s="150"/>
      <c r="P139" s="150"/>
      <c r="Q139" s="150"/>
    </row>
    <row r="140" spans="4:17" s="143" customFormat="1" ht="23.25" x14ac:dyDescent="0.2">
      <c r="D140" s="150"/>
      <c r="E140" s="150"/>
      <c r="F140" s="149"/>
      <c r="G140" s="150"/>
      <c r="H140" s="150"/>
      <c r="I140" s="150"/>
      <c r="J140" s="150"/>
      <c r="K140" s="150"/>
      <c r="L140" s="150"/>
      <c r="M140" s="150"/>
      <c r="N140" s="150"/>
      <c r="O140" s="150"/>
      <c r="P140" s="150"/>
      <c r="Q140" s="150"/>
    </row>
    <row r="141" spans="4:17" s="143" customFormat="1" ht="23.25" x14ac:dyDescent="0.2">
      <c r="D141" s="150"/>
      <c r="E141" s="150"/>
      <c r="F141" s="149"/>
      <c r="G141" s="150"/>
      <c r="H141" s="150"/>
      <c r="I141" s="150"/>
      <c r="J141" s="150"/>
      <c r="K141" s="150"/>
      <c r="L141" s="150"/>
      <c r="M141" s="150"/>
      <c r="N141" s="150"/>
      <c r="O141" s="150"/>
      <c r="P141" s="150"/>
      <c r="Q141" s="150"/>
    </row>
    <row r="142" spans="4:17" s="143" customFormat="1" ht="23.25" x14ac:dyDescent="0.2">
      <c r="D142" s="150"/>
      <c r="E142" s="150"/>
      <c r="F142" s="149"/>
      <c r="G142" s="150"/>
      <c r="H142" s="150"/>
      <c r="I142" s="150"/>
      <c r="J142" s="150"/>
      <c r="K142" s="150"/>
      <c r="L142" s="150"/>
      <c r="M142" s="150"/>
      <c r="N142" s="150"/>
      <c r="O142" s="150"/>
      <c r="P142" s="150"/>
      <c r="Q142" s="150"/>
    </row>
    <row r="143" spans="4:17" s="143" customFormat="1" ht="23.25" x14ac:dyDescent="0.2">
      <c r="D143" s="150"/>
      <c r="E143" s="150"/>
      <c r="F143" s="149"/>
      <c r="G143" s="150"/>
      <c r="H143" s="150"/>
      <c r="I143" s="150"/>
      <c r="J143" s="150"/>
      <c r="K143" s="150"/>
      <c r="L143" s="150"/>
      <c r="M143" s="150"/>
      <c r="N143" s="150"/>
      <c r="O143" s="150"/>
      <c r="P143" s="150"/>
      <c r="Q143" s="150"/>
    </row>
    <row r="144" spans="4:17" s="143" customFormat="1" ht="23.25" x14ac:dyDescent="0.2">
      <c r="D144" s="150"/>
      <c r="E144" s="150"/>
      <c r="F144" s="149"/>
      <c r="G144" s="150"/>
      <c r="H144" s="150"/>
      <c r="I144" s="150"/>
      <c r="J144" s="150"/>
      <c r="K144" s="150"/>
      <c r="L144" s="150"/>
      <c r="M144" s="150"/>
      <c r="N144" s="150"/>
      <c r="O144" s="150"/>
      <c r="P144" s="150"/>
      <c r="Q144" s="150"/>
    </row>
    <row r="145" spans="4:17" s="143" customFormat="1" ht="23.25" x14ac:dyDescent="0.2">
      <c r="D145" s="150"/>
      <c r="E145" s="150"/>
      <c r="F145" s="149"/>
      <c r="G145" s="150"/>
      <c r="H145" s="150"/>
      <c r="I145" s="150"/>
      <c r="J145" s="150"/>
      <c r="K145" s="150"/>
      <c r="L145" s="150"/>
      <c r="M145" s="150"/>
      <c r="N145" s="150"/>
      <c r="O145" s="150"/>
      <c r="P145" s="150"/>
      <c r="Q145" s="150"/>
    </row>
    <row r="146" spans="4:17" s="143" customFormat="1" ht="23.25" x14ac:dyDescent="0.2">
      <c r="D146" s="150"/>
      <c r="E146" s="150"/>
      <c r="F146" s="149"/>
      <c r="G146" s="150"/>
      <c r="H146" s="150"/>
      <c r="I146" s="150"/>
      <c r="J146" s="150"/>
      <c r="K146" s="150"/>
      <c r="L146" s="150"/>
      <c r="M146" s="150"/>
      <c r="N146" s="150"/>
      <c r="O146" s="150"/>
      <c r="P146" s="150"/>
      <c r="Q146" s="150"/>
    </row>
    <row r="147" spans="4:17" s="143" customFormat="1" ht="23.25" x14ac:dyDescent="0.2">
      <c r="D147" s="150"/>
      <c r="E147" s="150"/>
      <c r="F147" s="149"/>
      <c r="G147" s="150"/>
      <c r="H147" s="150"/>
      <c r="I147" s="150"/>
      <c r="J147" s="150"/>
      <c r="K147" s="150"/>
      <c r="L147" s="150"/>
      <c r="M147" s="150"/>
      <c r="N147" s="150"/>
      <c r="O147" s="150"/>
      <c r="P147" s="150"/>
      <c r="Q147" s="150"/>
    </row>
    <row r="148" spans="4:17" s="143" customFormat="1" ht="23.25" x14ac:dyDescent="0.2">
      <c r="D148" s="150"/>
      <c r="E148" s="150"/>
      <c r="F148" s="149"/>
      <c r="G148" s="150"/>
      <c r="H148" s="150"/>
      <c r="I148" s="150"/>
      <c r="J148" s="150"/>
      <c r="K148" s="150"/>
      <c r="L148" s="150"/>
      <c r="M148" s="150"/>
      <c r="N148" s="150"/>
      <c r="O148" s="150"/>
      <c r="P148" s="150"/>
      <c r="Q148" s="150"/>
    </row>
    <row r="149" spans="4:17" s="143" customFormat="1" ht="23.25" x14ac:dyDescent="0.2">
      <c r="D149" s="150"/>
      <c r="E149" s="150"/>
      <c r="F149" s="149"/>
      <c r="G149" s="150"/>
      <c r="H149" s="150"/>
      <c r="I149" s="150"/>
      <c r="J149" s="150"/>
      <c r="K149" s="150"/>
      <c r="L149" s="150"/>
      <c r="M149" s="150"/>
      <c r="N149" s="150"/>
      <c r="O149" s="150"/>
      <c r="P149" s="150"/>
      <c r="Q149" s="150"/>
    </row>
    <row r="150" spans="4:17" s="143" customFormat="1" ht="23.25" x14ac:dyDescent="0.2">
      <c r="D150" s="150"/>
      <c r="E150" s="150"/>
      <c r="F150" s="149"/>
      <c r="G150" s="150"/>
      <c r="H150" s="150"/>
      <c r="I150" s="150"/>
      <c r="J150" s="150"/>
      <c r="K150" s="150"/>
      <c r="L150" s="150"/>
      <c r="M150" s="150"/>
      <c r="N150" s="150"/>
      <c r="O150" s="150"/>
      <c r="P150" s="150"/>
      <c r="Q150" s="150"/>
    </row>
    <row r="151" spans="4:17" s="143" customFormat="1" ht="23.25" x14ac:dyDescent="0.2">
      <c r="D151" s="150"/>
      <c r="E151" s="150"/>
      <c r="F151" s="149"/>
      <c r="G151" s="150"/>
      <c r="H151" s="150"/>
      <c r="I151" s="150"/>
      <c r="J151" s="150"/>
      <c r="K151" s="150"/>
      <c r="L151" s="150"/>
      <c r="M151" s="150"/>
      <c r="N151" s="150"/>
      <c r="O151" s="150"/>
      <c r="P151" s="150"/>
      <c r="Q151" s="150"/>
    </row>
    <row r="152" spans="4:17" s="143" customFormat="1" ht="23.25" x14ac:dyDescent="0.2">
      <c r="D152" s="150"/>
      <c r="E152" s="150"/>
      <c r="F152" s="149"/>
      <c r="G152" s="150"/>
      <c r="H152" s="150"/>
      <c r="I152" s="150"/>
      <c r="J152" s="150"/>
      <c r="K152" s="150"/>
      <c r="L152" s="150"/>
      <c r="M152" s="150"/>
      <c r="N152" s="150"/>
      <c r="O152" s="150"/>
      <c r="P152" s="150"/>
      <c r="Q152" s="150"/>
    </row>
    <row r="153" spans="4:17" s="143" customFormat="1" ht="23.25" x14ac:dyDescent="0.2">
      <c r="D153" s="150"/>
      <c r="E153" s="150"/>
      <c r="F153" s="149"/>
      <c r="G153" s="150"/>
      <c r="H153" s="150"/>
      <c r="I153" s="150"/>
      <c r="J153" s="150"/>
      <c r="K153" s="150"/>
      <c r="L153" s="150"/>
      <c r="M153" s="150"/>
      <c r="N153" s="150"/>
      <c r="O153" s="150"/>
      <c r="P153" s="150"/>
      <c r="Q153" s="150"/>
    </row>
    <row r="154" spans="4:17" s="143" customFormat="1" ht="23.25" x14ac:dyDescent="0.2">
      <c r="D154" s="150"/>
      <c r="E154" s="150"/>
      <c r="F154" s="149"/>
      <c r="G154" s="150"/>
      <c r="H154" s="150"/>
      <c r="I154" s="150"/>
      <c r="J154" s="150"/>
      <c r="K154" s="150"/>
      <c r="L154" s="150"/>
      <c r="M154" s="150"/>
      <c r="N154" s="150"/>
      <c r="O154" s="150"/>
      <c r="P154" s="150"/>
      <c r="Q154" s="150"/>
    </row>
    <row r="155" spans="4:17" s="143" customFormat="1" ht="23.25" x14ac:dyDescent="0.2">
      <c r="D155" s="150"/>
      <c r="E155" s="150"/>
      <c r="F155" s="149"/>
      <c r="G155" s="150"/>
      <c r="H155" s="150"/>
      <c r="I155" s="150"/>
      <c r="J155" s="150"/>
      <c r="K155" s="150"/>
      <c r="L155" s="150"/>
      <c r="M155" s="150"/>
      <c r="N155" s="150"/>
      <c r="O155" s="150"/>
      <c r="P155" s="150"/>
      <c r="Q155" s="150"/>
    </row>
    <row r="156" spans="4:17" s="143" customFormat="1" ht="23.25" x14ac:dyDescent="0.2">
      <c r="D156" s="150"/>
      <c r="E156" s="150"/>
      <c r="F156" s="149"/>
      <c r="G156" s="150"/>
      <c r="H156" s="150"/>
      <c r="I156" s="150"/>
      <c r="J156" s="150"/>
      <c r="K156" s="150"/>
      <c r="L156" s="150"/>
      <c r="M156" s="150"/>
      <c r="N156" s="150"/>
      <c r="O156" s="150"/>
      <c r="P156" s="150"/>
      <c r="Q156" s="150"/>
    </row>
    <row r="157" spans="4:17" s="143" customFormat="1" ht="23.25" x14ac:dyDescent="0.2">
      <c r="D157" s="150"/>
      <c r="E157" s="150"/>
      <c r="F157" s="149"/>
      <c r="G157" s="150"/>
      <c r="H157" s="150"/>
      <c r="I157" s="150"/>
      <c r="J157" s="150"/>
      <c r="K157" s="150"/>
      <c r="L157" s="150"/>
      <c r="M157" s="150"/>
      <c r="N157" s="150"/>
      <c r="O157" s="150"/>
      <c r="P157" s="150"/>
      <c r="Q157" s="150"/>
    </row>
    <row r="158" spans="4:17" s="143" customFormat="1" ht="23.25" x14ac:dyDescent="0.2">
      <c r="D158" s="150"/>
      <c r="E158" s="150"/>
      <c r="F158" s="149"/>
      <c r="G158" s="150"/>
      <c r="H158" s="150"/>
      <c r="I158" s="150"/>
      <c r="J158" s="150"/>
      <c r="K158" s="150"/>
      <c r="L158" s="150"/>
      <c r="M158" s="150"/>
      <c r="N158" s="150"/>
      <c r="O158" s="150"/>
      <c r="P158" s="150"/>
      <c r="Q158" s="150"/>
    </row>
    <row r="159" spans="4:17" s="143" customFormat="1" ht="23.25" x14ac:dyDescent="0.2">
      <c r="D159" s="150"/>
      <c r="E159" s="150"/>
      <c r="F159" s="149"/>
      <c r="G159" s="150"/>
      <c r="H159" s="150"/>
      <c r="I159" s="150"/>
      <c r="J159" s="150"/>
      <c r="K159" s="150"/>
      <c r="L159" s="150"/>
      <c r="M159" s="150"/>
      <c r="N159" s="150"/>
      <c r="O159" s="150"/>
      <c r="P159" s="150"/>
      <c r="Q159" s="150"/>
    </row>
    <row r="160" spans="4:17" s="143" customFormat="1" ht="23.25" x14ac:dyDescent="0.2">
      <c r="D160" s="150"/>
      <c r="E160" s="150"/>
      <c r="F160" s="149"/>
      <c r="G160" s="150"/>
      <c r="H160" s="150"/>
      <c r="I160" s="150"/>
      <c r="J160" s="150"/>
      <c r="K160" s="150"/>
      <c r="L160" s="150"/>
      <c r="M160" s="150"/>
      <c r="N160" s="150"/>
      <c r="O160" s="150"/>
      <c r="P160" s="150"/>
      <c r="Q160" s="150"/>
    </row>
    <row r="161" spans="4:17" s="143" customFormat="1" ht="23.25" x14ac:dyDescent="0.2">
      <c r="D161" s="150"/>
      <c r="E161" s="150"/>
      <c r="F161" s="149"/>
      <c r="G161" s="150"/>
      <c r="H161" s="150"/>
      <c r="I161" s="150"/>
      <c r="J161" s="150"/>
      <c r="K161" s="150"/>
      <c r="L161" s="150"/>
      <c r="M161" s="150"/>
      <c r="N161" s="150"/>
      <c r="O161" s="150"/>
      <c r="P161" s="150"/>
      <c r="Q161" s="150"/>
    </row>
    <row r="162" spans="4:17" s="143" customFormat="1" ht="23.25" x14ac:dyDescent="0.2">
      <c r="D162" s="150"/>
      <c r="E162" s="150"/>
      <c r="F162" s="149"/>
      <c r="G162" s="150"/>
      <c r="H162" s="150"/>
      <c r="I162" s="150"/>
      <c r="J162" s="150"/>
      <c r="K162" s="150"/>
      <c r="L162" s="150"/>
      <c r="M162" s="150"/>
      <c r="N162" s="150"/>
      <c r="O162" s="150"/>
      <c r="P162" s="150"/>
      <c r="Q162" s="150"/>
    </row>
    <row r="163" spans="4:17" s="143" customFormat="1" ht="23.25" x14ac:dyDescent="0.2">
      <c r="D163" s="150"/>
      <c r="E163" s="150"/>
      <c r="F163" s="149"/>
      <c r="G163" s="150"/>
      <c r="H163" s="150"/>
      <c r="I163" s="150"/>
      <c r="J163" s="150"/>
      <c r="K163" s="150"/>
      <c r="L163" s="150"/>
      <c r="M163" s="150"/>
      <c r="N163" s="150"/>
      <c r="O163" s="150"/>
      <c r="P163" s="150"/>
      <c r="Q163" s="150"/>
    </row>
    <row r="164" spans="4:17" s="143" customFormat="1" ht="23.25" x14ac:dyDescent="0.2">
      <c r="D164" s="150"/>
      <c r="E164" s="150"/>
      <c r="F164" s="149"/>
      <c r="G164" s="150"/>
      <c r="H164" s="150"/>
      <c r="I164" s="150"/>
      <c r="J164" s="150"/>
      <c r="K164" s="150"/>
      <c r="L164" s="150"/>
      <c r="M164" s="150"/>
      <c r="N164" s="150"/>
      <c r="O164" s="150"/>
      <c r="P164" s="150"/>
      <c r="Q164" s="150"/>
    </row>
    <row r="165" spans="4:17" s="143" customFormat="1" ht="23.25" x14ac:dyDescent="0.2">
      <c r="D165" s="150"/>
      <c r="E165" s="150"/>
      <c r="F165" s="149"/>
      <c r="G165" s="150"/>
      <c r="H165" s="150"/>
      <c r="I165" s="150"/>
      <c r="J165" s="150"/>
      <c r="K165" s="150"/>
      <c r="L165" s="150"/>
      <c r="M165" s="150"/>
      <c r="N165" s="150"/>
      <c r="O165" s="150"/>
      <c r="P165" s="150"/>
      <c r="Q165" s="150"/>
    </row>
    <row r="166" spans="4:17" s="143" customFormat="1" ht="23.25" x14ac:dyDescent="0.2">
      <c r="D166" s="150"/>
      <c r="E166" s="150"/>
      <c r="F166" s="149"/>
      <c r="G166" s="150"/>
      <c r="H166" s="150"/>
      <c r="I166" s="150"/>
      <c r="J166" s="150"/>
      <c r="K166" s="150"/>
      <c r="L166" s="150"/>
      <c r="M166" s="150"/>
      <c r="N166" s="150"/>
      <c r="O166" s="150"/>
      <c r="P166" s="150"/>
      <c r="Q166" s="150"/>
    </row>
    <row r="167" spans="4:17" s="143" customFormat="1" ht="23.25" x14ac:dyDescent="0.2">
      <c r="D167" s="150"/>
      <c r="E167" s="150"/>
      <c r="F167" s="149"/>
      <c r="G167" s="150"/>
      <c r="H167" s="150"/>
      <c r="I167" s="150"/>
      <c r="J167" s="150"/>
      <c r="K167" s="150"/>
      <c r="L167" s="150"/>
      <c r="M167" s="150"/>
      <c r="N167" s="150"/>
      <c r="O167" s="150"/>
      <c r="P167" s="150"/>
      <c r="Q167" s="150"/>
    </row>
    <row r="168" spans="4:17" s="143" customFormat="1" ht="23.25" x14ac:dyDescent="0.2">
      <c r="D168" s="150"/>
      <c r="E168" s="150"/>
      <c r="F168" s="149"/>
      <c r="G168" s="150"/>
      <c r="H168" s="150"/>
      <c r="I168" s="150"/>
      <c r="J168" s="150"/>
      <c r="K168" s="150"/>
      <c r="L168" s="150"/>
      <c r="M168" s="150"/>
      <c r="N168" s="150"/>
      <c r="O168" s="150"/>
      <c r="P168" s="150"/>
      <c r="Q168" s="150"/>
    </row>
    <row r="169" spans="4:17" s="143" customFormat="1" ht="23.25" x14ac:dyDescent="0.2">
      <c r="D169" s="150"/>
      <c r="E169" s="150"/>
      <c r="F169" s="149"/>
      <c r="G169" s="150"/>
      <c r="H169" s="150"/>
      <c r="I169" s="150"/>
      <c r="J169" s="150"/>
      <c r="K169" s="150"/>
      <c r="L169" s="150"/>
      <c r="M169" s="150"/>
      <c r="N169" s="150"/>
      <c r="O169" s="150"/>
      <c r="P169" s="150"/>
      <c r="Q169" s="150"/>
    </row>
    <row r="170" spans="4:17" s="143" customFormat="1" ht="23.25" x14ac:dyDescent="0.2">
      <c r="D170" s="150"/>
      <c r="E170" s="150"/>
      <c r="F170" s="149"/>
      <c r="G170" s="150"/>
      <c r="H170" s="150"/>
      <c r="I170" s="150"/>
      <c r="J170" s="150"/>
      <c r="K170" s="150"/>
      <c r="L170" s="150"/>
      <c r="M170" s="150"/>
      <c r="N170" s="150"/>
      <c r="O170" s="150"/>
      <c r="P170" s="150"/>
      <c r="Q170" s="150"/>
    </row>
    <row r="171" spans="4:17" s="143" customFormat="1" ht="23.25" x14ac:dyDescent="0.2">
      <c r="D171" s="150"/>
      <c r="E171" s="150"/>
      <c r="F171" s="149"/>
      <c r="G171" s="150"/>
      <c r="H171" s="150"/>
      <c r="I171" s="150"/>
      <c r="J171" s="150"/>
      <c r="K171" s="150"/>
      <c r="L171" s="150"/>
      <c r="M171" s="150"/>
      <c r="N171" s="150"/>
      <c r="O171" s="150"/>
      <c r="P171" s="150"/>
      <c r="Q171" s="150"/>
    </row>
    <row r="172" spans="4:17" s="143" customFormat="1" ht="23.25" x14ac:dyDescent="0.2">
      <c r="D172" s="150"/>
      <c r="E172" s="150"/>
      <c r="F172" s="149"/>
      <c r="G172" s="150"/>
      <c r="H172" s="150"/>
      <c r="I172" s="150"/>
      <c r="J172" s="150"/>
      <c r="K172" s="150"/>
      <c r="L172" s="150"/>
      <c r="M172" s="150"/>
      <c r="N172" s="150"/>
      <c r="O172" s="150"/>
      <c r="P172" s="150"/>
      <c r="Q172" s="150"/>
    </row>
    <row r="173" spans="4:17" s="143" customFormat="1" ht="23.25" x14ac:dyDescent="0.2">
      <c r="D173" s="150"/>
      <c r="E173" s="150"/>
      <c r="F173" s="149"/>
      <c r="G173" s="150"/>
      <c r="H173" s="150"/>
      <c r="I173" s="150"/>
      <c r="J173" s="150"/>
      <c r="K173" s="150"/>
      <c r="L173" s="150"/>
      <c r="M173" s="150"/>
      <c r="N173" s="150"/>
      <c r="O173" s="150"/>
      <c r="P173" s="150"/>
      <c r="Q173" s="150"/>
    </row>
    <row r="174" spans="4:17" s="143" customFormat="1" ht="23.25" x14ac:dyDescent="0.2">
      <c r="D174" s="150"/>
      <c r="E174" s="150"/>
      <c r="F174" s="149"/>
      <c r="G174" s="150"/>
      <c r="H174" s="150"/>
      <c r="I174" s="150"/>
      <c r="J174" s="150"/>
      <c r="K174" s="150"/>
      <c r="L174" s="150"/>
      <c r="M174" s="150"/>
      <c r="N174" s="150"/>
      <c r="O174" s="150"/>
      <c r="P174" s="150"/>
      <c r="Q174" s="150"/>
    </row>
    <row r="175" spans="4:17" s="143" customFormat="1" ht="23.25" x14ac:dyDescent="0.2">
      <c r="D175" s="150"/>
      <c r="E175" s="150"/>
      <c r="F175" s="149"/>
      <c r="G175" s="150"/>
      <c r="H175" s="150"/>
      <c r="I175" s="150"/>
      <c r="J175" s="150"/>
      <c r="K175" s="150"/>
      <c r="L175" s="150"/>
      <c r="M175" s="150"/>
      <c r="N175" s="150"/>
      <c r="O175" s="150"/>
      <c r="P175" s="150"/>
      <c r="Q175" s="150"/>
    </row>
    <row r="176" spans="4:17" s="143" customFormat="1" ht="23.25" x14ac:dyDescent="0.2">
      <c r="D176" s="150"/>
      <c r="E176" s="150"/>
      <c r="F176" s="149"/>
      <c r="G176" s="150"/>
      <c r="H176" s="150"/>
      <c r="I176" s="150"/>
      <c r="J176" s="150"/>
      <c r="K176" s="150"/>
      <c r="L176" s="150"/>
      <c r="M176" s="150"/>
      <c r="N176" s="150"/>
      <c r="O176" s="150"/>
      <c r="P176" s="150"/>
      <c r="Q176" s="150"/>
    </row>
    <row r="177" spans="4:17" s="143" customFormat="1" ht="23.25" x14ac:dyDescent="0.2">
      <c r="D177" s="150"/>
      <c r="E177" s="150"/>
      <c r="F177" s="149"/>
      <c r="G177" s="150"/>
      <c r="H177" s="150"/>
      <c r="I177" s="150"/>
      <c r="J177" s="150"/>
      <c r="K177" s="150"/>
      <c r="L177" s="150"/>
      <c r="M177" s="150"/>
      <c r="N177" s="150"/>
      <c r="O177" s="150"/>
      <c r="P177" s="150"/>
      <c r="Q177" s="150"/>
    </row>
    <row r="178" spans="4:17" s="143" customFormat="1" ht="23.25" x14ac:dyDescent="0.2">
      <c r="D178" s="150"/>
      <c r="E178" s="150"/>
      <c r="F178" s="149"/>
      <c r="G178" s="150"/>
      <c r="H178" s="150"/>
      <c r="I178" s="150"/>
      <c r="J178" s="150"/>
      <c r="K178" s="150"/>
      <c r="L178" s="150"/>
      <c r="M178" s="150"/>
      <c r="N178" s="150"/>
      <c r="O178" s="150"/>
      <c r="P178" s="150"/>
      <c r="Q178" s="150"/>
    </row>
    <row r="179" spans="4:17" s="143" customFormat="1" ht="23.25" x14ac:dyDescent="0.2">
      <c r="D179" s="150"/>
      <c r="E179" s="150"/>
      <c r="F179" s="149"/>
      <c r="G179" s="150"/>
      <c r="H179" s="150"/>
      <c r="I179" s="150"/>
      <c r="J179" s="150"/>
      <c r="K179" s="150"/>
      <c r="L179" s="150"/>
      <c r="M179" s="150"/>
      <c r="N179" s="150"/>
      <c r="O179" s="150"/>
      <c r="P179" s="150"/>
      <c r="Q179" s="150"/>
    </row>
    <row r="180" spans="4:17" s="143" customFormat="1" ht="23.25" x14ac:dyDescent="0.2">
      <c r="D180" s="150"/>
      <c r="E180" s="150"/>
      <c r="F180" s="149"/>
      <c r="G180" s="150"/>
      <c r="H180" s="150"/>
      <c r="I180" s="150"/>
      <c r="J180" s="150"/>
      <c r="K180" s="150"/>
      <c r="L180" s="150"/>
      <c r="M180" s="150"/>
      <c r="N180" s="150"/>
      <c r="O180" s="150"/>
      <c r="P180" s="150"/>
      <c r="Q180" s="150"/>
    </row>
    <row r="181" spans="4:17" s="143" customFormat="1" ht="23.25" x14ac:dyDescent="0.2">
      <c r="D181" s="150"/>
      <c r="E181" s="150"/>
      <c r="F181" s="149"/>
      <c r="G181" s="150"/>
      <c r="H181" s="150"/>
      <c r="I181" s="150"/>
      <c r="J181" s="150"/>
      <c r="K181" s="150"/>
      <c r="L181" s="150"/>
      <c r="M181" s="150"/>
      <c r="N181" s="150"/>
      <c r="O181" s="150"/>
      <c r="P181" s="150"/>
      <c r="Q181" s="150"/>
    </row>
    <row r="182" spans="4:17" s="143" customFormat="1" ht="23.25" x14ac:dyDescent="0.2">
      <c r="D182" s="150"/>
      <c r="E182" s="150"/>
      <c r="F182" s="149"/>
      <c r="G182" s="150"/>
      <c r="H182" s="150"/>
      <c r="I182" s="150"/>
      <c r="J182" s="150"/>
      <c r="K182" s="150"/>
      <c r="L182" s="150"/>
      <c r="M182" s="150"/>
      <c r="N182" s="150"/>
      <c r="O182" s="150"/>
      <c r="P182" s="150"/>
      <c r="Q182" s="150"/>
    </row>
    <row r="183" spans="4:17" s="143" customFormat="1" ht="23.25" x14ac:dyDescent="0.2">
      <c r="D183" s="150"/>
      <c r="E183" s="150"/>
      <c r="F183" s="149"/>
      <c r="G183" s="150"/>
      <c r="H183" s="150"/>
      <c r="I183" s="150"/>
      <c r="J183" s="150"/>
      <c r="K183" s="150"/>
      <c r="L183" s="150"/>
      <c r="M183" s="150"/>
      <c r="N183" s="150"/>
      <c r="O183" s="150"/>
      <c r="P183" s="150"/>
      <c r="Q183" s="150"/>
    </row>
    <row r="184" spans="4:17" s="143" customFormat="1" ht="23.25" x14ac:dyDescent="0.2">
      <c r="D184" s="150"/>
      <c r="E184" s="150"/>
      <c r="F184" s="149"/>
      <c r="G184" s="150"/>
      <c r="H184" s="150"/>
      <c r="I184" s="150"/>
      <c r="J184" s="150"/>
      <c r="K184" s="150"/>
      <c r="L184" s="150"/>
      <c r="M184" s="150"/>
      <c r="N184" s="150"/>
      <c r="O184" s="150"/>
      <c r="P184" s="150"/>
      <c r="Q184" s="150"/>
    </row>
    <row r="185" spans="4:17" s="143" customFormat="1" ht="23.25" x14ac:dyDescent="0.2">
      <c r="D185" s="150"/>
      <c r="E185" s="150"/>
      <c r="F185" s="149"/>
      <c r="G185" s="150"/>
      <c r="H185" s="150"/>
      <c r="I185" s="150"/>
      <c r="J185" s="150"/>
      <c r="K185" s="150"/>
      <c r="L185" s="150"/>
      <c r="M185" s="150"/>
      <c r="N185" s="150"/>
      <c r="O185" s="150"/>
      <c r="P185" s="150"/>
      <c r="Q185" s="150"/>
    </row>
    <row r="186" spans="4:17" s="143" customFormat="1" ht="23.25" x14ac:dyDescent="0.2">
      <c r="D186" s="150"/>
      <c r="E186" s="150"/>
      <c r="F186" s="149"/>
      <c r="G186" s="150"/>
      <c r="H186" s="150"/>
      <c r="I186" s="150"/>
      <c r="J186" s="150"/>
      <c r="K186" s="150"/>
      <c r="L186" s="150"/>
      <c r="M186" s="150"/>
      <c r="N186" s="150"/>
      <c r="O186" s="150"/>
      <c r="P186" s="150"/>
      <c r="Q186" s="150"/>
    </row>
    <row r="187" spans="4:17" s="143" customFormat="1" ht="23.25" x14ac:dyDescent="0.2">
      <c r="D187" s="150"/>
      <c r="E187" s="150"/>
      <c r="F187" s="149"/>
      <c r="G187" s="150"/>
      <c r="H187" s="150"/>
      <c r="I187" s="150"/>
      <c r="J187" s="150"/>
      <c r="K187" s="150"/>
      <c r="L187" s="150"/>
      <c r="M187" s="150"/>
      <c r="N187" s="150"/>
      <c r="O187" s="150"/>
      <c r="P187" s="150"/>
      <c r="Q187" s="150"/>
    </row>
    <row r="188" spans="4:17" s="143" customFormat="1" ht="23.25" x14ac:dyDescent="0.2">
      <c r="D188" s="150"/>
      <c r="E188" s="150"/>
      <c r="F188" s="149"/>
      <c r="G188" s="150"/>
      <c r="H188" s="150"/>
      <c r="I188" s="150"/>
      <c r="J188" s="150"/>
      <c r="K188" s="150"/>
      <c r="L188" s="150"/>
      <c r="M188" s="150"/>
      <c r="N188" s="150"/>
      <c r="O188" s="150"/>
      <c r="P188" s="150"/>
      <c r="Q188" s="150"/>
    </row>
    <row r="189" spans="4:17" s="143" customFormat="1" ht="23.25" x14ac:dyDescent="0.2">
      <c r="D189" s="150"/>
      <c r="E189" s="150"/>
      <c r="F189" s="149"/>
      <c r="G189" s="150"/>
      <c r="H189" s="150"/>
      <c r="I189" s="150"/>
      <c r="J189" s="150"/>
      <c r="K189" s="150"/>
      <c r="L189" s="150"/>
      <c r="M189" s="150"/>
      <c r="N189" s="150"/>
      <c r="O189" s="150"/>
      <c r="P189" s="150"/>
      <c r="Q189" s="150"/>
    </row>
    <row r="190" spans="4:17" s="143" customFormat="1" ht="23.25" x14ac:dyDescent="0.2">
      <c r="D190" s="150"/>
      <c r="E190" s="150"/>
      <c r="F190" s="149"/>
      <c r="G190" s="150"/>
      <c r="H190" s="150"/>
      <c r="I190" s="150"/>
      <c r="J190" s="150"/>
      <c r="K190" s="150"/>
      <c r="L190" s="150"/>
      <c r="M190" s="150"/>
      <c r="N190" s="150"/>
      <c r="O190" s="150"/>
      <c r="P190" s="150"/>
      <c r="Q190" s="150"/>
    </row>
    <row r="191" spans="4:17" s="143" customFormat="1" ht="23.25" x14ac:dyDescent="0.2">
      <c r="D191" s="150"/>
      <c r="E191" s="150"/>
      <c r="F191" s="149"/>
      <c r="G191" s="150"/>
      <c r="H191" s="150"/>
      <c r="I191" s="150"/>
      <c r="J191" s="150"/>
      <c r="K191" s="150"/>
      <c r="L191" s="150"/>
      <c r="M191" s="150"/>
      <c r="N191" s="150"/>
      <c r="O191" s="150"/>
      <c r="P191" s="150"/>
      <c r="Q191" s="150"/>
    </row>
    <row r="192" spans="4:17" s="143" customFormat="1" ht="23.25" x14ac:dyDescent="0.2">
      <c r="D192" s="150"/>
      <c r="E192" s="150"/>
      <c r="F192" s="149"/>
      <c r="G192" s="150"/>
      <c r="H192" s="150"/>
      <c r="I192" s="150"/>
      <c r="J192" s="150"/>
      <c r="K192" s="150"/>
      <c r="L192" s="150"/>
      <c r="M192" s="150"/>
      <c r="N192" s="150"/>
      <c r="O192" s="150"/>
      <c r="P192" s="150"/>
      <c r="Q192" s="150"/>
    </row>
    <row r="193" spans="4:17" s="143" customFormat="1" ht="23.25" x14ac:dyDescent="0.2">
      <c r="D193" s="150"/>
      <c r="E193" s="150"/>
      <c r="F193" s="149"/>
      <c r="G193" s="150"/>
      <c r="H193" s="150"/>
      <c r="I193" s="150"/>
      <c r="J193" s="150"/>
      <c r="K193" s="150"/>
      <c r="L193" s="150"/>
      <c r="M193" s="150"/>
      <c r="N193" s="150"/>
      <c r="O193" s="150"/>
      <c r="P193" s="150"/>
      <c r="Q193" s="150"/>
    </row>
    <row r="194" spans="4:17" s="143" customFormat="1" ht="23.25" x14ac:dyDescent="0.2">
      <c r="D194" s="150"/>
      <c r="E194" s="150"/>
      <c r="F194" s="149"/>
      <c r="G194" s="150"/>
      <c r="H194" s="150"/>
      <c r="I194" s="150"/>
      <c r="J194" s="150"/>
      <c r="K194" s="150"/>
      <c r="L194" s="150"/>
      <c r="M194" s="150"/>
      <c r="N194" s="150"/>
      <c r="O194" s="150"/>
      <c r="P194" s="150"/>
      <c r="Q194" s="150"/>
    </row>
    <row r="195" spans="4:17" s="143" customFormat="1" ht="23.25" x14ac:dyDescent="0.2">
      <c r="D195" s="150"/>
      <c r="E195" s="150"/>
      <c r="F195" s="149"/>
      <c r="G195" s="150"/>
      <c r="H195" s="150"/>
      <c r="I195" s="150"/>
      <c r="J195" s="150"/>
      <c r="K195" s="150"/>
      <c r="L195" s="150"/>
      <c r="M195" s="150"/>
      <c r="N195" s="150"/>
      <c r="O195" s="150"/>
      <c r="P195" s="150"/>
      <c r="Q195" s="150"/>
    </row>
    <row r="196" spans="4:17" s="143" customFormat="1" ht="23.25" x14ac:dyDescent="0.2">
      <c r="D196" s="150"/>
      <c r="E196" s="150"/>
      <c r="F196" s="149"/>
      <c r="G196" s="150"/>
      <c r="H196" s="150"/>
      <c r="I196" s="150"/>
      <c r="J196" s="150"/>
      <c r="K196" s="150"/>
      <c r="L196" s="150"/>
      <c r="M196" s="150"/>
      <c r="N196" s="150"/>
      <c r="O196" s="150"/>
      <c r="P196" s="150"/>
      <c r="Q196" s="150"/>
    </row>
  </sheetData>
  <sheetProtection formatCells="0" formatColumns="0" formatRows="0"/>
  <mergeCells count="29">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s>
  <hyperlinks>
    <hyperlink ref="C9" r:id="rId1"/>
  </hyperlinks>
  <pageMargins left="0.7" right="0.7" top="0.75" bottom="0.75" header="0.3" footer="0.3"/>
  <pageSetup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IK212"/>
  <sheetViews>
    <sheetView showGridLines="0" topLeftCell="A4" zoomScale="60" zoomScaleNormal="60" zoomScalePageLayoutView="25" workbookViewId="0">
      <selection activeCell="E16" sqref="E16"/>
    </sheetView>
  </sheetViews>
  <sheetFormatPr baseColWidth="10" defaultColWidth="10.85546875" defaultRowHeight="12" x14ac:dyDescent="0.2"/>
  <cols>
    <col min="1" max="1" width="2.42578125" style="62" customWidth="1"/>
    <col min="2" max="2" width="46.42578125" style="62" customWidth="1"/>
    <col min="3" max="3" width="84.85546875" style="62" customWidth="1"/>
    <col min="4" max="4" width="23.140625" style="62" customWidth="1"/>
    <col min="5" max="5" width="79.42578125" style="63" customWidth="1"/>
    <col min="6" max="6" width="96.85546875" style="63" customWidth="1"/>
    <col min="7" max="7" width="47.140625" style="64" customWidth="1"/>
    <col min="8" max="8" width="37.140625" style="64" customWidth="1"/>
    <col min="9" max="9" width="29.85546875" style="64" customWidth="1"/>
    <col min="10" max="10" width="24.42578125" style="64" customWidth="1"/>
    <col min="11" max="11" width="25.85546875" style="64" customWidth="1"/>
    <col min="12" max="12" width="25.140625" style="64" customWidth="1"/>
    <col min="13" max="13" width="20.140625" style="64" customWidth="1"/>
    <col min="14" max="14" width="18.85546875" style="64" customWidth="1"/>
    <col min="15" max="15" width="21.42578125" style="64" customWidth="1"/>
    <col min="16" max="16" width="43.140625" style="64" customWidth="1"/>
    <col min="17" max="17" width="22.85546875" style="64" customWidth="1"/>
    <col min="18" max="18" width="21.42578125" style="62" customWidth="1"/>
    <col min="19" max="19" width="19" style="62" customWidth="1"/>
    <col min="20" max="20" width="15.140625" style="62" customWidth="1"/>
    <col min="21" max="21" width="17" style="62" customWidth="1"/>
    <col min="22" max="22" width="25.42578125" style="62" customWidth="1"/>
    <col min="23" max="23" width="17.42578125" style="62" customWidth="1"/>
    <col min="24" max="24" width="15.140625" style="62" customWidth="1"/>
    <col min="25" max="25" width="13" style="62" customWidth="1"/>
    <col min="26" max="26" width="15" style="62" customWidth="1"/>
    <col min="27" max="27" width="17" style="62" customWidth="1"/>
    <col min="28" max="28" width="26.42578125" style="62" customWidth="1"/>
    <col min="29" max="29" width="14.140625" style="62" customWidth="1"/>
    <col min="30" max="30" width="14.42578125" style="62" customWidth="1"/>
    <col min="31" max="31" width="13.140625" style="62" customWidth="1"/>
    <col min="32" max="16384" width="10.85546875" style="62"/>
  </cols>
  <sheetData>
    <row r="1" spans="1:245" s="90" customFormat="1" ht="87.75"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92"/>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3"/>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row>
    <row r="2" spans="1:245" ht="67.5"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71" customFormat="1" ht="39" customHeight="1" x14ac:dyDescent="0.2">
      <c r="B3" s="279" t="s">
        <v>113</v>
      </c>
      <c r="C3" s="280"/>
      <c r="D3" s="280"/>
      <c r="E3" s="280"/>
      <c r="F3" s="280"/>
      <c r="G3" s="280"/>
      <c r="H3" s="280"/>
      <c r="I3" s="280"/>
      <c r="J3" s="280"/>
      <c r="K3" s="280"/>
      <c r="L3" s="280"/>
      <c r="M3" s="280"/>
      <c r="N3" s="280"/>
      <c r="O3" s="280"/>
      <c r="P3" s="280"/>
      <c r="Q3" s="280"/>
      <c r="R3" s="280"/>
    </row>
    <row r="4" spans="1:245" s="71" customFormat="1" ht="23.25" x14ac:dyDescent="0.2">
      <c r="B4" s="73" t="s">
        <v>65</v>
      </c>
      <c r="C4" s="281" t="s">
        <v>121</v>
      </c>
      <c r="D4" s="282"/>
      <c r="E4" s="282"/>
      <c r="F4" s="282"/>
      <c r="G4" s="282"/>
      <c r="H4" s="282"/>
      <c r="I4" s="283"/>
      <c r="J4" s="284" t="s">
        <v>69</v>
      </c>
      <c r="K4" s="285"/>
      <c r="L4" s="285"/>
      <c r="M4" s="285"/>
      <c r="N4" s="284" t="s">
        <v>106</v>
      </c>
      <c r="O4" s="285"/>
      <c r="P4" s="285"/>
      <c r="Q4" s="285"/>
      <c r="R4" s="286"/>
    </row>
    <row r="5" spans="1:245" s="71" customFormat="1" ht="23.25" x14ac:dyDescent="0.2">
      <c r="A5" s="72"/>
      <c r="B5" s="73" t="s">
        <v>56</v>
      </c>
      <c r="C5" s="281" t="s">
        <v>122</v>
      </c>
      <c r="D5" s="282"/>
      <c r="E5" s="282"/>
      <c r="F5" s="282"/>
      <c r="G5" s="282"/>
      <c r="H5" s="282"/>
      <c r="I5" s="282"/>
      <c r="J5" s="287" t="s">
        <v>213</v>
      </c>
      <c r="K5" s="288"/>
      <c r="L5" s="288"/>
      <c r="M5" s="288"/>
      <c r="N5" s="291" t="s">
        <v>214</v>
      </c>
      <c r="O5" s="292"/>
      <c r="P5" s="292"/>
      <c r="Q5" s="292"/>
      <c r="R5" s="293"/>
    </row>
    <row r="6" spans="1:245" s="71" customFormat="1" ht="93" x14ac:dyDescent="0.2">
      <c r="A6" s="72"/>
      <c r="B6" s="73" t="s">
        <v>95</v>
      </c>
      <c r="C6" s="249" t="s">
        <v>74</v>
      </c>
      <c r="D6" s="250"/>
      <c r="E6" s="250"/>
      <c r="F6" s="250"/>
      <c r="G6" s="250"/>
      <c r="H6" s="250"/>
      <c r="I6" s="250"/>
      <c r="J6" s="287"/>
      <c r="K6" s="288"/>
      <c r="L6" s="288"/>
      <c r="M6" s="288"/>
      <c r="N6" s="291"/>
      <c r="O6" s="292"/>
      <c r="P6" s="292"/>
      <c r="Q6" s="292"/>
      <c r="R6" s="293"/>
    </row>
    <row r="7" spans="1:245" s="71" customFormat="1" ht="116.25" x14ac:dyDescent="0.2">
      <c r="A7" s="72"/>
      <c r="B7" s="73" t="s">
        <v>146</v>
      </c>
      <c r="C7" s="249" t="s">
        <v>152</v>
      </c>
      <c r="D7" s="250"/>
      <c r="E7" s="250"/>
      <c r="F7" s="250"/>
      <c r="G7" s="250"/>
      <c r="H7" s="250"/>
      <c r="I7" s="251"/>
      <c r="J7" s="287"/>
      <c r="K7" s="288"/>
      <c r="L7" s="288"/>
      <c r="M7" s="288"/>
      <c r="N7" s="291"/>
      <c r="O7" s="292"/>
      <c r="P7" s="292"/>
      <c r="Q7" s="292"/>
      <c r="R7" s="293"/>
    </row>
    <row r="8" spans="1:245" s="71" customFormat="1" ht="99.95" customHeight="1" x14ac:dyDescent="0.2">
      <c r="A8" s="72"/>
      <c r="B8" s="73" t="s">
        <v>93</v>
      </c>
      <c r="C8" s="252" t="s">
        <v>120</v>
      </c>
      <c r="D8" s="253"/>
      <c r="E8" s="253"/>
      <c r="F8" s="253"/>
      <c r="G8" s="253"/>
      <c r="H8" s="253"/>
      <c r="I8" s="253"/>
      <c r="J8" s="287"/>
      <c r="K8" s="288"/>
      <c r="L8" s="288"/>
      <c r="M8" s="288"/>
      <c r="N8" s="291"/>
      <c r="O8" s="292"/>
      <c r="P8" s="292"/>
      <c r="Q8" s="292"/>
      <c r="R8" s="293"/>
    </row>
    <row r="9" spans="1:245" s="71" customFormat="1" ht="51.75" customHeight="1" x14ac:dyDescent="0.2">
      <c r="B9" s="73" t="s">
        <v>67</v>
      </c>
      <c r="C9" s="259" t="s">
        <v>105</v>
      </c>
      <c r="D9" s="260"/>
      <c r="E9" s="260"/>
      <c r="F9" s="260"/>
      <c r="G9" s="260"/>
      <c r="H9" s="260"/>
      <c r="I9" s="260"/>
      <c r="J9" s="287"/>
      <c r="K9" s="288"/>
      <c r="L9" s="288"/>
      <c r="M9" s="288"/>
      <c r="N9" s="291"/>
      <c r="O9" s="292"/>
      <c r="P9" s="292"/>
      <c r="Q9" s="292"/>
      <c r="R9" s="293"/>
    </row>
    <row r="10" spans="1:245" s="71" customFormat="1" ht="47.25" customHeight="1" x14ac:dyDescent="0.2">
      <c r="B10" s="73" t="s">
        <v>68</v>
      </c>
      <c r="C10" s="249">
        <v>2020</v>
      </c>
      <c r="D10" s="250"/>
      <c r="E10" s="250"/>
      <c r="F10" s="250"/>
      <c r="G10" s="250"/>
      <c r="H10" s="250"/>
      <c r="I10" s="250"/>
      <c r="J10" s="289"/>
      <c r="K10" s="290"/>
      <c r="L10" s="290"/>
      <c r="M10" s="290"/>
      <c r="N10" s="279"/>
      <c r="O10" s="280"/>
      <c r="P10" s="280"/>
      <c r="Q10" s="280"/>
      <c r="R10" s="294"/>
    </row>
    <row r="11" spans="1:245" s="71" customFormat="1" ht="23.25" x14ac:dyDescent="0.2">
      <c r="B11" s="74"/>
      <c r="C11" s="75"/>
      <c r="D11" s="75"/>
      <c r="E11" s="76"/>
      <c r="F11" s="104"/>
      <c r="G11" s="77"/>
      <c r="H11" s="77"/>
      <c r="I11" s="77"/>
      <c r="M11" s="77"/>
    </row>
    <row r="12" spans="1:245" s="71" customFormat="1" ht="51" customHeight="1" x14ac:dyDescent="0.2">
      <c r="B12" s="74"/>
      <c r="C12" s="78"/>
      <c r="D12" s="78"/>
      <c r="E12" s="75"/>
      <c r="F12" s="104"/>
      <c r="G12" s="77"/>
      <c r="H12" s="77"/>
      <c r="I12" s="77"/>
      <c r="M12" s="77"/>
      <c r="N12" s="257" t="s">
        <v>98</v>
      </c>
      <c r="O12" s="258"/>
      <c r="P12" s="258"/>
      <c r="Q12" s="258"/>
      <c r="R12" s="258"/>
      <c r="S12" s="261"/>
      <c r="T12" s="257" t="s">
        <v>100</v>
      </c>
      <c r="U12" s="258"/>
      <c r="V12" s="258"/>
      <c r="W12" s="258"/>
      <c r="X12" s="258"/>
      <c r="Y12" s="261"/>
      <c r="Z12" s="257" t="s">
        <v>101</v>
      </c>
      <c r="AA12" s="258"/>
      <c r="AB12" s="258"/>
      <c r="AC12" s="258"/>
      <c r="AD12" s="258"/>
      <c r="AE12" s="261"/>
    </row>
    <row r="13" spans="1:245" s="77" customFormat="1" ht="46.5" customHeight="1" x14ac:dyDescent="0.2">
      <c r="A13" s="79"/>
      <c r="B13" s="303" t="s">
        <v>94</v>
      </c>
      <c r="C13" s="304"/>
      <c r="D13" s="304"/>
      <c r="E13" s="304"/>
      <c r="F13" s="304"/>
      <c r="G13" s="304"/>
      <c r="H13" s="304"/>
      <c r="I13" s="304"/>
      <c r="J13" s="304"/>
      <c r="K13" s="304"/>
      <c r="L13" s="304"/>
      <c r="M13" s="304"/>
      <c r="N13" s="257" t="s">
        <v>215</v>
      </c>
      <c r="O13" s="258"/>
      <c r="P13" s="258"/>
      <c r="Q13" s="261"/>
      <c r="R13" s="257" t="s">
        <v>3</v>
      </c>
      <c r="S13" s="261"/>
      <c r="T13" s="257" t="s">
        <v>216</v>
      </c>
      <c r="U13" s="258"/>
      <c r="V13" s="258"/>
      <c r="W13" s="261"/>
      <c r="X13" s="257" t="s">
        <v>3</v>
      </c>
      <c r="Y13" s="258"/>
      <c r="Z13" s="254" t="s">
        <v>216</v>
      </c>
      <c r="AA13" s="255"/>
      <c r="AB13" s="255"/>
      <c r="AC13" s="256"/>
      <c r="AD13" s="257" t="s">
        <v>3</v>
      </c>
      <c r="AE13" s="258"/>
    </row>
    <row r="14" spans="1:245" s="77" customFormat="1" ht="150.75" customHeight="1" x14ac:dyDescent="0.2">
      <c r="B14" s="105" t="s">
        <v>4</v>
      </c>
      <c r="C14" s="105" t="s">
        <v>96</v>
      </c>
      <c r="D14" s="105" t="s">
        <v>142</v>
      </c>
      <c r="E14" s="105" t="s">
        <v>155</v>
      </c>
      <c r="F14" s="105" t="s">
        <v>36</v>
      </c>
      <c r="G14" s="106" t="s">
        <v>38</v>
      </c>
      <c r="H14" s="107" t="s">
        <v>144</v>
      </c>
      <c r="I14" s="105" t="s">
        <v>110</v>
      </c>
      <c r="J14" s="105" t="s">
        <v>111</v>
      </c>
      <c r="K14" s="108" t="s">
        <v>112</v>
      </c>
      <c r="L14" s="105" t="s">
        <v>97</v>
      </c>
      <c r="M14" s="105" t="s">
        <v>99</v>
      </c>
      <c r="N14" s="82" t="s">
        <v>102</v>
      </c>
      <c r="O14" s="82" t="s">
        <v>154</v>
      </c>
      <c r="P14" s="82" t="s">
        <v>103</v>
      </c>
      <c r="Q14" s="82" t="s">
        <v>107</v>
      </c>
      <c r="R14" s="82" t="s">
        <v>109</v>
      </c>
      <c r="S14" s="82" t="s">
        <v>17</v>
      </c>
      <c r="T14" s="82" t="s">
        <v>102</v>
      </c>
      <c r="U14" s="82" t="s">
        <v>154</v>
      </c>
      <c r="V14" s="82" t="s">
        <v>103</v>
      </c>
      <c r="W14" s="82" t="s">
        <v>107</v>
      </c>
      <c r="X14" s="82" t="s">
        <v>108</v>
      </c>
      <c r="Y14" s="82" t="s">
        <v>17</v>
      </c>
      <c r="Z14" s="82" t="s">
        <v>102</v>
      </c>
      <c r="AA14" s="82" t="s">
        <v>154</v>
      </c>
      <c r="AB14" s="82" t="s">
        <v>103</v>
      </c>
      <c r="AC14" s="82" t="s">
        <v>107</v>
      </c>
      <c r="AD14" s="82" t="s">
        <v>108</v>
      </c>
      <c r="AE14" s="82" t="s">
        <v>17</v>
      </c>
    </row>
    <row r="15" spans="1:245" s="71" customFormat="1" ht="241.5" customHeight="1" x14ac:dyDescent="0.2">
      <c r="B15" s="109" t="s">
        <v>39</v>
      </c>
      <c r="C15" s="110" t="s">
        <v>217</v>
      </c>
      <c r="D15" s="111">
        <v>1</v>
      </c>
      <c r="E15" s="110" t="s">
        <v>374</v>
      </c>
      <c r="F15" s="112" t="s">
        <v>218</v>
      </c>
      <c r="G15" s="112" t="s">
        <v>219</v>
      </c>
      <c r="H15" s="109" t="s">
        <v>81</v>
      </c>
      <c r="I15" s="113">
        <v>1</v>
      </c>
      <c r="J15" s="109">
        <v>0</v>
      </c>
      <c r="K15" s="114">
        <v>0</v>
      </c>
      <c r="L15" s="115">
        <v>43862</v>
      </c>
      <c r="M15" s="115">
        <v>44012</v>
      </c>
      <c r="N15" s="83"/>
      <c r="O15" s="89">
        <f t="shared" ref="O15:O38" si="0">N15/I15</f>
        <v>0</v>
      </c>
      <c r="P15" s="83"/>
      <c r="Q15" s="83"/>
      <c r="R15" s="83"/>
      <c r="S15" s="83"/>
      <c r="T15" s="83"/>
      <c r="U15" s="89" t="e">
        <f t="shared" ref="U15:U38" si="1">T15/J15</f>
        <v>#DIV/0!</v>
      </c>
      <c r="V15" s="83"/>
      <c r="W15" s="83"/>
      <c r="X15" s="83"/>
      <c r="Y15" s="83"/>
      <c r="Z15" s="83"/>
      <c r="AA15" s="89" t="e">
        <f t="shared" ref="AA15:AA38" si="2">Z15/K15</f>
        <v>#DIV/0!</v>
      </c>
      <c r="AB15" s="83"/>
      <c r="AC15" s="83"/>
      <c r="AD15" s="83"/>
      <c r="AE15" s="83"/>
    </row>
    <row r="16" spans="1:245" s="71" customFormat="1" ht="183.75" customHeight="1" x14ac:dyDescent="0.2">
      <c r="B16" s="109" t="s">
        <v>220</v>
      </c>
      <c r="C16" s="109" t="s">
        <v>221</v>
      </c>
      <c r="D16" s="116">
        <v>1</v>
      </c>
      <c r="E16" s="112" t="s">
        <v>222</v>
      </c>
      <c r="F16" s="112" t="s">
        <v>223</v>
      </c>
      <c r="G16" s="112" t="s">
        <v>224</v>
      </c>
      <c r="H16" s="109" t="s">
        <v>81</v>
      </c>
      <c r="I16" s="113">
        <v>1</v>
      </c>
      <c r="J16" s="109">
        <v>0</v>
      </c>
      <c r="K16" s="114">
        <v>0</v>
      </c>
      <c r="L16" s="115">
        <v>43922</v>
      </c>
      <c r="M16" s="115">
        <v>44012</v>
      </c>
      <c r="N16" s="83"/>
      <c r="O16" s="89">
        <f t="shared" si="0"/>
        <v>0</v>
      </c>
      <c r="P16" s="83"/>
      <c r="Q16" s="83"/>
      <c r="R16" s="83"/>
      <c r="S16" s="83"/>
      <c r="T16" s="83"/>
      <c r="U16" s="89" t="e">
        <f t="shared" si="1"/>
        <v>#DIV/0!</v>
      </c>
      <c r="V16" s="83"/>
      <c r="W16" s="83"/>
      <c r="X16" s="83"/>
      <c r="Y16" s="83"/>
      <c r="Z16" s="83"/>
      <c r="AA16" s="89" t="e">
        <f t="shared" si="2"/>
        <v>#DIV/0!</v>
      </c>
      <c r="AB16" s="83"/>
      <c r="AC16" s="83"/>
      <c r="AD16" s="83"/>
      <c r="AE16" s="83"/>
    </row>
    <row r="17" spans="2:31" s="71" customFormat="1" ht="162" customHeight="1" x14ac:dyDescent="0.2">
      <c r="B17" s="109" t="s">
        <v>220</v>
      </c>
      <c r="C17" s="109" t="s">
        <v>225</v>
      </c>
      <c r="D17" s="117">
        <v>1</v>
      </c>
      <c r="E17" s="112" t="s">
        <v>226</v>
      </c>
      <c r="F17" s="112" t="s">
        <v>227</v>
      </c>
      <c r="G17" s="112" t="s">
        <v>228</v>
      </c>
      <c r="H17" s="109" t="s">
        <v>81</v>
      </c>
      <c r="I17" s="114">
        <v>1</v>
      </c>
      <c r="J17" s="114">
        <v>0</v>
      </c>
      <c r="K17" s="114">
        <v>0</v>
      </c>
      <c r="L17" s="115">
        <v>43922</v>
      </c>
      <c r="M17" s="115">
        <v>44196</v>
      </c>
      <c r="N17" s="83"/>
      <c r="O17" s="89">
        <f t="shared" si="0"/>
        <v>0</v>
      </c>
      <c r="P17" s="83"/>
      <c r="Q17" s="83"/>
      <c r="R17" s="83"/>
      <c r="S17" s="83"/>
      <c r="T17" s="83"/>
      <c r="U17" s="89" t="e">
        <f t="shared" si="1"/>
        <v>#DIV/0!</v>
      </c>
      <c r="V17" s="83"/>
      <c r="W17" s="83"/>
      <c r="X17" s="83"/>
      <c r="Y17" s="83"/>
      <c r="Z17" s="83"/>
      <c r="AA17" s="89" t="e">
        <f t="shared" si="2"/>
        <v>#DIV/0!</v>
      </c>
      <c r="AB17" s="83"/>
      <c r="AC17" s="83"/>
      <c r="AD17" s="83"/>
      <c r="AE17" s="83"/>
    </row>
    <row r="18" spans="2:31" s="71" customFormat="1" ht="254.25" customHeight="1" x14ac:dyDescent="0.2">
      <c r="B18" s="109" t="s">
        <v>220</v>
      </c>
      <c r="C18" s="109" t="s">
        <v>229</v>
      </c>
      <c r="D18" s="117">
        <v>1</v>
      </c>
      <c r="E18" s="112" t="s">
        <v>230</v>
      </c>
      <c r="F18" s="112" t="s">
        <v>231</v>
      </c>
      <c r="G18" s="112" t="s">
        <v>232</v>
      </c>
      <c r="H18" s="109" t="s">
        <v>81</v>
      </c>
      <c r="I18" s="109">
        <v>0</v>
      </c>
      <c r="J18" s="118">
        <v>0.3</v>
      </c>
      <c r="K18" s="118">
        <v>1</v>
      </c>
      <c r="L18" s="115">
        <v>44044</v>
      </c>
      <c r="M18" s="115">
        <v>44165</v>
      </c>
      <c r="N18" s="83"/>
      <c r="O18" s="89" t="e">
        <f t="shared" si="0"/>
        <v>#DIV/0!</v>
      </c>
      <c r="P18" s="83"/>
      <c r="Q18" s="83"/>
      <c r="R18" s="83"/>
      <c r="S18" s="83"/>
      <c r="T18" s="83"/>
      <c r="U18" s="89">
        <f t="shared" si="1"/>
        <v>0</v>
      </c>
      <c r="V18" s="83"/>
      <c r="W18" s="83"/>
      <c r="X18" s="83"/>
      <c r="Y18" s="83"/>
      <c r="Z18" s="83"/>
      <c r="AA18" s="89">
        <f t="shared" si="2"/>
        <v>0</v>
      </c>
      <c r="AB18" s="83"/>
      <c r="AC18" s="83"/>
      <c r="AD18" s="83"/>
      <c r="AE18" s="83"/>
    </row>
    <row r="19" spans="2:31" s="71" customFormat="1" ht="231" customHeight="1" x14ac:dyDescent="0.2">
      <c r="B19" s="109" t="s">
        <v>220</v>
      </c>
      <c r="C19" s="109" t="s">
        <v>233</v>
      </c>
      <c r="D19" s="117">
        <v>1</v>
      </c>
      <c r="E19" s="112" t="s">
        <v>234</v>
      </c>
      <c r="F19" s="112" t="s">
        <v>235</v>
      </c>
      <c r="G19" s="112" t="s">
        <v>236</v>
      </c>
      <c r="H19" s="109" t="s">
        <v>81</v>
      </c>
      <c r="I19" s="118">
        <v>0.25</v>
      </c>
      <c r="J19" s="113">
        <v>0.75</v>
      </c>
      <c r="K19" s="118">
        <v>1</v>
      </c>
      <c r="L19" s="115">
        <v>43891</v>
      </c>
      <c r="M19" s="115">
        <v>44165</v>
      </c>
      <c r="N19" s="83"/>
      <c r="O19" s="89">
        <f t="shared" si="0"/>
        <v>0</v>
      </c>
      <c r="P19" s="83"/>
      <c r="Q19" s="83"/>
      <c r="R19" s="83"/>
      <c r="S19" s="83"/>
      <c r="T19" s="83"/>
      <c r="U19" s="89">
        <f t="shared" si="1"/>
        <v>0</v>
      </c>
      <c r="V19" s="83"/>
      <c r="W19" s="83"/>
      <c r="X19" s="83"/>
      <c r="Y19" s="83"/>
      <c r="Z19" s="83"/>
      <c r="AA19" s="89">
        <f t="shared" si="2"/>
        <v>0</v>
      </c>
      <c r="AB19" s="83"/>
      <c r="AC19" s="83"/>
      <c r="AD19" s="83"/>
      <c r="AE19" s="83"/>
    </row>
    <row r="20" spans="2:31" s="71" customFormat="1" ht="186" x14ac:dyDescent="0.2">
      <c r="B20" s="109" t="s">
        <v>220</v>
      </c>
      <c r="C20" s="114" t="s">
        <v>237</v>
      </c>
      <c r="D20" s="117">
        <v>1</v>
      </c>
      <c r="E20" s="112" t="s">
        <v>238</v>
      </c>
      <c r="F20" s="112" t="s">
        <v>239</v>
      </c>
      <c r="G20" s="112" t="s">
        <v>240</v>
      </c>
      <c r="H20" s="109" t="s">
        <v>81</v>
      </c>
      <c r="I20" s="118">
        <v>0.15</v>
      </c>
      <c r="J20" s="113">
        <v>0.75</v>
      </c>
      <c r="K20" s="118">
        <v>1</v>
      </c>
      <c r="L20" s="115">
        <v>43891</v>
      </c>
      <c r="M20" s="115">
        <v>44180</v>
      </c>
      <c r="N20" s="83"/>
      <c r="O20" s="89">
        <f t="shared" si="0"/>
        <v>0</v>
      </c>
      <c r="P20" s="83"/>
      <c r="Q20" s="83"/>
      <c r="R20" s="83"/>
      <c r="S20" s="83"/>
      <c r="T20" s="83"/>
      <c r="U20" s="89">
        <f t="shared" si="1"/>
        <v>0</v>
      </c>
      <c r="V20" s="83"/>
      <c r="W20" s="83"/>
      <c r="X20" s="83"/>
      <c r="Y20" s="83"/>
      <c r="Z20" s="83"/>
      <c r="AA20" s="89">
        <f t="shared" si="2"/>
        <v>0</v>
      </c>
      <c r="AB20" s="83"/>
      <c r="AC20" s="83"/>
      <c r="AD20" s="83"/>
      <c r="AE20" s="83"/>
    </row>
    <row r="21" spans="2:31" s="71" customFormat="1" ht="213.95" customHeight="1" x14ac:dyDescent="0.2">
      <c r="B21" s="109" t="s">
        <v>220</v>
      </c>
      <c r="C21" s="109" t="s">
        <v>241</v>
      </c>
      <c r="D21" s="113">
        <v>1</v>
      </c>
      <c r="E21" s="119" t="s">
        <v>242</v>
      </c>
      <c r="F21" s="120" t="s">
        <v>243</v>
      </c>
      <c r="G21" s="112" t="s">
        <v>244</v>
      </c>
      <c r="H21" s="109" t="s">
        <v>81</v>
      </c>
      <c r="I21" s="113">
        <v>0.5</v>
      </c>
      <c r="J21" s="118">
        <v>0.65</v>
      </c>
      <c r="K21" s="118">
        <v>1</v>
      </c>
      <c r="L21" s="115">
        <v>43831</v>
      </c>
      <c r="M21" s="115">
        <v>44196</v>
      </c>
      <c r="N21" s="83"/>
      <c r="O21" s="89">
        <f t="shared" si="0"/>
        <v>0</v>
      </c>
      <c r="P21" s="83"/>
      <c r="Q21" s="83"/>
      <c r="R21" s="83"/>
      <c r="S21" s="83"/>
      <c r="T21" s="83"/>
      <c r="U21" s="89">
        <f t="shared" si="1"/>
        <v>0</v>
      </c>
      <c r="V21" s="83"/>
      <c r="W21" s="83"/>
      <c r="X21" s="83"/>
      <c r="Y21" s="83"/>
      <c r="Z21" s="83"/>
      <c r="AA21" s="89">
        <f t="shared" si="2"/>
        <v>0</v>
      </c>
      <c r="AB21" s="83"/>
      <c r="AC21" s="83"/>
      <c r="AD21" s="83"/>
      <c r="AE21" s="83"/>
    </row>
    <row r="22" spans="2:31" s="71" customFormat="1" ht="162.75" x14ac:dyDescent="0.2">
      <c r="B22" s="109" t="s">
        <v>220</v>
      </c>
      <c r="C22" s="109" t="s">
        <v>245</v>
      </c>
      <c r="D22" s="113">
        <v>1</v>
      </c>
      <c r="E22" s="112" t="s">
        <v>246</v>
      </c>
      <c r="F22" s="112" t="s">
        <v>247</v>
      </c>
      <c r="G22" s="112" t="s">
        <v>248</v>
      </c>
      <c r="H22" s="109" t="s">
        <v>81</v>
      </c>
      <c r="I22" s="113">
        <v>0.5</v>
      </c>
      <c r="J22" s="118">
        <v>0.65</v>
      </c>
      <c r="K22" s="118">
        <v>1</v>
      </c>
      <c r="L22" s="115">
        <v>43831</v>
      </c>
      <c r="M22" s="115">
        <v>44196</v>
      </c>
      <c r="N22" s="83"/>
      <c r="O22" s="89">
        <f t="shared" si="0"/>
        <v>0</v>
      </c>
      <c r="P22" s="83"/>
      <c r="Q22" s="83"/>
      <c r="R22" s="83"/>
      <c r="S22" s="83"/>
      <c r="T22" s="83"/>
      <c r="U22" s="89">
        <f t="shared" si="1"/>
        <v>0</v>
      </c>
      <c r="V22" s="83"/>
      <c r="W22" s="83"/>
      <c r="X22" s="83"/>
      <c r="Y22" s="83"/>
      <c r="Z22" s="83"/>
      <c r="AA22" s="89">
        <f t="shared" si="2"/>
        <v>0</v>
      </c>
      <c r="AB22" s="83"/>
      <c r="AC22" s="83"/>
      <c r="AD22" s="83"/>
      <c r="AE22" s="83"/>
    </row>
    <row r="23" spans="2:31" s="71" customFormat="1" ht="139.5" x14ac:dyDescent="0.2">
      <c r="B23" s="109" t="s">
        <v>220</v>
      </c>
      <c r="C23" s="109" t="s">
        <v>249</v>
      </c>
      <c r="D23" s="113">
        <v>0.9</v>
      </c>
      <c r="E23" s="112" t="s">
        <v>250</v>
      </c>
      <c r="F23" s="112" t="s">
        <v>251</v>
      </c>
      <c r="G23" s="112" t="s">
        <v>167</v>
      </c>
      <c r="H23" s="109" t="s">
        <v>81</v>
      </c>
      <c r="I23" s="113">
        <v>0.3</v>
      </c>
      <c r="J23" s="113">
        <v>0.6</v>
      </c>
      <c r="K23" s="118">
        <v>1</v>
      </c>
      <c r="L23" s="115">
        <v>43831</v>
      </c>
      <c r="M23" s="115">
        <v>44196</v>
      </c>
      <c r="N23" s="83"/>
      <c r="O23" s="89">
        <f t="shared" si="0"/>
        <v>0</v>
      </c>
      <c r="P23" s="83"/>
      <c r="Q23" s="83"/>
      <c r="R23" s="83"/>
      <c r="S23" s="83"/>
      <c r="T23" s="83"/>
      <c r="U23" s="89">
        <f t="shared" si="1"/>
        <v>0</v>
      </c>
      <c r="V23" s="83"/>
      <c r="W23" s="83"/>
      <c r="X23" s="83"/>
      <c r="Y23" s="83"/>
      <c r="Z23" s="83"/>
      <c r="AA23" s="89">
        <f t="shared" si="2"/>
        <v>0</v>
      </c>
      <c r="AB23" s="83"/>
      <c r="AC23" s="83"/>
      <c r="AD23" s="83"/>
      <c r="AE23" s="83"/>
    </row>
    <row r="24" spans="2:31" s="71" customFormat="1" ht="194.1" customHeight="1" x14ac:dyDescent="0.2">
      <c r="B24" s="109" t="s">
        <v>220</v>
      </c>
      <c r="C24" s="109" t="s">
        <v>252</v>
      </c>
      <c r="D24" s="113">
        <v>1</v>
      </c>
      <c r="E24" s="112" t="s">
        <v>253</v>
      </c>
      <c r="F24" s="112" t="s">
        <v>254</v>
      </c>
      <c r="G24" s="112" t="s">
        <v>167</v>
      </c>
      <c r="H24" s="109" t="s">
        <v>81</v>
      </c>
      <c r="I24" s="113">
        <v>0.5</v>
      </c>
      <c r="J24" s="113">
        <v>1</v>
      </c>
      <c r="K24" s="118">
        <v>0</v>
      </c>
      <c r="L24" s="115">
        <v>43831</v>
      </c>
      <c r="M24" s="115">
        <v>44104</v>
      </c>
      <c r="N24" s="83"/>
      <c r="O24" s="89">
        <f t="shared" si="0"/>
        <v>0</v>
      </c>
      <c r="P24" s="83"/>
      <c r="Q24" s="83"/>
      <c r="R24" s="83"/>
      <c r="S24" s="83"/>
      <c r="T24" s="83"/>
      <c r="U24" s="89">
        <f t="shared" si="1"/>
        <v>0</v>
      </c>
      <c r="V24" s="83"/>
      <c r="W24" s="83"/>
      <c r="X24" s="83"/>
      <c r="Y24" s="83"/>
      <c r="Z24" s="83"/>
      <c r="AA24" s="89" t="e">
        <f t="shared" si="2"/>
        <v>#DIV/0!</v>
      </c>
      <c r="AB24" s="83"/>
      <c r="AC24" s="83"/>
      <c r="AD24" s="83"/>
      <c r="AE24" s="83"/>
    </row>
    <row r="25" spans="2:31" s="71" customFormat="1" ht="159.94999999999999" customHeight="1" x14ac:dyDescent="0.2">
      <c r="B25" s="109" t="s">
        <v>220</v>
      </c>
      <c r="C25" s="109" t="s">
        <v>255</v>
      </c>
      <c r="D25" s="113">
        <v>1</v>
      </c>
      <c r="E25" s="112" t="s">
        <v>256</v>
      </c>
      <c r="F25" s="112" t="s">
        <v>257</v>
      </c>
      <c r="G25" s="112" t="s">
        <v>167</v>
      </c>
      <c r="H25" s="109" t="s">
        <v>81</v>
      </c>
      <c r="I25" s="113">
        <v>0.25</v>
      </c>
      <c r="J25" s="113">
        <v>0.6</v>
      </c>
      <c r="K25" s="118">
        <v>1</v>
      </c>
      <c r="L25" s="115">
        <v>43831</v>
      </c>
      <c r="M25" s="115">
        <v>44196</v>
      </c>
      <c r="N25" s="83"/>
      <c r="O25" s="89">
        <f t="shared" si="0"/>
        <v>0</v>
      </c>
      <c r="P25" s="83"/>
      <c r="Q25" s="83"/>
      <c r="R25" s="83"/>
      <c r="S25" s="83"/>
      <c r="T25" s="83"/>
      <c r="U25" s="89">
        <f t="shared" si="1"/>
        <v>0</v>
      </c>
      <c r="V25" s="83"/>
      <c r="W25" s="83"/>
      <c r="X25" s="83"/>
      <c r="Y25" s="83"/>
      <c r="Z25" s="83"/>
      <c r="AA25" s="89">
        <f t="shared" si="2"/>
        <v>0</v>
      </c>
      <c r="AB25" s="83"/>
      <c r="AC25" s="83"/>
      <c r="AD25" s="83"/>
      <c r="AE25" s="83"/>
    </row>
    <row r="26" spans="2:31" s="71" customFormat="1" ht="164.1" customHeight="1" x14ac:dyDescent="0.2">
      <c r="B26" s="109" t="s">
        <v>45</v>
      </c>
      <c r="C26" s="133" t="s">
        <v>381</v>
      </c>
      <c r="D26" s="111">
        <v>1</v>
      </c>
      <c r="E26" s="110" t="s">
        <v>258</v>
      </c>
      <c r="F26" s="132" t="s">
        <v>380</v>
      </c>
      <c r="G26" s="132" t="s">
        <v>382</v>
      </c>
      <c r="H26" s="109" t="s">
        <v>81</v>
      </c>
      <c r="I26" s="113">
        <v>0.1</v>
      </c>
      <c r="J26" s="113">
        <v>0.3</v>
      </c>
      <c r="K26" s="118">
        <v>1</v>
      </c>
      <c r="L26" s="115">
        <v>43891</v>
      </c>
      <c r="M26" s="115">
        <v>44196</v>
      </c>
      <c r="N26" s="83"/>
      <c r="O26" s="89">
        <f t="shared" si="0"/>
        <v>0</v>
      </c>
      <c r="P26" s="83"/>
      <c r="Q26" s="83"/>
      <c r="R26" s="83"/>
      <c r="S26" s="83"/>
      <c r="T26" s="83"/>
      <c r="U26" s="89">
        <f t="shared" si="1"/>
        <v>0</v>
      </c>
      <c r="V26" s="83"/>
      <c r="W26" s="83"/>
      <c r="X26" s="83"/>
      <c r="Y26" s="83"/>
      <c r="Z26" s="83"/>
      <c r="AA26" s="89">
        <f t="shared" si="2"/>
        <v>0</v>
      </c>
      <c r="AB26" s="83"/>
      <c r="AC26" s="83"/>
      <c r="AD26" s="83"/>
      <c r="AE26" s="83"/>
    </row>
    <row r="27" spans="2:31" s="71" customFormat="1" ht="164.1" customHeight="1" x14ac:dyDescent="0.2">
      <c r="B27" s="166" t="s">
        <v>45</v>
      </c>
      <c r="C27" s="167" t="s">
        <v>376</v>
      </c>
      <c r="D27" s="167">
        <v>1</v>
      </c>
      <c r="E27" s="168" t="s">
        <v>377</v>
      </c>
      <c r="F27" s="169" t="s">
        <v>379</v>
      </c>
      <c r="G27" s="169" t="s">
        <v>378</v>
      </c>
      <c r="H27" s="166" t="s">
        <v>81</v>
      </c>
      <c r="I27" s="170">
        <v>0.33</v>
      </c>
      <c r="J27" s="170">
        <v>0.66</v>
      </c>
      <c r="K27" s="171">
        <v>1</v>
      </c>
      <c r="L27" s="172">
        <v>43831</v>
      </c>
      <c r="M27" s="172">
        <v>44196</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71" customFormat="1" ht="255.75" x14ac:dyDescent="0.2">
      <c r="B28" s="109" t="s">
        <v>45</v>
      </c>
      <c r="C28" s="109" t="s">
        <v>259</v>
      </c>
      <c r="D28" s="113">
        <v>1</v>
      </c>
      <c r="E28" s="109" t="s">
        <v>260</v>
      </c>
      <c r="F28" s="112" t="s">
        <v>261</v>
      </c>
      <c r="G28" s="112" t="s">
        <v>262</v>
      </c>
      <c r="H28" s="109" t="s">
        <v>84</v>
      </c>
      <c r="I28" s="113">
        <v>0.42</v>
      </c>
      <c r="J28" s="121">
        <v>0.68</v>
      </c>
      <c r="K28" s="121">
        <v>1</v>
      </c>
      <c r="L28" s="115">
        <v>43862</v>
      </c>
      <c r="M28" s="115">
        <v>44196</v>
      </c>
      <c r="N28" s="83"/>
      <c r="O28" s="89">
        <f t="shared" si="0"/>
        <v>0</v>
      </c>
      <c r="P28" s="83"/>
      <c r="Q28" s="83"/>
      <c r="R28" s="83"/>
      <c r="S28" s="83"/>
      <c r="T28" s="83"/>
      <c r="U28" s="89">
        <f t="shared" si="1"/>
        <v>0</v>
      </c>
      <c r="V28" s="83"/>
      <c r="W28" s="83"/>
      <c r="X28" s="83"/>
      <c r="Y28" s="83"/>
      <c r="Z28" s="83"/>
      <c r="AA28" s="89">
        <f t="shared" si="2"/>
        <v>0</v>
      </c>
      <c r="AB28" s="83"/>
      <c r="AC28" s="83"/>
      <c r="AD28" s="83"/>
      <c r="AE28" s="83"/>
    </row>
    <row r="29" spans="2:31" s="71" customFormat="1" ht="150.75" customHeight="1" x14ac:dyDescent="0.2">
      <c r="B29" s="109" t="s">
        <v>220</v>
      </c>
      <c r="C29" s="109" t="s">
        <v>263</v>
      </c>
      <c r="D29" s="109">
        <v>1</v>
      </c>
      <c r="E29" s="109" t="s">
        <v>264</v>
      </c>
      <c r="F29" s="112" t="s">
        <v>265</v>
      </c>
      <c r="G29" s="112" t="s">
        <v>266</v>
      </c>
      <c r="H29" s="109" t="s">
        <v>81</v>
      </c>
      <c r="I29" s="113">
        <v>0.5</v>
      </c>
      <c r="J29" s="113">
        <v>0.75</v>
      </c>
      <c r="K29" s="118">
        <v>1</v>
      </c>
      <c r="L29" s="115">
        <v>43891</v>
      </c>
      <c r="M29" s="115">
        <v>44196</v>
      </c>
      <c r="N29" s="83"/>
      <c r="O29" s="89">
        <f t="shared" si="0"/>
        <v>0</v>
      </c>
      <c r="P29" s="83"/>
      <c r="Q29" s="83"/>
      <c r="R29" s="83"/>
      <c r="S29" s="83"/>
      <c r="T29" s="83"/>
      <c r="U29" s="89">
        <f t="shared" si="1"/>
        <v>0</v>
      </c>
      <c r="V29" s="83"/>
      <c r="W29" s="83"/>
      <c r="X29" s="83"/>
      <c r="Y29" s="83"/>
      <c r="Z29" s="83"/>
      <c r="AA29" s="89">
        <f t="shared" si="2"/>
        <v>0</v>
      </c>
      <c r="AB29" s="83"/>
      <c r="AC29" s="83"/>
      <c r="AD29" s="83"/>
      <c r="AE29" s="83"/>
    </row>
    <row r="30" spans="2:31" s="71" customFormat="1" ht="186" x14ac:dyDescent="0.2">
      <c r="B30" s="109" t="s">
        <v>45</v>
      </c>
      <c r="C30" s="109" t="s">
        <v>267</v>
      </c>
      <c r="D30" s="109">
        <v>6</v>
      </c>
      <c r="E30" s="109" t="s">
        <v>268</v>
      </c>
      <c r="F30" s="112" t="s">
        <v>269</v>
      </c>
      <c r="G30" s="112" t="s">
        <v>270</v>
      </c>
      <c r="H30" s="109" t="s">
        <v>81</v>
      </c>
      <c r="I30" s="113">
        <v>0.5</v>
      </c>
      <c r="J30" s="113">
        <v>0.5</v>
      </c>
      <c r="K30" s="118">
        <v>1</v>
      </c>
      <c r="L30" s="115">
        <v>43831</v>
      </c>
      <c r="M30" s="115">
        <v>44180</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71" customFormat="1" ht="192" customHeight="1" x14ac:dyDescent="0.2">
      <c r="B31" s="109" t="s">
        <v>45</v>
      </c>
      <c r="C31" s="109" t="s">
        <v>271</v>
      </c>
      <c r="D31" s="113">
        <v>1</v>
      </c>
      <c r="E31" s="109" t="s">
        <v>272</v>
      </c>
      <c r="F31" s="112" t="s">
        <v>273</v>
      </c>
      <c r="G31" s="112" t="s">
        <v>274</v>
      </c>
      <c r="H31" s="109" t="s">
        <v>81</v>
      </c>
      <c r="I31" s="113">
        <v>0.5</v>
      </c>
      <c r="J31" s="113">
        <v>0.75</v>
      </c>
      <c r="K31" s="118">
        <v>1</v>
      </c>
      <c r="L31" s="115">
        <v>43831</v>
      </c>
      <c r="M31" s="122">
        <v>44196</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71" customFormat="1" ht="192.95" customHeight="1" x14ac:dyDescent="0.2">
      <c r="B32" s="109" t="s">
        <v>45</v>
      </c>
      <c r="C32" s="109" t="s">
        <v>275</v>
      </c>
      <c r="D32" s="113">
        <v>1</v>
      </c>
      <c r="E32" s="109" t="s">
        <v>276</v>
      </c>
      <c r="F32" s="112" t="s">
        <v>277</v>
      </c>
      <c r="G32" s="112" t="s">
        <v>278</v>
      </c>
      <c r="H32" s="109" t="s">
        <v>84</v>
      </c>
      <c r="I32" s="113">
        <v>0.65</v>
      </c>
      <c r="J32" s="113">
        <v>0.65</v>
      </c>
      <c r="K32" s="118">
        <v>1</v>
      </c>
      <c r="L32" s="115">
        <v>43831</v>
      </c>
      <c r="M32" s="122">
        <v>44196</v>
      </c>
      <c r="N32" s="83"/>
      <c r="O32" s="89">
        <f t="shared" si="0"/>
        <v>0</v>
      </c>
      <c r="P32" s="83"/>
      <c r="Q32" s="83"/>
      <c r="R32" s="83"/>
      <c r="S32" s="83"/>
      <c r="T32" s="83"/>
      <c r="U32" s="89">
        <f t="shared" si="1"/>
        <v>0</v>
      </c>
      <c r="V32" s="83"/>
      <c r="W32" s="83"/>
      <c r="X32" s="83"/>
      <c r="Y32" s="83"/>
      <c r="Z32" s="83"/>
      <c r="AA32" s="89">
        <f t="shared" si="2"/>
        <v>0</v>
      </c>
      <c r="AB32" s="83"/>
      <c r="AC32" s="83"/>
      <c r="AD32" s="83"/>
      <c r="AE32" s="83"/>
    </row>
    <row r="33" spans="2:31" s="71" customFormat="1" ht="212.1" customHeight="1" x14ac:dyDescent="0.2">
      <c r="B33" s="109" t="s">
        <v>45</v>
      </c>
      <c r="C33" s="109" t="s">
        <v>279</v>
      </c>
      <c r="D33" s="113">
        <v>1</v>
      </c>
      <c r="E33" s="109" t="s">
        <v>280</v>
      </c>
      <c r="F33" s="112" t="s">
        <v>281</v>
      </c>
      <c r="G33" s="112" t="s">
        <v>282</v>
      </c>
      <c r="H33" s="109" t="s">
        <v>84</v>
      </c>
      <c r="I33" s="109">
        <v>0</v>
      </c>
      <c r="J33" s="113">
        <v>0.5</v>
      </c>
      <c r="K33" s="118">
        <v>1</v>
      </c>
      <c r="L33" s="115">
        <v>43862</v>
      </c>
      <c r="M33" s="122">
        <v>44196</v>
      </c>
      <c r="N33" s="83"/>
      <c r="O33" s="89" t="e">
        <f t="shared" si="0"/>
        <v>#DIV/0!</v>
      </c>
      <c r="P33" s="83"/>
      <c r="Q33" s="83"/>
      <c r="R33" s="83"/>
      <c r="S33" s="83"/>
      <c r="T33" s="83"/>
      <c r="U33" s="89">
        <f t="shared" si="1"/>
        <v>0</v>
      </c>
      <c r="V33" s="83"/>
      <c r="W33" s="83"/>
      <c r="X33" s="83"/>
      <c r="Y33" s="83"/>
      <c r="Z33" s="83"/>
      <c r="AA33" s="89">
        <f t="shared" si="2"/>
        <v>0</v>
      </c>
      <c r="AB33" s="83"/>
      <c r="AC33" s="83"/>
      <c r="AD33" s="83"/>
      <c r="AE33" s="83"/>
    </row>
    <row r="34" spans="2:31" s="71" customFormat="1" ht="153.94999999999999" customHeight="1" x14ac:dyDescent="0.2">
      <c r="B34" s="109" t="s">
        <v>45</v>
      </c>
      <c r="C34" s="109" t="s">
        <v>283</v>
      </c>
      <c r="D34" s="113">
        <v>1</v>
      </c>
      <c r="E34" s="109" t="s">
        <v>284</v>
      </c>
      <c r="F34" s="112" t="s">
        <v>285</v>
      </c>
      <c r="G34" s="112" t="s">
        <v>185</v>
      </c>
      <c r="H34" s="109" t="s">
        <v>84</v>
      </c>
      <c r="I34" s="118">
        <v>0.9</v>
      </c>
      <c r="J34" s="118">
        <v>0.95</v>
      </c>
      <c r="K34" s="118">
        <v>1</v>
      </c>
      <c r="L34" s="115">
        <v>43862</v>
      </c>
      <c r="M34" s="115">
        <v>44196</v>
      </c>
      <c r="N34" s="83"/>
      <c r="O34" s="89">
        <f t="shared" si="0"/>
        <v>0</v>
      </c>
      <c r="P34" s="83"/>
      <c r="Q34" s="83"/>
      <c r="R34" s="83"/>
      <c r="S34" s="83"/>
      <c r="T34" s="83"/>
      <c r="U34" s="89">
        <f t="shared" si="1"/>
        <v>0</v>
      </c>
      <c r="V34" s="83"/>
      <c r="W34" s="83"/>
      <c r="X34" s="83"/>
      <c r="Y34" s="83"/>
      <c r="Z34" s="83"/>
      <c r="AA34" s="89">
        <f t="shared" si="2"/>
        <v>0</v>
      </c>
      <c r="AB34" s="83"/>
      <c r="AC34" s="83"/>
      <c r="AD34" s="83"/>
      <c r="AE34" s="83"/>
    </row>
    <row r="35" spans="2:31" s="71" customFormat="1" ht="165.95" customHeight="1" x14ac:dyDescent="0.2">
      <c r="B35" s="109" t="s">
        <v>45</v>
      </c>
      <c r="C35" s="109" t="s">
        <v>286</v>
      </c>
      <c r="D35" s="113">
        <v>1</v>
      </c>
      <c r="E35" s="109" t="s">
        <v>287</v>
      </c>
      <c r="F35" s="112" t="s">
        <v>288</v>
      </c>
      <c r="G35" s="112" t="s">
        <v>188</v>
      </c>
      <c r="H35" s="109" t="s">
        <v>84</v>
      </c>
      <c r="I35" s="113">
        <v>1</v>
      </c>
      <c r="J35" s="113">
        <v>1</v>
      </c>
      <c r="K35" s="118">
        <v>1</v>
      </c>
      <c r="L35" s="115">
        <v>43862</v>
      </c>
      <c r="M35" s="115">
        <v>44196</v>
      </c>
      <c r="N35" s="83"/>
      <c r="O35" s="89">
        <f t="shared" si="0"/>
        <v>0</v>
      </c>
      <c r="P35" s="83"/>
      <c r="Q35" s="83"/>
      <c r="R35" s="83"/>
      <c r="S35" s="83"/>
      <c r="T35" s="83"/>
      <c r="U35" s="89">
        <f t="shared" si="1"/>
        <v>0</v>
      </c>
      <c r="V35" s="83"/>
      <c r="W35" s="83"/>
      <c r="X35" s="83"/>
      <c r="Y35" s="83"/>
      <c r="Z35" s="83"/>
      <c r="AA35" s="89">
        <f t="shared" si="2"/>
        <v>0</v>
      </c>
      <c r="AB35" s="83"/>
      <c r="AC35" s="83"/>
      <c r="AD35" s="83"/>
      <c r="AE35" s="83"/>
    </row>
    <row r="36" spans="2:31" s="71" customFormat="1" ht="88.5" customHeight="1" x14ac:dyDescent="0.2">
      <c r="B36" s="109" t="s">
        <v>45</v>
      </c>
      <c r="C36" s="109" t="s">
        <v>289</v>
      </c>
      <c r="D36" s="113">
        <v>1</v>
      </c>
      <c r="E36" s="109" t="s">
        <v>290</v>
      </c>
      <c r="F36" s="112" t="s">
        <v>201</v>
      </c>
      <c r="G36" s="112" t="s">
        <v>291</v>
      </c>
      <c r="H36" s="109" t="s">
        <v>84</v>
      </c>
      <c r="I36" s="113">
        <v>1</v>
      </c>
      <c r="J36" s="113">
        <v>1</v>
      </c>
      <c r="K36" s="118">
        <v>1</v>
      </c>
      <c r="L36" s="115">
        <v>43862</v>
      </c>
      <c r="M36" s="115">
        <v>44196</v>
      </c>
      <c r="N36" s="83"/>
      <c r="O36" s="89">
        <f t="shared" si="0"/>
        <v>0</v>
      </c>
      <c r="P36" s="83"/>
      <c r="Q36" s="83"/>
      <c r="R36" s="83"/>
      <c r="S36" s="83"/>
      <c r="T36" s="83"/>
      <c r="U36" s="89">
        <f t="shared" si="1"/>
        <v>0</v>
      </c>
      <c r="V36" s="83"/>
      <c r="W36" s="83"/>
      <c r="X36" s="83"/>
      <c r="Y36" s="83"/>
      <c r="Z36" s="83"/>
      <c r="AA36" s="89">
        <f t="shared" si="2"/>
        <v>0</v>
      </c>
      <c r="AB36" s="83"/>
      <c r="AC36" s="83"/>
      <c r="AD36" s="83"/>
      <c r="AE36" s="83"/>
    </row>
    <row r="37" spans="2:31" s="71" customFormat="1" ht="143.25" customHeight="1" x14ac:dyDescent="0.2">
      <c r="B37" s="109" t="s">
        <v>44</v>
      </c>
      <c r="C37" s="109" t="s">
        <v>383</v>
      </c>
      <c r="D37" s="113">
        <v>1</v>
      </c>
      <c r="E37" s="109" t="s">
        <v>292</v>
      </c>
      <c r="F37" s="112" t="s">
        <v>293</v>
      </c>
      <c r="G37" s="112" t="s">
        <v>294</v>
      </c>
      <c r="H37" s="109" t="s">
        <v>81</v>
      </c>
      <c r="I37" s="118">
        <v>0.25</v>
      </c>
      <c r="J37" s="118">
        <v>0.75</v>
      </c>
      <c r="K37" s="118">
        <v>1</v>
      </c>
      <c r="L37" s="115">
        <v>43952</v>
      </c>
      <c r="M37" s="115">
        <v>44196</v>
      </c>
      <c r="N37" s="83"/>
      <c r="O37" s="89">
        <f t="shared" si="0"/>
        <v>0</v>
      </c>
      <c r="P37" s="83"/>
      <c r="Q37" s="83"/>
      <c r="R37" s="83"/>
      <c r="S37" s="83"/>
      <c r="T37" s="83"/>
      <c r="U37" s="89">
        <f t="shared" si="1"/>
        <v>0</v>
      </c>
      <c r="V37" s="83"/>
      <c r="W37" s="83"/>
      <c r="X37" s="83"/>
      <c r="Y37" s="83"/>
      <c r="Z37" s="83"/>
      <c r="AA37" s="89">
        <f t="shared" si="2"/>
        <v>0</v>
      </c>
      <c r="AB37" s="83"/>
      <c r="AC37" s="83"/>
      <c r="AD37" s="83"/>
      <c r="AE37" s="83"/>
    </row>
    <row r="38" spans="2:31" s="71" customFormat="1" ht="156" customHeight="1" x14ac:dyDescent="0.2">
      <c r="B38" s="109" t="s">
        <v>45</v>
      </c>
      <c r="C38" s="109" t="s">
        <v>295</v>
      </c>
      <c r="D38" s="113">
        <v>1</v>
      </c>
      <c r="E38" s="109" t="s">
        <v>296</v>
      </c>
      <c r="F38" s="112" t="s">
        <v>297</v>
      </c>
      <c r="G38" s="112" t="s">
        <v>298</v>
      </c>
      <c r="H38" s="109" t="s">
        <v>81</v>
      </c>
      <c r="I38" s="118">
        <v>0.3</v>
      </c>
      <c r="J38" s="118">
        <v>0.6</v>
      </c>
      <c r="K38" s="118">
        <v>1</v>
      </c>
      <c r="L38" s="115">
        <v>43862</v>
      </c>
      <c r="M38" s="115">
        <v>44196</v>
      </c>
      <c r="N38" s="83"/>
      <c r="O38" s="89">
        <f t="shared" si="0"/>
        <v>0</v>
      </c>
      <c r="P38" s="83"/>
      <c r="Q38" s="83"/>
      <c r="R38" s="83"/>
      <c r="S38" s="83"/>
      <c r="T38" s="83"/>
      <c r="U38" s="89">
        <f t="shared" si="1"/>
        <v>0</v>
      </c>
      <c r="V38" s="83"/>
      <c r="W38" s="83"/>
      <c r="X38" s="83"/>
      <c r="Y38" s="83"/>
      <c r="Z38" s="83"/>
      <c r="AA38" s="89">
        <f t="shared" si="2"/>
        <v>0</v>
      </c>
      <c r="AB38" s="83"/>
      <c r="AC38" s="83"/>
      <c r="AD38" s="83"/>
      <c r="AE38" s="83"/>
    </row>
    <row r="39" spans="2:31" s="71" customFormat="1" ht="23.25" x14ac:dyDescent="0.2">
      <c r="E39" s="84"/>
      <c r="F39" s="84"/>
      <c r="G39" s="85"/>
      <c r="H39" s="85"/>
      <c r="I39" s="85"/>
      <c r="J39" s="85"/>
      <c r="K39" s="85"/>
      <c r="L39" s="85"/>
      <c r="M39" s="85"/>
      <c r="N39" s="85"/>
      <c r="O39" s="85"/>
      <c r="P39" s="85"/>
      <c r="Q39" s="85"/>
    </row>
    <row r="40" spans="2:31" s="71" customFormat="1" ht="23.25" x14ac:dyDescent="0.2">
      <c r="B40" s="71" t="s">
        <v>158</v>
      </c>
      <c r="E40" s="84"/>
      <c r="F40" s="84"/>
      <c r="G40" s="85"/>
      <c r="H40" s="85"/>
      <c r="I40" s="85"/>
      <c r="J40" s="85"/>
      <c r="K40" s="85"/>
      <c r="L40" s="85"/>
      <c r="M40" s="85"/>
      <c r="N40" s="85"/>
      <c r="O40" s="85"/>
      <c r="P40" s="85"/>
      <c r="Q40" s="85"/>
    </row>
    <row r="41" spans="2:31" s="71" customFormat="1" ht="23.25" x14ac:dyDescent="0.2">
      <c r="E41" s="84"/>
      <c r="F41" s="84"/>
      <c r="G41" s="85"/>
      <c r="H41" s="85"/>
      <c r="I41" s="85"/>
      <c r="J41" s="85"/>
      <c r="K41" s="85"/>
      <c r="L41" s="85"/>
      <c r="M41" s="85"/>
      <c r="N41" s="85"/>
      <c r="O41" s="85"/>
      <c r="P41" s="85"/>
      <c r="Q41" s="85"/>
    </row>
    <row r="42" spans="2:31" s="71" customFormat="1" ht="23.25" x14ac:dyDescent="0.2">
      <c r="E42" s="84"/>
      <c r="F42" s="84"/>
      <c r="G42" s="85"/>
      <c r="H42" s="85"/>
      <c r="I42" s="85"/>
      <c r="J42" s="85"/>
      <c r="K42" s="85"/>
      <c r="L42" s="85"/>
      <c r="M42" s="85"/>
      <c r="N42" s="85"/>
      <c r="O42" s="85"/>
      <c r="P42" s="85"/>
      <c r="Q42" s="85"/>
    </row>
    <row r="43" spans="2:31" s="71" customFormat="1" ht="92.1" customHeight="1" x14ac:dyDescent="0.2">
      <c r="B43" s="305"/>
      <c r="C43" s="305"/>
      <c r="E43" s="84"/>
      <c r="F43" s="84"/>
      <c r="G43" s="85"/>
      <c r="H43" s="85"/>
      <c r="I43" s="85"/>
      <c r="J43" s="85"/>
      <c r="K43" s="85"/>
      <c r="L43" s="85"/>
      <c r="M43" s="85"/>
      <c r="N43" s="85"/>
      <c r="O43" s="85"/>
      <c r="P43" s="85"/>
      <c r="Q43" s="85"/>
    </row>
    <row r="44" spans="2:31" s="71" customFormat="1" ht="23.25" x14ac:dyDescent="0.2">
      <c r="E44" s="84"/>
      <c r="F44" s="84"/>
      <c r="G44" s="85"/>
      <c r="H44" s="85"/>
      <c r="I44" s="85"/>
      <c r="J44" s="85"/>
      <c r="K44" s="85"/>
      <c r="L44" s="85"/>
      <c r="M44" s="85"/>
      <c r="N44" s="85"/>
      <c r="O44" s="85"/>
      <c r="P44" s="85"/>
      <c r="Q44" s="85"/>
    </row>
    <row r="45" spans="2:31" s="71" customFormat="1" ht="23.25" x14ac:dyDescent="0.2">
      <c r="E45" s="84"/>
      <c r="F45" s="84"/>
      <c r="G45" s="85"/>
      <c r="H45" s="85"/>
      <c r="I45" s="85"/>
      <c r="J45" s="85"/>
      <c r="K45" s="85"/>
      <c r="L45" s="85"/>
      <c r="M45" s="85"/>
      <c r="N45" s="85"/>
      <c r="O45" s="85"/>
      <c r="P45" s="85"/>
      <c r="Q45" s="85"/>
    </row>
    <row r="46" spans="2:31" s="71" customFormat="1" ht="23.25" x14ac:dyDescent="0.2">
      <c r="E46" s="84"/>
      <c r="F46" s="84"/>
      <c r="G46" s="85"/>
      <c r="H46" s="85"/>
      <c r="I46" s="85"/>
      <c r="J46" s="85"/>
      <c r="K46" s="85"/>
      <c r="L46" s="85"/>
      <c r="M46" s="85"/>
      <c r="N46" s="85"/>
      <c r="O46" s="85"/>
      <c r="P46" s="85"/>
      <c r="Q46" s="85"/>
    </row>
    <row r="47" spans="2:31" s="71" customFormat="1" ht="23.25" x14ac:dyDescent="0.2">
      <c r="E47" s="84"/>
      <c r="F47" s="84"/>
      <c r="G47" s="85"/>
      <c r="H47" s="85"/>
      <c r="I47" s="85"/>
      <c r="J47" s="85"/>
      <c r="K47" s="85"/>
      <c r="L47" s="85"/>
      <c r="M47" s="85"/>
      <c r="N47" s="85"/>
      <c r="O47" s="85"/>
      <c r="P47" s="85"/>
      <c r="Q47" s="85"/>
    </row>
    <row r="48" spans="2:31" s="71" customFormat="1" ht="23.25" x14ac:dyDescent="0.2">
      <c r="E48" s="84"/>
      <c r="F48" s="84"/>
      <c r="G48" s="85"/>
      <c r="H48" s="85"/>
      <c r="I48" s="85"/>
      <c r="J48" s="85"/>
      <c r="K48" s="85"/>
      <c r="L48" s="85"/>
      <c r="M48" s="85"/>
      <c r="N48" s="85"/>
      <c r="O48" s="85"/>
      <c r="P48" s="85"/>
      <c r="Q48" s="85"/>
    </row>
    <row r="49" spans="5:17" s="71" customFormat="1" ht="23.25" x14ac:dyDescent="0.2">
      <c r="E49" s="84"/>
      <c r="F49" s="84"/>
      <c r="G49" s="85"/>
      <c r="H49" s="85"/>
      <c r="I49" s="85"/>
      <c r="J49" s="85"/>
      <c r="K49" s="85"/>
      <c r="L49" s="85"/>
      <c r="M49" s="85"/>
      <c r="N49" s="85"/>
      <c r="O49" s="85"/>
      <c r="P49" s="85"/>
      <c r="Q49" s="85"/>
    </row>
    <row r="50" spans="5:17" s="71" customFormat="1" ht="23.25" x14ac:dyDescent="0.2">
      <c r="E50" s="84"/>
      <c r="F50" s="84"/>
      <c r="G50" s="85"/>
      <c r="H50" s="85"/>
      <c r="I50" s="85"/>
      <c r="J50" s="85"/>
      <c r="K50" s="85"/>
      <c r="L50" s="85"/>
      <c r="M50" s="85"/>
      <c r="N50" s="85"/>
      <c r="O50" s="85"/>
      <c r="P50" s="85"/>
      <c r="Q50" s="85"/>
    </row>
    <row r="51" spans="5:17" s="71" customFormat="1" ht="23.25" x14ac:dyDescent="0.2">
      <c r="E51" s="84"/>
      <c r="F51" s="84"/>
      <c r="G51" s="85"/>
      <c r="H51" s="85"/>
      <c r="I51" s="85"/>
      <c r="J51" s="85"/>
      <c r="K51" s="85"/>
      <c r="L51" s="85"/>
      <c r="M51" s="85"/>
      <c r="N51" s="85"/>
      <c r="O51" s="85"/>
      <c r="P51" s="85"/>
      <c r="Q51" s="85"/>
    </row>
    <row r="52" spans="5:17" s="71" customFormat="1" ht="23.25" x14ac:dyDescent="0.2">
      <c r="E52" s="84"/>
      <c r="F52" s="84"/>
      <c r="G52" s="85"/>
      <c r="H52" s="85"/>
      <c r="I52" s="85"/>
      <c r="J52" s="85"/>
      <c r="K52" s="85"/>
      <c r="L52" s="85"/>
      <c r="M52" s="85"/>
      <c r="N52" s="85"/>
      <c r="O52" s="85"/>
      <c r="P52" s="85"/>
      <c r="Q52" s="85"/>
    </row>
    <row r="53" spans="5:17" s="71" customFormat="1" ht="23.25" x14ac:dyDescent="0.2">
      <c r="E53" s="84"/>
      <c r="F53" s="84"/>
      <c r="G53" s="85"/>
      <c r="H53" s="85"/>
      <c r="I53" s="85"/>
      <c r="J53" s="85"/>
      <c r="K53" s="85"/>
      <c r="L53" s="85"/>
      <c r="M53" s="85"/>
      <c r="N53" s="85"/>
      <c r="O53" s="85"/>
      <c r="P53" s="85"/>
      <c r="Q53" s="85"/>
    </row>
    <row r="54" spans="5:17" s="71" customFormat="1" ht="23.25" x14ac:dyDescent="0.2">
      <c r="E54" s="84"/>
      <c r="F54" s="84"/>
      <c r="G54" s="85"/>
      <c r="H54" s="85"/>
      <c r="I54" s="85"/>
      <c r="J54" s="85"/>
      <c r="K54" s="85"/>
      <c r="L54" s="85"/>
      <c r="M54" s="85"/>
      <c r="N54" s="85"/>
      <c r="O54" s="85"/>
      <c r="P54" s="85"/>
      <c r="Q54" s="85"/>
    </row>
    <row r="55" spans="5:17" s="71" customFormat="1" ht="23.25" x14ac:dyDescent="0.2">
      <c r="E55" s="84"/>
      <c r="F55" s="84"/>
      <c r="G55" s="85"/>
      <c r="H55" s="85"/>
      <c r="I55" s="85"/>
      <c r="J55" s="85"/>
      <c r="K55" s="85"/>
      <c r="L55" s="85"/>
      <c r="M55" s="85"/>
      <c r="N55" s="85"/>
      <c r="O55" s="85"/>
      <c r="P55" s="85"/>
      <c r="Q55" s="85"/>
    </row>
    <row r="56" spans="5:17" s="71" customFormat="1" ht="23.25" x14ac:dyDescent="0.2">
      <c r="E56" s="84"/>
      <c r="F56" s="84"/>
      <c r="G56" s="85"/>
      <c r="H56" s="85"/>
      <c r="I56" s="85"/>
      <c r="J56" s="85"/>
      <c r="K56" s="85"/>
      <c r="L56" s="85"/>
      <c r="M56" s="85"/>
      <c r="N56" s="85"/>
      <c r="O56" s="85"/>
      <c r="P56" s="85"/>
      <c r="Q56" s="85"/>
    </row>
    <row r="57" spans="5:17" s="71" customFormat="1" ht="23.25" x14ac:dyDescent="0.2">
      <c r="E57" s="84"/>
      <c r="F57" s="84"/>
      <c r="G57" s="85"/>
      <c r="H57" s="85"/>
      <c r="I57" s="85"/>
      <c r="J57" s="85"/>
      <c r="K57" s="85"/>
      <c r="L57" s="85"/>
      <c r="M57" s="85"/>
      <c r="N57" s="85"/>
      <c r="O57" s="85"/>
      <c r="P57" s="85"/>
      <c r="Q57" s="85"/>
    </row>
    <row r="58" spans="5:17" s="71" customFormat="1" ht="23.25" x14ac:dyDescent="0.2">
      <c r="E58" s="84"/>
      <c r="F58" s="84"/>
      <c r="G58" s="85"/>
      <c r="H58" s="85"/>
      <c r="I58" s="85"/>
      <c r="J58" s="85"/>
      <c r="K58" s="85"/>
      <c r="L58" s="85"/>
      <c r="M58" s="85"/>
      <c r="N58" s="85"/>
      <c r="O58" s="85"/>
      <c r="P58" s="85"/>
      <c r="Q58" s="85"/>
    </row>
    <row r="59" spans="5:17" s="71" customFormat="1" ht="23.25" x14ac:dyDescent="0.2">
      <c r="E59" s="84"/>
      <c r="F59" s="84"/>
      <c r="G59" s="85"/>
      <c r="H59" s="85"/>
      <c r="I59" s="85"/>
      <c r="J59" s="85"/>
      <c r="K59" s="85"/>
      <c r="L59" s="85"/>
      <c r="M59" s="85"/>
      <c r="N59" s="85"/>
      <c r="O59" s="85"/>
      <c r="P59" s="85"/>
      <c r="Q59" s="85"/>
    </row>
    <row r="60" spans="5:17" s="71" customFormat="1" ht="23.25" x14ac:dyDescent="0.2">
      <c r="E60" s="84"/>
      <c r="F60" s="84"/>
      <c r="G60" s="85"/>
      <c r="H60" s="85"/>
      <c r="I60" s="85"/>
      <c r="J60" s="85"/>
      <c r="K60" s="85"/>
      <c r="L60" s="85"/>
      <c r="M60" s="85"/>
      <c r="N60" s="85"/>
      <c r="O60" s="85"/>
      <c r="P60" s="85"/>
      <c r="Q60" s="85"/>
    </row>
    <row r="61" spans="5:17" s="71" customFormat="1" ht="23.25" x14ac:dyDescent="0.2">
      <c r="E61" s="84"/>
      <c r="F61" s="84"/>
      <c r="G61" s="85"/>
      <c r="H61" s="85"/>
      <c r="I61" s="85"/>
      <c r="J61" s="85"/>
      <c r="K61" s="85"/>
      <c r="L61" s="85"/>
      <c r="M61" s="85"/>
      <c r="N61" s="85"/>
      <c r="O61" s="85"/>
      <c r="P61" s="85"/>
      <c r="Q61" s="85"/>
    </row>
    <row r="62" spans="5:17" s="71" customFormat="1" ht="23.25" x14ac:dyDescent="0.2">
      <c r="E62" s="84"/>
      <c r="F62" s="84"/>
      <c r="G62" s="85"/>
      <c r="H62" s="85"/>
      <c r="I62" s="85"/>
      <c r="J62" s="85"/>
      <c r="K62" s="85"/>
      <c r="L62" s="85"/>
      <c r="M62" s="85"/>
      <c r="N62" s="85"/>
      <c r="O62" s="85"/>
      <c r="P62" s="85"/>
      <c r="Q62" s="85"/>
    </row>
    <row r="63" spans="5:17" s="71" customFormat="1" ht="23.25" x14ac:dyDescent="0.2">
      <c r="E63" s="84"/>
      <c r="F63" s="84"/>
      <c r="G63" s="85"/>
      <c r="H63" s="85"/>
      <c r="I63" s="85"/>
      <c r="J63" s="85"/>
      <c r="K63" s="85"/>
      <c r="L63" s="85"/>
      <c r="M63" s="85"/>
      <c r="N63" s="85"/>
      <c r="O63" s="85"/>
      <c r="P63" s="85"/>
      <c r="Q63" s="85"/>
    </row>
    <row r="64" spans="5:17" s="71" customFormat="1" ht="23.25" x14ac:dyDescent="0.2">
      <c r="E64" s="84"/>
      <c r="F64" s="84"/>
      <c r="G64" s="85"/>
      <c r="H64" s="85"/>
      <c r="I64" s="85"/>
      <c r="J64" s="85"/>
      <c r="K64" s="85"/>
      <c r="L64" s="85"/>
      <c r="M64" s="85"/>
      <c r="N64" s="85"/>
      <c r="O64" s="85"/>
      <c r="P64" s="85"/>
      <c r="Q64" s="85"/>
    </row>
    <row r="65" spans="5:17" s="71" customFormat="1" ht="23.25" x14ac:dyDescent="0.2">
      <c r="E65" s="84"/>
      <c r="F65" s="84"/>
      <c r="G65" s="85"/>
      <c r="H65" s="85"/>
      <c r="I65" s="85"/>
      <c r="J65" s="85"/>
      <c r="K65" s="85"/>
      <c r="L65" s="85"/>
      <c r="M65" s="85"/>
      <c r="N65" s="85"/>
      <c r="O65" s="85"/>
      <c r="P65" s="85"/>
      <c r="Q65" s="85"/>
    </row>
    <row r="66" spans="5:17" s="71" customFormat="1" ht="23.25" x14ac:dyDescent="0.2">
      <c r="E66" s="84"/>
      <c r="F66" s="84"/>
      <c r="G66" s="85"/>
      <c r="H66" s="85"/>
      <c r="I66" s="85"/>
      <c r="J66" s="85"/>
      <c r="K66" s="85"/>
      <c r="L66" s="85"/>
      <c r="M66" s="85"/>
      <c r="N66" s="85"/>
      <c r="O66" s="85"/>
      <c r="P66" s="85"/>
      <c r="Q66" s="85"/>
    </row>
    <row r="67" spans="5:17" s="71" customFormat="1" ht="23.25" x14ac:dyDescent="0.2">
      <c r="E67" s="84"/>
      <c r="F67" s="84"/>
      <c r="G67" s="85"/>
      <c r="H67" s="85"/>
      <c r="I67" s="85"/>
      <c r="J67" s="85"/>
      <c r="K67" s="85"/>
      <c r="L67" s="85"/>
      <c r="M67" s="85"/>
      <c r="N67" s="85"/>
      <c r="O67" s="85"/>
      <c r="P67" s="85"/>
      <c r="Q67" s="85"/>
    </row>
    <row r="68" spans="5:17" s="71" customFormat="1" ht="23.25" x14ac:dyDescent="0.2">
      <c r="E68" s="84"/>
      <c r="F68" s="84"/>
      <c r="G68" s="85"/>
      <c r="H68" s="85"/>
      <c r="I68" s="85"/>
      <c r="J68" s="85"/>
      <c r="K68" s="85"/>
      <c r="L68" s="85"/>
      <c r="M68" s="85"/>
      <c r="N68" s="85"/>
      <c r="O68" s="85"/>
      <c r="P68" s="85"/>
      <c r="Q68" s="85"/>
    </row>
    <row r="69" spans="5:17" s="71" customFormat="1" ht="23.25" x14ac:dyDescent="0.2">
      <c r="E69" s="84"/>
      <c r="F69" s="84"/>
      <c r="G69" s="85"/>
      <c r="H69" s="85"/>
      <c r="I69" s="85"/>
      <c r="J69" s="85"/>
      <c r="K69" s="85"/>
      <c r="L69" s="85"/>
      <c r="M69" s="85"/>
      <c r="N69" s="85"/>
      <c r="O69" s="85"/>
      <c r="P69" s="85"/>
      <c r="Q69" s="85"/>
    </row>
    <row r="70" spans="5:17" s="71" customFormat="1" ht="23.25" x14ac:dyDescent="0.2">
      <c r="E70" s="84"/>
      <c r="F70" s="84"/>
      <c r="G70" s="85"/>
      <c r="H70" s="85"/>
      <c r="I70" s="85"/>
      <c r="J70" s="85"/>
      <c r="K70" s="85"/>
      <c r="L70" s="85"/>
      <c r="M70" s="85"/>
      <c r="N70" s="85"/>
      <c r="O70" s="85"/>
      <c r="P70" s="85"/>
      <c r="Q70" s="85"/>
    </row>
    <row r="71" spans="5:17" s="71" customFormat="1" ht="23.25" x14ac:dyDescent="0.2">
      <c r="E71" s="84"/>
      <c r="F71" s="84"/>
      <c r="G71" s="85"/>
      <c r="H71" s="85"/>
      <c r="I71" s="85"/>
      <c r="J71" s="85"/>
      <c r="K71" s="85"/>
      <c r="L71" s="85"/>
      <c r="M71" s="85"/>
      <c r="N71" s="85"/>
      <c r="O71" s="85"/>
      <c r="P71" s="85"/>
      <c r="Q71" s="85"/>
    </row>
    <row r="72" spans="5:17" s="71" customFormat="1" ht="23.25" x14ac:dyDescent="0.2">
      <c r="E72" s="84"/>
      <c r="F72" s="84"/>
      <c r="G72" s="85"/>
      <c r="H72" s="85"/>
      <c r="I72" s="85"/>
      <c r="J72" s="85"/>
      <c r="K72" s="85"/>
      <c r="L72" s="85"/>
      <c r="M72" s="85"/>
      <c r="N72" s="85"/>
      <c r="O72" s="85"/>
      <c r="P72" s="85"/>
      <c r="Q72" s="85"/>
    </row>
    <row r="73" spans="5:17" s="71" customFormat="1" ht="23.25" x14ac:dyDescent="0.2">
      <c r="E73" s="84"/>
      <c r="F73" s="84"/>
      <c r="G73" s="85"/>
      <c r="H73" s="85"/>
      <c r="I73" s="85"/>
      <c r="J73" s="85"/>
      <c r="K73" s="85"/>
      <c r="L73" s="85"/>
      <c r="M73" s="85"/>
      <c r="N73" s="85"/>
      <c r="O73" s="85"/>
      <c r="P73" s="85"/>
      <c r="Q73" s="85"/>
    </row>
    <row r="74" spans="5:17" s="71" customFormat="1" ht="23.25" x14ac:dyDescent="0.2">
      <c r="E74" s="84"/>
      <c r="F74" s="84"/>
      <c r="G74" s="85"/>
      <c r="H74" s="85"/>
      <c r="I74" s="85"/>
      <c r="J74" s="85"/>
      <c r="K74" s="85"/>
      <c r="L74" s="85"/>
      <c r="M74" s="85"/>
      <c r="N74" s="85"/>
      <c r="O74" s="85"/>
      <c r="P74" s="85"/>
      <c r="Q74" s="85"/>
    </row>
    <row r="75" spans="5:17" s="71" customFormat="1" ht="23.25" x14ac:dyDescent="0.2">
      <c r="E75" s="84"/>
      <c r="F75" s="84"/>
      <c r="G75" s="85"/>
      <c r="H75" s="85"/>
      <c r="I75" s="85"/>
      <c r="J75" s="85"/>
      <c r="K75" s="85"/>
      <c r="L75" s="85"/>
      <c r="M75" s="85"/>
      <c r="N75" s="85"/>
      <c r="O75" s="85"/>
      <c r="P75" s="85"/>
      <c r="Q75" s="85"/>
    </row>
    <row r="76" spans="5:17" s="71" customFormat="1" ht="23.25" x14ac:dyDescent="0.2">
      <c r="E76" s="84"/>
      <c r="F76" s="84"/>
      <c r="G76" s="85"/>
      <c r="H76" s="85"/>
      <c r="I76" s="85"/>
      <c r="J76" s="85"/>
      <c r="K76" s="85"/>
      <c r="L76" s="85"/>
      <c r="M76" s="85"/>
      <c r="N76" s="85"/>
      <c r="O76" s="85"/>
      <c r="P76" s="85"/>
      <c r="Q76" s="85"/>
    </row>
    <row r="77" spans="5:17" s="71" customFormat="1" ht="23.25" x14ac:dyDescent="0.2">
      <c r="E77" s="84"/>
      <c r="F77" s="84"/>
      <c r="G77" s="85"/>
      <c r="H77" s="85"/>
      <c r="I77" s="85"/>
      <c r="J77" s="85"/>
      <c r="K77" s="85"/>
      <c r="L77" s="85"/>
      <c r="M77" s="85"/>
      <c r="N77" s="85"/>
      <c r="O77" s="85"/>
      <c r="P77" s="85"/>
      <c r="Q77" s="85"/>
    </row>
    <row r="78" spans="5:17" s="71" customFormat="1" ht="23.25" x14ac:dyDescent="0.2">
      <c r="E78" s="84"/>
      <c r="F78" s="84"/>
      <c r="G78" s="85"/>
      <c r="H78" s="85"/>
      <c r="I78" s="85"/>
      <c r="J78" s="85"/>
      <c r="K78" s="85"/>
      <c r="L78" s="85"/>
      <c r="M78" s="85"/>
      <c r="N78" s="85"/>
      <c r="O78" s="85"/>
      <c r="P78" s="85"/>
      <c r="Q78" s="85"/>
    </row>
    <row r="79" spans="5:17" s="71" customFormat="1" ht="23.25" x14ac:dyDescent="0.2">
      <c r="E79" s="84"/>
      <c r="F79" s="84"/>
      <c r="G79" s="85"/>
      <c r="H79" s="85"/>
      <c r="I79" s="85"/>
      <c r="J79" s="85"/>
      <c r="K79" s="85"/>
      <c r="L79" s="85"/>
      <c r="M79" s="85"/>
      <c r="N79" s="85"/>
      <c r="O79" s="85"/>
      <c r="P79" s="85"/>
      <c r="Q79" s="85"/>
    </row>
    <row r="80" spans="5:17" s="71" customFormat="1" ht="23.25" x14ac:dyDescent="0.2">
      <c r="E80" s="84"/>
      <c r="F80" s="84"/>
      <c r="G80" s="85"/>
      <c r="H80" s="85"/>
      <c r="I80" s="85"/>
      <c r="J80" s="85"/>
      <c r="K80" s="85"/>
      <c r="L80" s="85"/>
      <c r="M80" s="85"/>
      <c r="N80" s="85"/>
      <c r="O80" s="85"/>
      <c r="P80" s="85"/>
      <c r="Q80" s="85"/>
    </row>
    <row r="81" spans="5:17" s="71" customFormat="1" ht="23.25" x14ac:dyDescent="0.2">
      <c r="E81" s="84"/>
      <c r="F81" s="84"/>
      <c r="G81" s="85"/>
      <c r="H81" s="85"/>
      <c r="I81" s="85"/>
      <c r="J81" s="85"/>
      <c r="K81" s="85"/>
      <c r="L81" s="85"/>
      <c r="M81" s="85"/>
      <c r="N81" s="85"/>
      <c r="O81" s="85"/>
      <c r="P81" s="85"/>
      <c r="Q81" s="85"/>
    </row>
    <row r="82" spans="5:17" s="71" customFormat="1" ht="23.25" x14ac:dyDescent="0.2">
      <c r="E82" s="84"/>
      <c r="F82" s="84"/>
      <c r="G82" s="85"/>
      <c r="H82" s="85"/>
      <c r="I82" s="85"/>
      <c r="J82" s="85"/>
      <c r="K82" s="85"/>
      <c r="L82" s="85"/>
      <c r="M82" s="85"/>
      <c r="N82" s="85"/>
      <c r="O82" s="85"/>
      <c r="P82" s="85"/>
      <c r="Q82" s="85"/>
    </row>
    <row r="83" spans="5:17" s="71" customFormat="1" ht="23.25" x14ac:dyDescent="0.2">
      <c r="E83" s="84"/>
      <c r="F83" s="84"/>
      <c r="G83" s="85"/>
      <c r="H83" s="85"/>
      <c r="I83" s="85"/>
      <c r="J83" s="85"/>
      <c r="K83" s="85"/>
      <c r="L83" s="85"/>
      <c r="M83" s="85"/>
      <c r="N83" s="85"/>
      <c r="O83" s="85"/>
      <c r="P83" s="85"/>
      <c r="Q83" s="85"/>
    </row>
    <row r="84" spans="5:17" s="71" customFormat="1" ht="23.25" x14ac:dyDescent="0.2">
      <c r="E84" s="84"/>
      <c r="F84" s="84"/>
      <c r="G84" s="85"/>
      <c r="H84" s="85"/>
      <c r="I84" s="85"/>
      <c r="J84" s="85"/>
      <c r="K84" s="85"/>
      <c r="L84" s="85"/>
      <c r="M84" s="85"/>
      <c r="N84" s="85"/>
      <c r="O84" s="85"/>
      <c r="P84" s="85"/>
      <c r="Q84" s="85"/>
    </row>
    <row r="85" spans="5:17" s="71" customFormat="1" ht="23.25" x14ac:dyDescent="0.2">
      <c r="E85" s="84"/>
      <c r="F85" s="84"/>
      <c r="G85" s="85"/>
      <c r="H85" s="85"/>
      <c r="I85" s="85"/>
      <c r="J85" s="85"/>
      <c r="K85" s="85"/>
      <c r="L85" s="85"/>
      <c r="M85" s="85"/>
      <c r="N85" s="85"/>
      <c r="O85" s="85"/>
      <c r="P85" s="85"/>
      <c r="Q85" s="85"/>
    </row>
    <row r="86" spans="5:17" s="71" customFormat="1" ht="23.25" x14ac:dyDescent="0.2">
      <c r="E86" s="84"/>
      <c r="F86" s="84"/>
      <c r="G86" s="85"/>
      <c r="H86" s="85"/>
      <c r="I86" s="85"/>
      <c r="J86" s="85"/>
      <c r="K86" s="85"/>
      <c r="L86" s="85"/>
      <c r="M86" s="85"/>
      <c r="N86" s="85"/>
      <c r="O86" s="85"/>
      <c r="P86" s="85"/>
      <c r="Q86" s="85"/>
    </row>
    <row r="87" spans="5:17" s="71" customFormat="1" ht="23.25" x14ac:dyDescent="0.2">
      <c r="E87" s="84"/>
      <c r="F87" s="84"/>
      <c r="G87" s="85"/>
      <c r="H87" s="85"/>
      <c r="I87" s="85"/>
      <c r="J87" s="85"/>
      <c r="K87" s="85"/>
      <c r="L87" s="85"/>
      <c r="M87" s="85"/>
      <c r="N87" s="85"/>
      <c r="O87" s="85"/>
      <c r="P87" s="85"/>
      <c r="Q87" s="85"/>
    </row>
    <row r="88" spans="5:17" s="71" customFormat="1" ht="23.25" x14ac:dyDescent="0.2">
      <c r="E88" s="84"/>
      <c r="F88" s="84"/>
      <c r="G88" s="85"/>
      <c r="H88" s="85"/>
      <c r="I88" s="85"/>
      <c r="J88" s="85"/>
      <c r="K88" s="85"/>
      <c r="L88" s="85"/>
      <c r="M88" s="85"/>
      <c r="N88" s="85"/>
      <c r="O88" s="85"/>
      <c r="P88" s="85"/>
      <c r="Q88" s="85"/>
    </row>
    <row r="89" spans="5:17" s="71" customFormat="1" ht="23.25" x14ac:dyDescent="0.2">
      <c r="E89" s="84"/>
      <c r="F89" s="84"/>
      <c r="G89" s="85"/>
      <c r="H89" s="85"/>
      <c r="I89" s="85"/>
      <c r="J89" s="85"/>
      <c r="K89" s="85"/>
      <c r="L89" s="85"/>
      <c r="M89" s="85"/>
      <c r="N89" s="85"/>
      <c r="O89" s="85"/>
      <c r="P89" s="85"/>
      <c r="Q89" s="85"/>
    </row>
    <row r="90" spans="5:17" s="71" customFormat="1" ht="23.25" x14ac:dyDescent="0.2">
      <c r="E90" s="84"/>
      <c r="F90" s="84"/>
      <c r="G90" s="85"/>
      <c r="H90" s="85"/>
      <c r="I90" s="85"/>
      <c r="J90" s="85"/>
      <c r="K90" s="85"/>
      <c r="L90" s="85"/>
      <c r="M90" s="85"/>
      <c r="N90" s="85"/>
      <c r="O90" s="85"/>
      <c r="P90" s="85"/>
      <c r="Q90" s="85"/>
    </row>
    <row r="91" spans="5:17" s="71" customFormat="1" ht="23.25" x14ac:dyDescent="0.2">
      <c r="E91" s="84"/>
      <c r="F91" s="84"/>
      <c r="G91" s="85"/>
      <c r="H91" s="85"/>
      <c r="I91" s="85"/>
      <c r="J91" s="85"/>
      <c r="K91" s="85"/>
      <c r="L91" s="85"/>
      <c r="M91" s="85"/>
      <c r="N91" s="85"/>
      <c r="O91" s="85"/>
      <c r="P91" s="85"/>
      <c r="Q91" s="85"/>
    </row>
    <row r="92" spans="5:17" s="71" customFormat="1" ht="23.25" x14ac:dyDescent="0.2">
      <c r="E92" s="84"/>
      <c r="F92" s="84"/>
      <c r="G92" s="85"/>
      <c r="H92" s="85"/>
      <c r="I92" s="85"/>
      <c r="J92" s="85"/>
      <c r="K92" s="85"/>
      <c r="L92" s="85"/>
      <c r="M92" s="85"/>
      <c r="N92" s="85"/>
      <c r="O92" s="85"/>
      <c r="P92" s="85"/>
      <c r="Q92" s="85"/>
    </row>
    <row r="93" spans="5:17" s="71" customFormat="1" ht="23.25" x14ac:dyDescent="0.2">
      <c r="E93" s="84"/>
      <c r="F93" s="84"/>
      <c r="G93" s="85"/>
      <c r="H93" s="85"/>
      <c r="I93" s="85"/>
      <c r="J93" s="85"/>
      <c r="K93" s="85"/>
      <c r="L93" s="85"/>
      <c r="M93" s="85"/>
      <c r="N93" s="85"/>
      <c r="O93" s="85"/>
      <c r="P93" s="85"/>
      <c r="Q93" s="85"/>
    </row>
    <row r="94" spans="5:17" s="71" customFormat="1" ht="23.25" x14ac:dyDescent="0.2">
      <c r="E94" s="84"/>
      <c r="F94" s="84"/>
      <c r="G94" s="85"/>
      <c r="H94" s="85"/>
      <c r="I94" s="85"/>
      <c r="J94" s="85"/>
      <c r="K94" s="85"/>
      <c r="L94" s="85"/>
      <c r="M94" s="85"/>
      <c r="N94" s="85"/>
      <c r="O94" s="85"/>
      <c r="P94" s="85"/>
      <c r="Q94" s="85"/>
    </row>
    <row r="95" spans="5:17" s="71" customFormat="1" ht="23.25" x14ac:dyDescent="0.2">
      <c r="E95" s="84"/>
      <c r="F95" s="84"/>
      <c r="G95" s="85"/>
      <c r="H95" s="85"/>
      <c r="I95" s="85"/>
      <c r="J95" s="85"/>
      <c r="K95" s="85"/>
      <c r="L95" s="85"/>
      <c r="M95" s="85"/>
      <c r="N95" s="85"/>
      <c r="O95" s="85"/>
      <c r="P95" s="85"/>
      <c r="Q95" s="85"/>
    </row>
    <row r="96" spans="5:17" s="71" customFormat="1" ht="23.25" x14ac:dyDescent="0.2">
      <c r="E96" s="84"/>
      <c r="F96" s="84"/>
      <c r="G96" s="85"/>
      <c r="H96" s="85"/>
      <c r="I96" s="85"/>
      <c r="J96" s="85"/>
      <c r="K96" s="85"/>
      <c r="L96" s="85"/>
      <c r="M96" s="85"/>
      <c r="N96" s="85"/>
      <c r="O96" s="85"/>
      <c r="P96" s="85"/>
      <c r="Q96" s="85"/>
    </row>
    <row r="97" spans="5:17" s="71" customFormat="1" ht="23.25" x14ac:dyDescent="0.2">
      <c r="E97" s="84"/>
      <c r="F97" s="84"/>
      <c r="G97" s="85"/>
      <c r="H97" s="85"/>
      <c r="I97" s="85"/>
      <c r="J97" s="85"/>
      <c r="K97" s="85"/>
      <c r="L97" s="85"/>
      <c r="M97" s="85"/>
      <c r="N97" s="85"/>
      <c r="O97" s="85"/>
      <c r="P97" s="85"/>
      <c r="Q97" s="85"/>
    </row>
    <row r="98" spans="5:17" s="71" customFormat="1" ht="23.25" x14ac:dyDescent="0.2">
      <c r="E98" s="84"/>
      <c r="F98" s="84"/>
      <c r="G98" s="85"/>
      <c r="H98" s="85"/>
      <c r="I98" s="85"/>
      <c r="J98" s="85"/>
      <c r="K98" s="85"/>
      <c r="L98" s="85"/>
      <c r="M98" s="85"/>
      <c r="N98" s="85"/>
      <c r="O98" s="85"/>
      <c r="P98" s="85"/>
      <c r="Q98" s="85"/>
    </row>
    <row r="99" spans="5:17" s="71" customFormat="1" ht="23.25" x14ac:dyDescent="0.2">
      <c r="E99" s="84"/>
      <c r="F99" s="84"/>
      <c r="G99" s="85"/>
      <c r="H99" s="85"/>
      <c r="I99" s="85"/>
      <c r="J99" s="85"/>
      <c r="K99" s="85"/>
      <c r="L99" s="85"/>
      <c r="M99" s="85"/>
      <c r="N99" s="85"/>
      <c r="O99" s="85"/>
      <c r="P99" s="85"/>
      <c r="Q99" s="85"/>
    </row>
    <row r="100" spans="5:17" s="71" customFormat="1" ht="23.25" x14ac:dyDescent="0.2">
      <c r="E100" s="84"/>
      <c r="F100" s="84"/>
      <c r="G100" s="85"/>
      <c r="H100" s="85"/>
      <c r="I100" s="85"/>
      <c r="J100" s="85"/>
      <c r="K100" s="85"/>
      <c r="L100" s="85"/>
      <c r="M100" s="85"/>
      <c r="N100" s="85"/>
      <c r="O100" s="85"/>
      <c r="P100" s="85"/>
      <c r="Q100" s="85"/>
    </row>
    <row r="101" spans="5:17" s="71" customFormat="1" ht="23.25" x14ac:dyDescent="0.2">
      <c r="E101" s="84"/>
      <c r="F101" s="84"/>
      <c r="G101" s="85"/>
      <c r="H101" s="85"/>
      <c r="I101" s="85"/>
      <c r="J101" s="85"/>
      <c r="K101" s="85"/>
      <c r="L101" s="85"/>
      <c r="M101" s="85"/>
      <c r="N101" s="85"/>
      <c r="O101" s="85"/>
      <c r="P101" s="85"/>
      <c r="Q101" s="85"/>
    </row>
    <row r="102" spans="5:17" s="71" customFormat="1" ht="23.25" x14ac:dyDescent="0.2">
      <c r="E102" s="84"/>
      <c r="F102" s="84"/>
      <c r="G102" s="85"/>
      <c r="H102" s="85"/>
      <c r="I102" s="85"/>
      <c r="J102" s="85"/>
      <c r="K102" s="85"/>
      <c r="L102" s="85"/>
      <c r="M102" s="85"/>
      <c r="N102" s="85"/>
      <c r="O102" s="85"/>
      <c r="P102" s="85"/>
      <c r="Q102" s="85"/>
    </row>
    <row r="103" spans="5:17" s="71" customFormat="1" ht="23.25" x14ac:dyDescent="0.2">
      <c r="E103" s="84"/>
      <c r="F103" s="84"/>
      <c r="G103" s="85"/>
      <c r="H103" s="85"/>
      <c r="I103" s="85"/>
      <c r="J103" s="85"/>
      <c r="K103" s="85"/>
      <c r="L103" s="85"/>
      <c r="M103" s="85"/>
      <c r="N103" s="85"/>
      <c r="O103" s="85"/>
      <c r="P103" s="85"/>
      <c r="Q103" s="85"/>
    </row>
    <row r="104" spans="5:17" s="71" customFormat="1" ht="23.25" x14ac:dyDescent="0.2">
      <c r="E104" s="84"/>
      <c r="F104" s="84"/>
      <c r="G104" s="85"/>
      <c r="H104" s="85"/>
      <c r="I104" s="85"/>
      <c r="J104" s="85"/>
      <c r="K104" s="85"/>
      <c r="L104" s="85"/>
      <c r="M104" s="85"/>
      <c r="N104" s="85"/>
      <c r="O104" s="85"/>
      <c r="P104" s="85"/>
      <c r="Q104" s="85"/>
    </row>
    <row r="105" spans="5:17" s="71" customFormat="1" ht="23.25" x14ac:dyDescent="0.2">
      <c r="E105" s="84"/>
      <c r="F105" s="84"/>
      <c r="G105" s="85"/>
      <c r="H105" s="85"/>
      <c r="I105" s="85"/>
      <c r="J105" s="85"/>
      <c r="K105" s="85"/>
      <c r="L105" s="85"/>
      <c r="M105" s="85"/>
      <c r="N105" s="85"/>
      <c r="O105" s="85"/>
      <c r="P105" s="85"/>
      <c r="Q105" s="85"/>
    </row>
    <row r="106" spans="5:17" s="71" customFormat="1" ht="23.25" x14ac:dyDescent="0.2">
      <c r="E106" s="84"/>
      <c r="F106" s="84"/>
      <c r="G106" s="85"/>
      <c r="H106" s="85"/>
      <c r="I106" s="85"/>
      <c r="J106" s="85"/>
      <c r="K106" s="85"/>
      <c r="L106" s="85"/>
      <c r="M106" s="85"/>
      <c r="N106" s="85"/>
      <c r="O106" s="85"/>
      <c r="P106" s="85"/>
      <c r="Q106" s="85"/>
    </row>
    <row r="107" spans="5:17" s="71" customFormat="1" ht="23.25" x14ac:dyDescent="0.2">
      <c r="E107" s="84"/>
      <c r="F107" s="84"/>
      <c r="G107" s="85"/>
      <c r="H107" s="85"/>
      <c r="I107" s="85"/>
      <c r="J107" s="85"/>
      <c r="K107" s="85"/>
      <c r="L107" s="85"/>
      <c r="M107" s="85"/>
      <c r="N107" s="85"/>
      <c r="O107" s="85"/>
      <c r="P107" s="85"/>
      <c r="Q107" s="85"/>
    </row>
    <row r="108" spans="5:17" s="71" customFormat="1" ht="23.25" x14ac:dyDescent="0.2">
      <c r="E108" s="84"/>
      <c r="F108" s="84"/>
      <c r="G108" s="85"/>
      <c r="H108" s="85"/>
      <c r="I108" s="85"/>
      <c r="J108" s="85"/>
      <c r="K108" s="85"/>
      <c r="L108" s="85"/>
      <c r="M108" s="85"/>
      <c r="N108" s="85"/>
      <c r="O108" s="85"/>
      <c r="P108" s="85"/>
      <c r="Q108" s="85"/>
    </row>
    <row r="109" spans="5:17" s="71" customFormat="1" ht="23.25" x14ac:dyDescent="0.2">
      <c r="E109" s="84"/>
      <c r="F109" s="84"/>
      <c r="G109" s="85"/>
      <c r="H109" s="85"/>
      <c r="I109" s="85"/>
      <c r="J109" s="85"/>
      <c r="K109" s="85"/>
      <c r="L109" s="85"/>
      <c r="M109" s="85"/>
      <c r="N109" s="85"/>
      <c r="O109" s="85"/>
      <c r="P109" s="85"/>
      <c r="Q109" s="85"/>
    </row>
    <row r="110" spans="5:17" s="71" customFormat="1" ht="23.25" x14ac:dyDescent="0.2">
      <c r="E110" s="84"/>
      <c r="F110" s="84"/>
      <c r="G110" s="85"/>
      <c r="H110" s="85"/>
      <c r="I110" s="85"/>
      <c r="J110" s="85"/>
      <c r="K110" s="85"/>
      <c r="L110" s="85"/>
      <c r="M110" s="85"/>
      <c r="N110" s="85"/>
      <c r="O110" s="85"/>
      <c r="P110" s="85"/>
      <c r="Q110" s="85"/>
    </row>
    <row r="111" spans="5:17" s="71" customFormat="1" ht="23.25" x14ac:dyDescent="0.2">
      <c r="E111" s="84"/>
      <c r="F111" s="84"/>
      <c r="G111" s="85"/>
      <c r="H111" s="85"/>
      <c r="I111" s="85"/>
      <c r="J111" s="85"/>
      <c r="K111" s="85"/>
      <c r="L111" s="85"/>
      <c r="M111" s="85"/>
      <c r="N111" s="85"/>
      <c r="O111" s="85"/>
      <c r="P111" s="85"/>
      <c r="Q111" s="85"/>
    </row>
    <row r="112" spans="5:17" s="71" customFormat="1" ht="23.25" x14ac:dyDescent="0.2">
      <c r="E112" s="84"/>
      <c r="F112" s="84"/>
      <c r="G112" s="85"/>
      <c r="H112" s="85"/>
      <c r="I112" s="85"/>
      <c r="J112" s="85"/>
      <c r="K112" s="85"/>
      <c r="L112" s="85"/>
      <c r="M112" s="85"/>
      <c r="N112" s="85"/>
      <c r="O112" s="85"/>
      <c r="P112" s="85"/>
      <c r="Q112" s="85"/>
    </row>
    <row r="113" spans="5:17" s="71" customFormat="1" ht="23.25" x14ac:dyDescent="0.2">
      <c r="E113" s="84"/>
      <c r="F113" s="84"/>
      <c r="G113" s="85"/>
      <c r="H113" s="85"/>
      <c r="I113" s="85"/>
      <c r="J113" s="85"/>
      <c r="K113" s="85"/>
      <c r="L113" s="85"/>
      <c r="M113" s="85"/>
      <c r="N113" s="85"/>
      <c r="O113" s="85"/>
      <c r="P113" s="85"/>
      <c r="Q113" s="85"/>
    </row>
    <row r="114" spans="5:17" s="71" customFormat="1" ht="23.25" x14ac:dyDescent="0.2">
      <c r="E114" s="84"/>
      <c r="F114" s="84"/>
      <c r="G114" s="85"/>
      <c r="H114" s="85"/>
      <c r="I114" s="85"/>
      <c r="J114" s="85"/>
      <c r="K114" s="85"/>
      <c r="L114" s="85"/>
      <c r="M114" s="85"/>
      <c r="N114" s="85"/>
      <c r="O114" s="85"/>
      <c r="P114" s="85"/>
      <c r="Q114" s="85"/>
    </row>
    <row r="115" spans="5:17" s="71" customFormat="1" ht="23.25" x14ac:dyDescent="0.2">
      <c r="E115" s="84"/>
      <c r="F115" s="84"/>
      <c r="G115" s="85"/>
      <c r="H115" s="85"/>
      <c r="I115" s="85"/>
      <c r="J115" s="85"/>
      <c r="K115" s="85"/>
      <c r="L115" s="85"/>
      <c r="M115" s="85"/>
      <c r="N115" s="85"/>
      <c r="O115" s="85"/>
      <c r="P115" s="85"/>
      <c r="Q115" s="85"/>
    </row>
    <row r="116" spans="5:17" s="71" customFormat="1" ht="23.25" x14ac:dyDescent="0.2">
      <c r="E116" s="84"/>
      <c r="F116" s="84"/>
      <c r="G116" s="85"/>
      <c r="H116" s="85"/>
      <c r="I116" s="85"/>
      <c r="J116" s="85"/>
      <c r="K116" s="85"/>
      <c r="L116" s="85"/>
      <c r="M116" s="85"/>
      <c r="N116" s="85"/>
      <c r="O116" s="85"/>
      <c r="P116" s="85"/>
      <c r="Q116" s="85"/>
    </row>
    <row r="117" spans="5:17" s="71" customFormat="1" ht="23.25" x14ac:dyDescent="0.2">
      <c r="E117" s="84"/>
      <c r="F117" s="84"/>
      <c r="G117" s="85"/>
      <c r="H117" s="85"/>
      <c r="I117" s="85"/>
      <c r="J117" s="85"/>
      <c r="K117" s="85"/>
      <c r="L117" s="85"/>
      <c r="M117" s="85"/>
      <c r="N117" s="85"/>
      <c r="O117" s="85"/>
      <c r="P117" s="85"/>
      <c r="Q117" s="85"/>
    </row>
    <row r="118" spans="5:17" s="71" customFormat="1" ht="23.25" x14ac:dyDescent="0.2">
      <c r="E118" s="84"/>
      <c r="F118" s="84"/>
      <c r="G118" s="85"/>
      <c r="H118" s="85"/>
      <c r="I118" s="85"/>
      <c r="J118" s="85"/>
      <c r="K118" s="85"/>
      <c r="L118" s="85"/>
      <c r="M118" s="85"/>
      <c r="N118" s="85"/>
      <c r="O118" s="85"/>
      <c r="P118" s="85"/>
      <c r="Q118" s="85"/>
    </row>
    <row r="119" spans="5:17" s="71" customFormat="1" ht="23.25" x14ac:dyDescent="0.2">
      <c r="E119" s="84"/>
      <c r="F119" s="84"/>
      <c r="G119" s="85"/>
      <c r="H119" s="85"/>
      <c r="I119" s="85"/>
      <c r="J119" s="85"/>
      <c r="K119" s="85"/>
      <c r="L119" s="85"/>
      <c r="M119" s="85"/>
      <c r="N119" s="85"/>
      <c r="O119" s="85"/>
      <c r="P119" s="85"/>
      <c r="Q119" s="85"/>
    </row>
    <row r="120" spans="5:17" s="71" customFormat="1" ht="23.25" x14ac:dyDescent="0.2">
      <c r="E120" s="84"/>
      <c r="F120" s="84"/>
      <c r="G120" s="85"/>
      <c r="H120" s="85"/>
      <c r="I120" s="85"/>
      <c r="J120" s="85"/>
      <c r="K120" s="85"/>
      <c r="L120" s="85"/>
      <c r="M120" s="85"/>
      <c r="N120" s="85"/>
      <c r="O120" s="85"/>
      <c r="P120" s="85"/>
      <c r="Q120" s="85"/>
    </row>
    <row r="121" spans="5:17" s="71" customFormat="1" ht="23.25" x14ac:dyDescent="0.2">
      <c r="E121" s="84"/>
      <c r="F121" s="84"/>
      <c r="G121" s="85"/>
      <c r="H121" s="85"/>
      <c r="I121" s="85"/>
      <c r="J121" s="85"/>
      <c r="K121" s="85"/>
      <c r="L121" s="85"/>
      <c r="M121" s="85"/>
      <c r="N121" s="85"/>
      <c r="O121" s="85"/>
      <c r="P121" s="85"/>
      <c r="Q121" s="85"/>
    </row>
    <row r="122" spans="5:17" s="71" customFormat="1" ht="23.25" x14ac:dyDescent="0.2">
      <c r="E122" s="84"/>
      <c r="F122" s="84"/>
      <c r="G122" s="85"/>
      <c r="H122" s="85"/>
      <c r="I122" s="85"/>
      <c r="J122" s="85"/>
      <c r="K122" s="85"/>
      <c r="L122" s="85"/>
      <c r="M122" s="85"/>
      <c r="N122" s="85"/>
      <c r="O122" s="85"/>
      <c r="P122" s="85"/>
      <c r="Q122" s="85"/>
    </row>
    <row r="123" spans="5:17" s="71" customFormat="1" ht="23.25" x14ac:dyDescent="0.2">
      <c r="E123" s="84"/>
      <c r="F123" s="84"/>
      <c r="G123" s="85"/>
      <c r="H123" s="85"/>
      <c r="I123" s="85"/>
      <c r="J123" s="85"/>
      <c r="K123" s="85"/>
      <c r="L123" s="85"/>
      <c r="M123" s="85"/>
      <c r="N123" s="85"/>
      <c r="O123" s="85"/>
      <c r="P123" s="85"/>
      <c r="Q123" s="85"/>
    </row>
    <row r="124" spans="5:17" s="71" customFormat="1" ht="23.25" x14ac:dyDescent="0.2">
      <c r="E124" s="84"/>
      <c r="F124" s="84"/>
      <c r="G124" s="85"/>
      <c r="H124" s="85"/>
      <c r="I124" s="85"/>
      <c r="J124" s="85"/>
      <c r="K124" s="85"/>
      <c r="L124" s="85"/>
      <c r="M124" s="85"/>
      <c r="N124" s="85"/>
      <c r="O124" s="85"/>
      <c r="P124" s="85"/>
      <c r="Q124" s="85"/>
    </row>
    <row r="125" spans="5:17" s="71" customFormat="1" ht="23.25" x14ac:dyDescent="0.2">
      <c r="E125" s="84"/>
      <c r="F125" s="84"/>
      <c r="G125" s="85"/>
      <c r="H125" s="85"/>
      <c r="I125" s="85"/>
      <c r="J125" s="85"/>
      <c r="K125" s="85"/>
      <c r="L125" s="85"/>
      <c r="M125" s="85"/>
      <c r="N125" s="85"/>
      <c r="O125" s="85"/>
      <c r="P125" s="85"/>
      <c r="Q125" s="85"/>
    </row>
    <row r="126" spans="5:17" s="71" customFormat="1" ht="23.25" x14ac:dyDescent="0.2">
      <c r="E126" s="84"/>
      <c r="F126" s="84"/>
      <c r="G126" s="85"/>
      <c r="H126" s="85"/>
      <c r="I126" s="85"/>
      <c r="J126" s="85"/>
      <c r="K126" s="85"/>
      <c r="L126" s="85"/>
      <c r="M126" s="85"/>
      <c r="N126" s="85"/>
      <c r="O126" s="85"/>
      <c r="P126" s="85"/>
      <c r="Q126" s="85"/>
    </row>
    <row r="127" spans="5:17" s="71" customFormat="1" ht="23.25" x14ac:dyDescent="0.2">
      <c r="E127" s="84"/>
      <c r="F127" s="84"/>
      <c r="G127" s="85"/>
      <c r="H127" s="85"/>
      <c r="I127" s="85"/>
      <c r="J127" s="85"/>
      <c r="K127" s="85"/>
      <c r="L127" s="85"/>
      <c r="M127" s="85"/>
      <c r="N127" s="85"/>
      <c r="O127" s="85"/>
      <c r="P127" s="85"/>
      <c r="Q127" s="85"/>
    </row>
    <row r="128" spans="5:17" s="71" customFormat="1" ht="23.25" x14ac:dyDescent="0.2">
      <c r="E128" s="84"/>
      <c r="F128" s="84"/>
      <c r="G128" s="85"/>
      <c r="H128" s="85"/>
      <c r="I128" s="85"/>
      <c r="J128" s="85"/>
      <c r="K128" s="85"/>
      <c r="L128" s="85"/>
      <c r="M128" s="85"/>
      <c r="N128" s="85"/>
      <c r="O128" s="85"/>
      <c r="P128" s="85"/>
      <c r="Q128" s="85"/>
    </row>
    <row r="129" spans="5:17" s="71" customFormat="1" ht="23.25" x14ac:dyDescent="0.2">
      <c r="E129" s="84"/>
      <c r="F129" s="84"/>
      <c r="G129" s="85"/>
      <c r="H129" s="85"/>
      <c r="I129" s="85"/>
      <c r="J129" s="85"/>
      <c r="K129" s="85"/>
      <c r="L129" s="85"/>
      <c r="M129" s="85"/>
      <c r="N129" s="85"/>
      <c r="O129" s="85"/>
      <c r="P129" s="85"/>
      <c r="Q129" s="85"/>
    </row>
    <row r="130" spans="5:17" s="71" customFormat="1" ht="23.25" x14ac:dyDescent="0.2">
      <c r="E130" s="84"/>
      <c r="F130" s="84"/>
      <c r="G130" s="85"/>
      <c r="H130" s="85"/>
      <c r="I130" s="85"/>
      <c r="J130" s="85"/>
      <c r="K130" s="85"/>
      <c r="L130" s="85"/>
      <c r="M130" s="85"/>
      <c r="N130" s="85"/>
      <c r="O130" s="85"/>
      <c r="P130" s="85"/>
      <c r="Q130" s="85"/>
    </row>
    <row r="131" spans="5:17" s="71" customFormat="1" ht="23.25" x14ac:dyDescent="0.2">
      <c r="E131" s="84"/>
      <c r="F131" s="84"/>
      <c r="G131" s="85"/>
      <c r="H131" s="85"/>
      <c r="I131" s="85"/>
      <c r="J131" s="85"/>
      <c r="K131" s="85"/>
      <c r="L131" s="85"/>
      <c r="M131" s="85"/>
      <c r="N131" s="85"/>
      <c r="O131" s="85"/>
      <c r="P131" s="85"/>
      <c r="Q131" s="85"/>
    </row>
    <row r="132" spans="5:17" s="71" customFormat="1" ht="23.25" x14ac:dyDescent="0.2">
      <c r="E132" s="84"/>
      <c r="F132" s="84"/>
      <c r="G132" s="85"/>
      <c r="H132" s="85"/>
      <c r="I132" s="85"/>
      <c r="J132" s="85"/>
      <c r="K132" s="85"/>
      <c r="L132" s="85"/>
      <c r="M132" s="85"/>
      <c r="N132" s="85"/>
      <c r="O132" s="85"/>
      <c r="P132" s="85"/>
      <c r="Q132" s="85"/>
    </row>
    <row r="133" spans="5:17" s="71" customFormat="1" ht="23.25" x14ac:dyDescent="0.2">
      <c r="E133" s="84"/>
      <c r="F133" s="84"/>
      <c r="G133" s="85"/>
      <c r="H133" s="85"/>
      <c r="I133" s="85"/>
      <c r="J133" s="85"/>
      <c r="K133" s="85"/>
      <c r="L133" s="85"/>
      <c r="M133" s="85"/>
      <c r="N133" s="85"/>
      <c r="O133" s="85"/>
      <c r="P133" s="85"/>
      <c r="Q133" s="85"/>
    </row>
    <row r="134" spans="5:17" s="71" customFormat="1" ht="23.25" x14ac:dyDescent="0.2">
      <c r="E134" s="84"/>
      <c r="F134" s="84"/>
      <c r="G134" s="85"/>
      <c r="H134" s="85"/>
      <c r="I134" s="85"/>
      <c r="J134" s="85"/>
      <c r="K134" s="85"/>
      <c r="L134" s="85"/>
      <c r="M134" s="85"/>
      <c r="N134" s="85"/>
      <c r="O134" s="85"/>
      <c r="P134" s="85"/>
      <c r="Q134" s="85"/>
    </row>
    <row r="135" spans="5:17" s="71" customFormat="1" ht="23.25" x14ac:dyDescent="0.2">
      <c r="E135" s="84"/>
      <c r="F135" s="84"/>
      <c r="G135" s="85"/>
      <c r="H135" s="85"/>
      <c r="I135" s="85"/>
      <c r="J135" s="85"/>
      <c r="K135" s="85"/>
      <c r="L135" s="85"/>
      <c r="M135" s="85"/>
      <c r="N135" s="85"/>
      <c r="O135" s="85"/>
      <c r="P135" s="85"/>
      <c r="Q135" s="85"/>
    </row>
    <row r="136" spans="5:17" s="71" customFormat="1" ht="23.25" x14ac:dyDescent="0.2">
      <c r="E136" s="84"/>
      <c r="F136" s="84"/>
      <c r="G136" s="85"/>
      <c r="H136" s="85"/>
      <c r="I136" s="85"/>
      <c r="J136" s="85"/>
      <c r="K136" s="85"/>
      <c r="L136" s="85"/>
      <c r="M136" s="85"/>
      <c r="N136" s="85"/>
      <c r="O136" s="85"/>
      <c r="P136" s="85"/>
      <c r="Q136" s="85"/>
    </row>
    <row r="137" spans="5:17" s="71" customFormat="1" ht="23.25" x14ac:dyDescent="0.2">
      <c r="E137" s="84"/>
      <c r="F137" s="84"/>
      <c r="G137" s="85"/>
      <c r="H137" s="85"/>
      <c r="I137" s="85"/>
      <c r="J137" s="85"/>
      <c r="K137" s="85"/>
      <c r="L137" s="85"/>
      <c r="M137" s="85"/>
      <c r="N137" s="85"/>
      <c r="O137" s="85"/>
      <c r="P137" s="85"/>
      <c r="Q137" s="85"/>
    </row>
    <row r="138" spans="5:17" s="71" customFormat="1" ht="23.25" x14ac:dyDescent="0.2">
      <c r="E138" s="84"/>
      <c r="F138" s="84"/>
      <c r="G138" s="85"/>
      <c r="H138" s="85"/>
      <c r="I138" s="85"/>
      <c r="J138" s="85"/>
      <c r="K138" s="85"/>
      <c r="L138" s="85"/>
      <c r="M138" s="85"/>
      <c r="N138" s="85"/>
      <c r="O138" s="85"/>
      <c r="P138" s="85"/>
      <c r="Q138" s="85"/>
    </row>
    <row r="139" spans="5:17" s="71" customFormat="1" ht="23.25" x14ac:dyDescent="0.2">
      <c r="E139" s="84"/>
      <c r="F139" s="84"/>
      <c r="G139" s="85"/>
      <c r="H139" s="85"/>
      <c r="I139" s="85"/>
      <c r="J139" s="85"/>
      <c r="K139" s="85"/>
      <c r="L139" s="85"/>
      <c r="M139" s="85"/>
      <c r="N139" s="85"/>
      <c r="O139" s="85"/>
      <c r="P139" s="85"/>
      <c r="Q139" s="85"/>
    </row>
    <row r="140" spans="5:17" s="71" customFormat="1" ht="23.25" x14ac:dyDescent="0.2">
      <c r="E140" s="84"/>
      <c r="F140" s="84"/>
      <c r="G140" s="85"/>
      <c r="H140" s="85"/>
      <c r="I140" s="85"/>
      <c r="J140" s="85"/>
      <c r="K140" s="85"/>
      <c r="L140" s="85"/>
      <c r="M140" s="85"/>
      <c r="N140" s="85"/>
      <c r="O140" s="85"/>
      <c r="P140" s="85"/>
      <c r="Q140" s="85"/>
    </row>
    <row r="141" spans="5:17" s="71" customFormat="1" ht="23.25" x14ac:dyDescent="0.2">
      <c r="E141" s="84"/>
      <c r="F141" s="84"/>
      <c r="G141" s="85"/>
      <c r="H141" s="85"/>
      <c r="I141" s="85"/>
      <c r="J141" s="85"/>
      <c r="K141" s="85"/>
      <c r="L141" s="85"/>
      <c r="M141" s="85"/>
      <c r="N141" s="85"/>
      <c r="O141" s="85"/>
      <c r="P141" s="85"/>
      <c r="Q141" s="85"/>
    </row>
    <row r="142" spans="5:17" s="71" customFormat="1" ht="23.25" x14ac:dyDescent="0.2">
      <c r="E142" s="84"/>
      <c r="F142" s="84"/>
      <c r="G142" s="85"/>
      <c r="H142" s="85"/>
      <c r="I142" s="85"/>
      <c r="J142" s="85"/>
      <c r="K142" s="85"/>
      <c r="L142" s="85"/>
      <c r="M142" s="85"/>
      <c r="N142" s="85"/>
      <c r="O142" s="85"/>
      <c r="P142" s="85"/>
      <c r="Q142" s="85"/>
    </row>
    <row r="143" spans="5:17" s="71" customFormat="1" ht="23.25" x14ac:dyDescent="0.2">
      <c r="E143" s="84"/>
      <c r="F143" s="84"/>
      <c r="G143" s="85"/>
      <c r="H143" s="85"/>
      <c r="I143" s="85"/>
      <c r="J143" s="85"/>
      <c r="K143" s="85"/>
      <c r="L143" s="85"/>
      <c r="M143" s="85"/>
      <c r="N143" s="85"/>
      <c r="O143" s="85"/>
      <c r="P143" s="85"/>
      <c r="Q143" s="85"/>
    </row>
    <row r="144" spans="5:17" s="71" customFormat="1" ht="23.25" x14ac:dyDescent="0.2">
      <c r="E144" s="84"/>
      <c r="F144" s="84"/>
      <c r="G144" s="85"/>
      <c r="H144" s="85"/>
      <c r="I144" s="85"/>
      <c r="J144" s="85"/>
      <c r="K144" s="85"/>
      <c r="L144" s="85"/>
      <c r="M144" s="85"/>
      <c r="N144" s="85"/>
      <c r="O144" s="85"/>
      <c r="P144" s="85"/>
      <c r="Q144" s="85"/>
    </row>
    <row r="145" spans="5:17" s="71" customFormat="1" ht="23.25" x14ac:dyDescent="0.2">
      <c r="E145" s="84"/>
      <c r="F145" s="84"/>
      <c r="G145" s="85"/>
      <c r="H145" s="85"/>
      <c r="I145" s="85"/>
      <c r="J145" s="85"/>
      <c r="K145" s="85"/>
      <c r="L145" s="85"/>
      <c r="M145" s="85"/>
      <c r="N145" s="85"/>
      <c r="O145" s="85"/>
      <c r="P145" s="85"/>
      <c r="Q145" s="85"/>
    </row>
    <row r="146" spans="5:17" s="71" customFormat="1" ht="23.25" x14ac:dyDescent="0.2">
      <c r="E146" s="84"/>
      <c r="F146" s="84"/>
      <c r="G146" s="85"/>
      <c r="H146" s="85"/>
      <c r="I146" s="85"/>
      <c r="J146" s="85"/>
      <c r="K146" s="85"/>
      <c r="L146" s="85"/>
      <c r="M146" s="85"/>
      <c r="N146" s="85"/>
      <c r="O146" s="85"/>
      <c r="P146" s="85"/>
      <c r="Q146" s="85"/>
    </row>
    <row r="147" spans="5:17" s="71" customFormat="1" ht="23.25" x14ac:dyDescent="0.2">
      <c r="E147" s="84"/>
      <c r="F147" s="84"/>
      <c r="G147" s="85"/>
      <c r="H147" s="85"/>
      <c r="I147" s="85"/>
      <c r="J147" s="85"/>
      <c r="K147" s="85"/>
      <c r="L147" s="85"/>
      <c r="M147" s="85"/>
      <c r="N147" s="85"/>
      <c r="O147" s="85"/>
      <c r="P147" s="85"/>
      <c r="Q147" s="85"/>
    </row>
    <row r="148" spans="5:17" s="71" customFormat="1" ht="23.25" x14ac:dyDescent="0.2">
      <c r="E148" s="84"/>
      <c r="F148" s="84"/>
      <c r="G148" s="85"/>
      <c r="H148" s="85"/>
      <c r="I148" s="85"/>
      <c r="J148" s="85"/>
      <c r="K148" s="85"/>
      <c r="L148" s="85"/>
      <c r="M148" s="85"/>
      <c r="N148" s="85"/>
      <c r="O148" s="85"/>
      <c r="P148" s="85"/>
      <c r="Q148" s="85"/>
    </row>
    <row r="149" spans="5:17" s="71" customFormat="1" ht="23.25" x14ac:dyDescent="0.2">
      <c r="E149" s="84"/>
      <c r="F149" s="84"/>
      <c r="G149" s="85"/>
      <c r="H149" s="85"/>
      <c r="I149" s="85"/>
      <c r="J149" s="85"/>
      <c r="K149" s="85"/>
      <c r="L149" s="85"/>
      <c r="M149" s="85"/>
      <c r="N149" s="85"/>
      <c r="O149" s="85"/>
      <c r="P149" s="85"/>
      <c r="Q149" s="85"/>
    </row>
    <row r="150" spans="5:17" s="71" customFormat="1" ht="23.25" x14ac:dyDescent="0.2">
      <c r="E150" s="84"/>
      <c r="F150" s="84"/>
      <c r="G150" s="85"/>
      <c r="H150" s="85"/>
      <c r="I150" s="85"/>
      <c r="J150" s="85"/>
      <c r="K150" s="85"/>
      <c r="L150" s="85"/>
      <c r="M150" s="85"/>
      <c r="N150" s="85"/>
      <c r="O150" s="85"/>
      <c r="P150" s="85"/>
      <c r="Q150" s="85"/>
    </row>
    <row r="151" spans="5:17" s="71" customFormat="1" ht="23.25" x14ac:dyDescent="0.2">
      <c r="E151" s="84"/>
      <c r="F151" s="84"/>
      <c r="G151" s="85"/>
      <c r="H151" s="85"/>
      <c r="I151" s="85"/>
      <c r="J151" s="85"/>
      <c r="K151" s="85"/>
      <c r="L151" s="85"/>
      <c r="M151" s="85"/>
      <c r="N151" s="85"/>
      <c r="O151" s="85"/>
      <c r="P151" s="85"/>
      <c r="Q151" s="85"/>
    </row>
    <row r="152" spans="5:17" s="71" customFormat="1" ht="23.25" x14ac:dyDescent="0.2">
      <c r="E152" s="84"/>
      <c r="F152" s="84"/>
      <c r="G152" s="85"/>
      <c r="H152" s="85"/>
      <c r="I152" s="85"/>
      <c r="J152" s="85"/>
      <c r="K152" s="85"/>
      <c r="L152" s="85"/>
      <c r="M152" s="85"/>
      <c r="N152" s="85"/>
      <c r="O152" s="85"/>
      <c r="P152" s="85"/>
      <c r="Q152" s="85"/>
    </row>
    <row r="153" spans="5:17" s="71" customFormat="1" ht="23.25" x14ac:dyDescent="0.2">
      <c r="E153" s="84"/>
      <c r="F153" s="84"/>
      <c r="G153" s="85"/>
      <c r="H153" s="85"/>
      <c r="I153" s="85"/>
      <c r="J153" s="85"/>
      <c r="K153" s="85"/>
      <c r="L153" s="85"/>
      <c r="M153" s="85"/>
      <c r="N153" s="85"/>
      <c r="O153" s="85"/>
      <c r="P153" s="85"/>
      <c r="Q153" s="85"/>
    </row>
    <row r="154" spans="5:17" s="71" customFormat="1" ht="23.25" x14ac:dyDescent="0.2">
      <c r="E154" s="84"/>
      <c r="F154" s="84"/>
      <c r="G154" s="85"/>
      <c r="H154" s="85"/>
      <c r="I154" s="85"/>
      <c r="J154" s="85"/>
      <c r="K154" s="85"/>
      <c r="L154" s="85"/>
      <c r="M154" s="85"/>
      <c r="N154" s="85"/>
      <c r="O154" s="85"/>
      <c r="P154" s="85"/>
      <c r="Q154" s="85"/>
    </row>
    <row r="155" spans="5:17" s="71" customFormat="1" ht="23.25" x14ac:dyDescent="0.2">
      <c r="E155" s="84"/>
      <c r="F155" s="84"/>
      <c r="G155" s="85"/>
      <c r="H155" s="85"/>
      <c r="I155" s="85"/>
      <c r="J155" s="85"/>
      <c r="K155" s="85"/>
      <c r="L155" s="85"/>
      <c r="M155" s="85"/>
      <c r="N155" s="85"/>
      <c r="O155" s="85"/>
      <c r="P155" s="85"/>
      <c r="Q155" s="85"/>
    </row>
    <row r="156" spans="5:17" s="71" customFormat="1" ht="23.25" x14ac:dyDescent="0.2">
      <c r="E156" s="84"/>
      <c r="F156" s="84"/>
      <c r="G156" s="85"/>
      <c r="H156" s="85"/>
      <c r="I156" s="85"/>
      <c r="J156" s="85"/>
      <c r="K156" s="85"/>
      <c r="L156" s="85"/>
      <c r="M156" s="85"/>
      <c r="N156" s="85"/>
      <c r="O156" s="85"/>
      <c r="P156" s="85"/>
      <c r="Q156" s="85"/>
    </row>
    <row r="157" spans="5:17" s="71" customFormat="1" ht="23.25" x14ac:dyDescent="0.2">
      <c r="E157" s="84"/>
      <c r="F157" s="84"/>
      <c r="G157" s="85"/>
      <c r="H157" s="85"/>
      <c r="I157" s="85"/>
      <c r="J157" s="85"/>
      <c r="K157" s="85"/>
      <c r="L157" s="85"/>
      <c r="M157" s="85"/>
      <c r="N157" s="85"/>
      <c r="O157" s="85"/>
      <c r="P157" s="85"/>
      <c r="Q157" s="85"/>
    </row>
    <row r="158" spans="5:17" s="71" customFormat="1" ht="23.25" x14ac:dyDescent="0.2">
      <c r="E158" s="84"/>
      <c r="F158" s="84"/>
      <c r="G158" s="85"/>
      <c r="H158" s="85"/>
      <c r="I158" s="85"/>
      <c r="J158" s="85"/>
      <c r="K158" s="85"/>
      <c r="L158" s="85"/>
      <c r="M158" s="85"/>
      <c r="N158" s="85"/>
      <c r="O158" s="85"/>
      <c r="P158" s="85"/>
      <c r="Q158" s="85"/>
    </row>
    <row r="159" spans="5:17" s="71" customFormat="1" ht="23.25" x14ac:dyDescent="0.2">
      <c r="E159" s="84"/>
      <c r="F159" s="84"/>
      <c r="G159" s="85"/>
      <c r="H159" s="85"/>
      <c r="I159" s="85"/>
      <c r="J159" s="85"/>
      <c r="K159" s="85"/>
      <c r="L159" s="85"/>
      <c r="M159" s="85"/>
      <c r="N159" s="85"/>
      <c r="O159" s="85"/>
      <c r="P159" s="85"/>
      <c r="Q159" s="85"/>
    </row>
    <row r="160" spans="5:17" s="71" customFormat="1" ht="23.25" x14ac:dyDescent="0.2">
      <c r="E160" s="84"/>
      <c r="F160" s="84"/>
      <c r="G160" s="85"/>
      <c r="H160" s="85"/>
      <c r="I160" s="85"/>
      <c r="J160" s="85"/>
      <c r="K160" s="85"/>
      <c r="L160" s="85"/>
      <c r="M160" s="85"/>
      <c r="N160" s="85"/>
      <c r="O160" s="85"/>
      <c r="P160" s="85"/>
      <c r="Q160" s="85"/>
    </row>
    <row r="161" spans="5:17" s="71" customFormat="1" ht="23.25" x14ac:dyDescent="0.2">
      <c r="E161" s="84"/>
      <c r="F161" s="84"/>
      <c r="G161" s="85"/>
      <c r="H161" s="85"/>
      <c r="I161" s="85"/>
      <c r="J161" s="85"/>
      <c r="K161" s="85"/>
      <c r="L161" s="85"/>
      <c r="M161" s="85"/>
      <c r="N161" s="85"/>
      <c r="O161" s="85"/>
      <c r="P161" s="85"/>
      <c r="Q161" s="85"/>
    </row>
    <row r="162" spans="5:17" s="71" customFormat="1" ht="23.25" x14ac:dyDescent="0.2">
      <c r="E162" s="84"/>
      <c r="F162" s="84"/>
      <c r="G162" s="85"/>
      <c r="H162" s="85"/>
      <c r="I162" s="85"/>
      <c r="J162" s="85"/>
      <c r="K162" s="85"/>
      <c r="L162" s="85"/>
      <c r="M162" s="85"/>
      <c r="N162" s="85"/>
      <c r="O162" s="85"/>
      <c r="P162" s="85"/>
      <c r="Q162" s="85"/>
    </row>
    <row r="163" spans="5:17" s="71" customFormat="1" ht="23.25" x14ac:dyDescent="0.2">
      <c r="E163" s="84"/>
      <c r="F163" s="84"/>
      <c r="G163" s="85"/>
      <c r="H163" s="85"/>
      <c r="I163" s="85"/>
      <c r="J163" s="85"/>
      <c r="K163" s="85"/>
      <c r="L163" s="85"/>
      <c r="M163" s="85"/>
      <c r="N163" s="85"/>
      <c r="O163" s="85"/>
      <c r="P163" s="85"/>
      <c r="Q163" s="85"/>
    </row>
    <row r="164" spans="5:17" s="71" customFormat="1" ht="23.25" x14ac:dyDescent="0.2">
      <c r="E164" s="84"/>
      <c r="F164" s="84"/>
      <c r="G164" s="85"/>
      <c r="H164" s="85"/>
      <c r="I164" s="85"/>
      <c r="J164" s="85"/>
      <c r="K164" s="85"/>
      <c r="L164" s="85"/>
      <c r="M164" s="85"/>
      <c r="N164" s="85"/>
      <c r="O164" s="85"/>
      <c r="P164" s="85"/>
      <c r="Q164" s="85"/>
    </row>
    <row r="165" spans="5:17" s="71" customFormat="1" ht="23.25" x14ac:dyDescent="0.2">
      <c r="E165" s="84"/>
      <c r="F165" s="84"/>
      <c r="G165" s="85"/>
      <c r="H165" s="85"/>
      <c r="I165" s="85"/>
      <c r="J165" s="85"/>
      <c r="K165" s="85"/>
      <c r="L165" s="85"/>
      <c r="M165" s="85"/>
      <c r="N165" s="85"/>
      <c r="O165" s="85"/>
      <c r="P165" s="85"/>
      <c r="Q165" s="85"/>
    </row>
    <row r="166" spans="5:17" s="71" customFormat="1" ht="23.25" x14ac:dyDescent="0.2">
      <c r="E166" s="84"/>
      <c r="F166" s="84"/>
      <c r="G166" s="85"/>
      <c r="H166" s="85"/>
      <c r="I166" s="85"/>
      <c r="J166" s="85"/>
      <c r="K166" s="85"/>
      <c r="L166" s="85"/>
      <c r="M166" s="85"/>
      <c r="N166" s="85"/>
      <c r="O166" s="85"/>
      <c r="P166" s="85"/>
      <c r="Q166" s="85"/>
    </row>
    <row r="167" spans="5:17" s="71" customFormat="1" ht="23.25" x14ac:dyDescent="0.2">
      <c r="E167" s="84"/>
      <c r="F167" s="84"/>
      <c r="G167" s="85"/>
      <c r="H167" s="85"/>
      <c r="I167" s="85"/>
      <c r="J167" s="85"/>
      <c r="K167" s="85"/>
      <c r="L167" s="85"/>
      <c r="M167" s="85"/>
      <c r="N167" s="85"/>
      <c r="O167" s="85"/>
      <c r="P167" s="85"/>
      <c r="Q167" s="85"/>
    </row>
    <row r="168" spans="5:17" s="71" customFormat="1" ht="23.25" x14ac:dyDescent="0.2">
      <c r="E168" s="84"/>
      <c r="F168" s="84"/>
      <c r="G168" s="85"/>
      <c r="H168" s="85"/>
      <c r="I168" s="85"/>
      <c r="J168" s="85"/>
      <c r="K168" s="85"/>
      <c r="L168" s="85"/>
      <c r="M168" s="85"/>
      <c r="N168" s="85"/>
      <c r="O168" s="85"/>
      <c r="P168" s="85"/>
      <c r="Q168" s="85"/>
    </row>
    <row r="169" spans="5:17" s="71" customFormat="1" ht="23.25" x14ac:dyDescent="0.2">
      <c r="E169" s="84"/>
      <c r="F169" s="84"/>
      <c r="G169" s="85"/>
      <c r="H169" s="85"/>
      <c r="I169" s="85"/>
      <c r="J169" s="85"/>
      <c r="K169" s="85"/>
      <c r="L169" s="85"/>
      <c r="M169" s="85"/>
      <c r="N169" s="85"/>
      <c r="O169" s="85"/>
      <c r="P169" s="85"/>
      <c r="Q169" s="85"/>
    </row>
    <row r="170" spans="5:17" s="71" customFormat="1" ht="23.25" x14ac:dyDescent="0.2">
      <c r="E170" s="84"/>
      <c r="F170" s="84"/>
      <c r="G170" s="85"/>
      <c r="H170" s="85"/>
      <c r="I170" s="85"/>
      <c r="J170" s="85"/>
      <c r="K170" s="85"/>
      <c r="L170" s="85"/>
      <c r="M170" s="85"/>
      <c r="N170" s="85"/>
      <c r="O170" s="85"/>
      <c r="P170" s="85"/>
      <c r="Q170" s="85"/>
    </row>
    <row r="171" spans="5:17" s="71" customFormat="1" ht="23.25" x14ac:dyDescent="0.2">
      <c r="E171" s="84"/>
      <c r="F171" s="84"/>
      <c r="G171" s="85"/>
      <c r="H171" s="85"/>
      <c r="I171" s="85"/>
      <c r="J171" s="85"/>
      <c r="K171" s="85"/>
      <c r="L171" s="85"/>
      <c r="M171" s="85"/>
      <c r="N171" s="85"/>
      <c r="O171" s="85"/>
      <c r="P171" s="85"/>
      <c r="Q171" s="85"/>
    </row>
    <row r="172" spans="5:17" s="71" customFormat="1" ht="23.25" x14ac:dyDescent="0.2">
      <c r="E172" s="84"/>
      <c r="F172" s="84"/>
      <c r="G172" s="85"/>
      <c r="H172" s="85"/>
      <c r="I172" s="85"/>
      <c r="J172" s="85"/>
      <c r="K172" s="85"/>
      <c r="L172" s="85"/>
      <c r="M172" s="85"/>
      <c r="N172" s="85"/>
      <c r="O172" s="85"/>
      <c r="P172" s="85"/>
      <c r="Q172" s="85"/>
    </row>
    <row r="173" spans="5:17" s="71" customFormat="1" ht="23.25" x14ac:dyDescent="0.2">
      <c r="E173" s="84"/>
      <c r="F173" s="84"/>
      <c r="G173" s="85"/>
      <c r="H173" s="85"/>
      <c r="I173" s="85"/>
      <c r="J173" s="85"/>
      <c r="K173" s="85"/>
      <c r="L173" s="85"/>
      <c r="M173" s="85"/>
      <c r="N173" s="85"/>
      <c r="O173" s="85"/>
      <c r="P173" s="85"/>
      <c r="Q173" s="85"/>
    </row>
    <row r="174" spans="5:17" s="71" customFormat="1" ht="23.25" x14ac:dyDescent="0.2">
      <c r="E174" s="84"/>
      <c r="F174" s="84"/>
      <c r="G174" s="85"/>
      <c r="H174" s="85"/>
      <c r="I174" s="85"/>
      <c r="J174" s="85"/>
      <c r="K174" s="85"/>
      <c r="L174" s="85"/>
      <c r="M174" s="85"/>
      <c r="N174" s="85"/>
      <c r="O174" s="85"/>
      <c r="P174" s="85"/>
      <c r="Q174" s="85"/>
    </row>
    <row r="175" spans="5:17" s="71" customFormat="1" ht="23.25" x14ac:dyDescent="0.2">
      <c r="E175" s="84"/>
      <c r="F175" s="84"/>
      <c r="G175" s="85"/>
      <c r="H175" s="85"/>
      <c r="I175" s="85"/>
      <c r="J175" s="85"/>
      <c r="K175" s="85"/>
      <c r="L175" s="85"/>
      <c r="M175" s="85"/>
      <c r="N175" s="85"/>
      <c r="O175" s="85"/>
      <c r="P175" s="85"/>
      <c r="Q175" s="85"/>
    </row>
    <row r="176" spans="5:17" s="71" customFormat="1" ht="23.25" x14ac:dyDescent="0.2">
      <c r="E176" s="84"/>
      <c r="F176" s="84"/>
      <c r="G176" s="85"/>
      <c r="H176" s="85"/>
      <c r="I176" s="85"/>
      <c r="J176" s="85"/>
      <c r="K176" s="85"/>
      <c r="L176" s="85"/>
      <c r="M176" s="85"/>
      <c r="N176" s="85"/>
      <c r="O176" s="85"/>
      <c r="P176" s="85"/>
      <c r="Q176" s="85"/>
    </row>
    <row r="177" spans="5:17" s="71" customFormat="1" ht="23.25" x14ac:dyDescent="0.2">
      <c r="E177" s="84"/>
      <c r="F177" s="84"/>
      <c r="G177" s="85"/>
      <c r="H177" s="85"/>
      <c r="I177" s="85"/>
      <c r="J177" s="85"/>
      <c r="K177" s="85"/>
      <c r="L177" s="85"/>
      <c r="M177" s="85"/>
      <c r="N177" s="85"/>
      <c r="O177" s="85"/>
      <c r="P177" s="85"/>
      <c r="Q177" s="85"/>
    </row>
    <row r="178" spans="5:17" s="71" customFormat="1" ht="23.25" x14ac:dyDescent="0.2">
      <c r="E178" s="84"/>
      <c r="F178" s="84"/>
      <c r="G178" s="85"/>
      <c r="H178" s="85"/>
      <c r="I178" s="85"/>
      <c r="J178" s="85"/>
      <c r="K178" s="85"/>
      <c r="L178" s="85"/>
      <c r="M178" s="85"/>
      <c r="N178" s="85"/>
      <c r="O178" s="85"/>
      <c r="P178" s="85"/>
      <c r="Q178" s="85"/>
    </row>
    <row r="179" spans="5:17" s="71" customFormat="1" ht="23.25" x14ac:dyDescent="0.2">
      <c r="E179" s="84"/>
      <c r="F179" s="84"/>
      <c r="G179" s="85"/>
      <c r="H179" s="85"/>
      <c r="I179" s="85"/>
      <c r="J179" s="85"/>
      <c r="K179" s="85"/>
      <c r="L179" s="85"/>
      <c r="M179" s="85"/>
      <c r="N179" s="85"/>
      <c r="O179" s="85"/>
      <c r="P179" s="85"/>
      <c r="Q179" s="85"/>
    </row>
    <row r="180" spans="5:17" s="71" customFormat="1" ht="23.25" x14ac:dyDescent="0.2">
      <c r="E180" s="84"/>
      <c r="F180" s="84"/>
      <c r="G180" s="85"/>
      <c r="H180" s="85"/>
      <c r="I180" s="85"/>
      <c r="J180" s="85"/>
      <c r="K180" s="85"/>
      <c r="L180" s="85"/>
      <c r="M180" s="85"/>
      <c r="N180" s="85"/>
      <c r="O180" s="85"/>
      <c r="P180" s="85"/>
      <c r="Q180" s="85"/>
    </row>
    <row r="181" spans="5:17" s="71" customFormat="1" ht="23.25" x14ac:dyDescent="0.2">
      <c r="E181" s="84"/>
      <c r="F181" s="84"/>
      <c r="G181" s="85"/>
      <c r="H181" s="85"/>
      <c r="I181" s="85"/>
      <c r="J181" s="85"/>
      <c r="K181" s="85"/>
      <c r="L181" s="85"/>
      <c r="M181" s="85"/>
      <c r="N181" s="85"/>
      <c r="O181" s="85"/>
      <c r="P181" s="85"/>
      <c r="Q181" s="85"/>
    </row>
    <row r="182" spans="5:17" s="71" customFormat="1" ht="23.25" x14ac:dyDescent="0.2">
      <c r="E182" s="84"/>
      <c r="F182" s="84"/>
      <c r="G182" s="85"/>
      <c r="H182" s="85"/>
      <c r="I182" s="85"/>
      <c r="J182" s="85"/>
      <c r="K182" s="85"/>
      <c r="L182" s="85"/>
      <c r="M182" s="85"/>
      <c r="N182" s="85"/>
      <c r="O182" s="85"/>
      <c r="P182" s="85"/>
      <c r="Q182" s="85"/>
    </row>
    <row r="183" spans="5:17" s="71" customFormat="1" ht="23.25" x14ac:dyDescent="0.2">
      <c r="E183" s="84"/>
      <c r="F183" s="84"/>
      <c r="G183" s="85"/>
      <c r="H183" s="85"/>
      <c r="I183" s="85"/>
      <c r="J183" s="85"/>
      <c r="K183" s="85"/>
      <c r="L183" s="85"/>
      <c r="M183" s="85"/>
      <c r="N183" s="85"/>
      <c r="O183" s="85"/>
      <c r="P183" s="85"/>
      <c r="Q183" s="85"/>
    </row>
    <row r="184" spans="5:17" s="71" customFormat="1" ht="23.25" x14ac:dyDescent="0.2">
      <c r="E184" s="84"/>
      <c r="F184" s="84"/>
      <c r="G184" s="85"/>
      <c r="H184" s="85"/>
      <c r="I184" s="85"/>
      <c r="J184" s="85"/>
      <c r="K184" s="85"/>
      <c r="L184" s="85"/>
      <c r="M184" s="85"/>
      <c r="N184" s="85"/>
      <c r="O184" s="85"/>
      <c r="P184" s="85"/>
      <c r="Q184" s="85"/>
    </row>
    <row r="185" spans="5:17" s="71" customFormat="1" ht="23.25" x14ac:dyDescent="0.2">
      <c r="E185" s="84"/>
      <c r="F185" s="84"/>
      <c r="G185" s="85"/>
      <c r="H185" s="85"/>
      <c r="I185" s="85"/>
      <c r="J185" s="85"/>
      <c r="K185" s="85"/>
      <c r="L185" s="85"/>
      <c r="M185" s="85"/>
      <c r="N185" s="85"/>
      <c r="O185" s="85"/>
      <c r="P185" s="85"/>
      <c r="Q185" s="85"/>
    </row>
    <row r="186" spans="5:17" s="71" customFormat="1" ht="23.25" x14ac:dyDescent="0.2">
      <c r="E186" s="84"/>
      <c r="F186" s="84"/>
      <c r="G186" s="85"/>
      <c r="H186" s="85"/>
      <c r="I186" s="85"/>
      <c r="J186" s="85"/>
      <c r="K186" s="85"/>
      <c r="L186" s="85"/>
      <c r="M186" s="85"/>
      <c r="N186" s="85"/>
      <c r="O186" s="85"/>
      <c r="P186" s="85"/>
      <c r="Q186" s="85"/>
    </row>
    <row r="187" spans="5:17" s="71" customFormat="1" ht="23.25" x14ac:dyDescent="0.2">
      <c r="E187" s="84"/>
      <c r="F187" s="84"/>
      <c r="G187" s="85"/>
      <c r="H187" s="85"/>
      <c r="I187" s="85"/>
      <c r="J187" s="85"/>
      <c r="K187" s="85"/>
      <c r="L187" s="85"/>
      <c r="M187" s="85"/>
      <c r="N187" s="85"/>
      <c r="O187" s="85"/>
      <c r="P187" s="85"/>
      <c r="Q187" s="85"/>
    </row>
    <row r="188" spans="5:17" s="71" customFormat="1" ht="23.25" x14ac:dyDescent="0.2">
      <c r="E188" s="84"/>
      <c r="F188" s="84"/>
      <c r="G188" s="85"/>
      <c r="H188" s="85"/>
      <c r="I188" s="85"/>
      <c r="J188" s="85"/>
      <c r="K188" s="85"/>
      <c r="L188" s="85"/>
      <c r="M188" s="85"/>
      <c r="N188" s="85"/>
      <c r="O188" s="85"/>
      <c r="P188" s="85"/>
      <c r="Q188" s="85"/>
    </row>
    <row r="189" spans="5:17" s="71" customFormat="1" ht="23.25" x14ac:dyDescent="0.2">
      <c r="E189" s="84"/>
      <c r="F189" s="84"/>
      <c r="G189" s="85"/>
      <c r="H189" s="85"/>
      <c r="I189" s="85"/>
      <c r="J189" s="85"/>
      <c r="K189" s="85"/>
      <c r="L189" s="85"/>
      <c r="M189" s="85"/>
      <c r="N189" s="85"/>
      <c r="O189" s="85"/>
      <c r="P189" s="85"/>
      <c r="Q189" s="85"/>
    </row>
    <row r="190" spans="5:17" s="71" customFormat="1" ht="23.25" x14ac:dyDescent="0.2">
      <c r="E190" s="84"/>
      <c r="F190" s="84"/>
      <c r="G190" s="85"/>
      <c r="H190" s="85"/>
      <c r="I190" s="85"/>
      <c r="J190" s="85"/>
      <c r="K190" s="85"/>
      <c r="L190" s="85"/>
      <c r="M190" s="85"/>
      <c r="N190" s="85"/>
      <c r="O190" s="85"/>
      <c r="P190" s="85"/>
      <c r="Q190" s="85"/>
    </row>
    <row r="191" spans="5:17" s="71" customFormat="1" ht="23.25" x14ac:dyDescent="0.2">
      <c r="E191" s="84"/>
      <c r="F191" s="84"/>
      <c r="G191" s="85"/>
      <c r="H191" s="85"/>
      <c r="I191" s="85"/>
      <c r="J191" s="85"/>
      <c r="K191" s="85"/>
      <c r="L191" s="85"/>
      <c r="M191" s="85"/>
      <c r="N191" s="85"/>
      <c r="O191" s="85"/>
      <c r="P191" s="85"/>
      <c r="Q191" s="85"/>
    </row>
    <row r="192" spans="5:17" s="71" customFormat="1" ht="23.25" x14ac:dyDescent="0.2">
      <c r="E192" s="84"/>
      <c r="F192" s="84"/>
      <c r="G192" s="85"/>
      <c r="H192" s="85"/>
      <c r="I192" s="85"/>
      <c r="J192" s="85"/>
      <c r="K192" s="85"/>
      <c r="L192" s="85"/>
      <c r="M192" s="85"/>
      <c r="N192" s="85"/>
      <c r="O192" s="85"/>
      <c r="P192" s="85"/>
      <c r="Q192" s="85"/>
    </row>
    <row r="193" spans="5:17" s="71" customFormat="1" ht="23.25" x14ac:dyDescent="0.2">
      <c r="E193" s="84"/>
      <c r="F193" s="84"/>
      <c r="G193" s="85"/>
      <c r="H193" s="85"/>
      <c r="I193" s="85"/>
      <c r="J193" s="85"/>
      <c r="K193" s="85"/>
      <c r="L193" s="85"/>
      <c r="M193" s="85"/>
      <c r="N193" s="85"/>
      <c r="O193" s="85"/>
      <c r="P193" s="85"/>
      <c r="Q193" s="85"/>
    </row>
    <row r="194" spans="5:17" s="71" customFormat="1" ht="23.25" x14ac:dyDescent="0.2">
      <c r="E194" s="84"/>
      <c r="F194" s="84"/>
      <c r="G194" s="85"/>
      <c r="H194" s="85"/>
      <c r="I194" s="85"/>
      <c r="J194" s="85"/>
      <c r="K194" s="85"/>
      <c r="L194" s="85"/>
      <c r="M194" s="85"/>
      <c r="N194" s="85"/>
      <c r="O194" s="85"/>
      <c r="P194" s="85"/>
      <c r="Q194" s="85"/>
    </row>
    <row r="195" spans="5:17" s="71" customFormat="1" ht="23.25" x14ac:dyDescent="0.2">
      <c r="E195" s="84"/>
      <c r="F195" s="84"/>
      <c r="G195" s="85"/>
      <c r="H195" s="85"/>
      <c r="I195" s="85"/>
      <c r="J195" s="85"/>
      <c r="K195" s="85"/>
      <c r="L195" s="85"/>
      <c r="M195" s="85"/>
      <c r="N195" s="85"/>
      <c r="O195" s="85"/>
      <c r="P195" s="85"/>
      <c r="Q195" s="85"/>
    </row>
    <row r="196" spans="5:17" s="71" customFormat="1" ht="23.25" x14ac:dyDescent="0.2">
      <c r="E196" s="84"/>
      <c r="F196" s="84"/>
      <c r="G196" s="85"/>
      <c r="H196" s="85"/>
      <c r="I196" s="85"/>
      <c r="J196" s="85"/>
      <c r="K196" s="85"/>
      <c r="L196" s="85"/>
      <c r="M196" s="85"/>
      <c r="N196" s="85"/>
      <c r="O196" s="85"/>
      <c r="P196" s="85"/>
      <c r="Q196" s="85"/>
    </row>
    <row r="197" spans="5:17" s="71" customFormat="1" ht="23.25" x14ac:dyDescent="0.2">
      <c r="E197" s="84"/>
      <c r="F197" s="84"/>
      <c r="G197" s="85"/>
      <c r="H197" s="85"/>
      <c r="I197" s="85"/>
      <c r="J197" s="85"/>
      <c r="K197" s="85"/>
      <c r="L197" s="85"/>
      <c r="M197" s="85"/>
      <c r="N197" s="85"/>
      <c r="O197" s="85"/>
      <c r="P197" s="85"/>
      <c r="Q197" s="85"/>
    </row>
    <row r="198" spans="5:17" s="71" customFormat="1" ht="23.25" x14ac:dyDescent="0.2">
      <c r="E198" s="84"/>
      <c r="F198" s="84"/>
      <c r="G198" s="85"/>
      <c r="H198" s="85"/>
      <c r="I198" s="85"/>
      <c r="J198" s="85"/>
      <c r="K198" s="85"/>
      <c r="L198" s="85"/>
      <c r="M198" s="85"/>
      <c r="N198" s="85"/>
      <c r="O198" s="85"/>
      <c r="P198" s="85"/>
      <c r="Q198" s="85"/>
    </row>
    <row r="199" spans="5:17" s="71" customFormat="1" ht="23.25" x14ac:dyDescent="0.2">
      <c r="E199" s="84"/>
      <c r="F199" s="84"/>
      <c r="G199" s="85"/>
      <c r="H199" s="85"/>
      <c r="I199" s="85"/>
      <c r="J199" s="85"/>
      <c r="K199" s="85"/>
      <c r="L199" s="85"/>
      <c r="M199" s="85"/>
      <c r="N199" s="85"/>
      <c r="O199" s="85"/>
      <c r="P199" s="85"/>
      <c r="Q199" s="85"/>
    </row>
    <row r="200" spans="5:17" s="71" customFormat="1" ht="23.25" x14ac:dyDescent="0.2">
      <c r="E200" s="84"/>
      <c r="F200" s="84"/>
      <c r="G200" s="85"/>
      <c r="H200" s="85"/>
      <c r="I200" s="85"/>
      <c r="J200" s="85"/>
      <c r="K200" s="85"/>
      <c r="L200" s="85"/>
      <c r="M200" s="85"/>
      <c r="N200" s="85"/>
      <c r="O200" s="85"/>
      <c r="P200" s="85"/>
      <c r="Q200" s="85"/>
    </row>
    <row r="201" spans="5:17" s="71" customFormat="1" ht="23.25" x14ac:dyDescent="0.2">
      <c r="E201" s="84"/>
      <c r="F201" s="84"/>
      <c r="G201" s="85"/>
      <c r="H201" s="85"/>
      <c r="I201" s="85"/>
      <c r="J201" s="85"/>
      <c r="K201" s="85"/>
      <c r="L201" s="85"/>
      <c r="M201" s="85"/>
      <c r="N201" s="85"/>
      <c r="O201" s="85"/>
      <c r="P201" s="85"/>
      <c r="Q201" s="85"/>
    </row>
    <row r="202" spans="5:17" s="71" customFormat="1" ht="23.25" x14ac:dyDescent="0.2">
      <c r="E202" s="84"/>
      <c r="F202" s="84"/>
      <c r="G202" s="85"/>
      <c r="H202" s="85"/>
      <c r="I202" s="85"/>
      <c r="J202" s="85"/>
      <c r="K202" s="85"/>
      <c r="L202" s="85"/>
      <c r="M202" s="85"/>
      <c r="N202" s="85"/>
      <c r="O202" s="85"/>
      <c r="P202" s="85"/>
      <c r="Q202" s="85"/>
    </row>
    <row r="203" spans="5:17" s="71" customFormat="1" ht="23.25" x14ac:dyDescent="0.2">
      <c r="E203" s="84"/>
      <c r="F203" s="84"/>
      <c r="G203" s="85"/>
      <c r="H203" s="85"/>
      <c r="I203" s="85"/>
      <c r="J203" s="85"/>
      <c r="K203" s="85"/>
      <c r="L203" s="85"/>
      <c r="M203" s="85"/>
      <c r="N203" s="85"/>
      <c r="O203" s="85"/>
      <c r="P203" s="85"/>
      <c r="Q203" s="85"/>
    </row>
    <row r="204" spans="5:17" s="71" customFormat="1" ht="23.25" x14ac:dyDescent="0.2">
      <c r="E204" s="84"/>
      <c r="F204" s="84"/>
      <c r="G204" s="85"/>
      <c r="H204" s="85"/>
      <c r="I204" s="85"/>
      <c r="J204" s="85"/>
      <c r="K204" s="85"/>
      <c r="L204" s="85"/>
      <c r="M204" s="85"/>
      <c r="N204" s="85"/>
      <c r="O204" s="85"/>
      <c r="P204" s="85"/>
      <c r="Q204" s="85"/>
    </row>
    <row r="205" spans="5:17" s="71" customFormat="1" ht="23.25" x14ac:dyDescent="0.2">
      <c r="E205" s="84"/>
      <c r="F205" s="84"/>
      <c r="G205" s="85"/>
      <c r="H205" s="85"/>
      <c r="I205" s="85"/>
      <c r="J205" s="85"/>
      <c r="K205" s="85"/>
      <c r="L205" s="85"/>
      <c r="M205" s="85"/>
      <c r="N205" s="85"/>
      <c r="O205" s="85"/>
      <c r="P205" s="85"/>
      <c r="Q205" s="85"/>
    </row>
    <row r="206" spans="5:17" s="71" customFormat="1" ht="23.25" x14ac:dyDescent="0.2">
      <c r="E206" s="84"/>
      <c r="F206" s="84"/>
      <c r="G206" s="85"/>
      <c r="H206" s="85"/>
      <c r="I206" s="85"/>
      <c r="J206" s="85"/>
      <c r="K206" s="85"/>
      <c r="L206" s="85"/>
      <c r="M206" s="85"/>
      <c r="N206" s="85"/>
      <c r="O206" s="85"/>
      <c r="P206" s="85"/>
      <c r="Q206" s="85"/>
    </row>
    <row r="207" spans="5:17" s="71" customFormat="1" ht="23.25" x14ac:dyDescent="0.2">
      <c r="E207" s="84"/>
      <c r="F207" s="84"/>
      <c r="G207" s="85"/>
      <c r="H207" s="85"/>
      <c r="I207" s="85"/>
      <c r="J207" s="85"/>
      <c r="K207" s="85"/>
      <c r="L207" s="85"/>
      <c r="M207" s="85"/>
      <c r="N207" s="85"/>
      <c r="O207" s="85"/>
      <c r="P207" s="85"/>
      <c r="Q207" s="85"/>
    </row>
    <row r="208" spans="5:17" s="71" customFormat="1" ht="23.25" x14ac:dyDescent="0.2">
      <c r="E208" s="84"/>
      <c r="F208" s="84"/>
      <c r="G208" s="85"/>
      <c r="H208" s="85"/>
      <c r="I208" s="85"/>
      <c r="J208" s="85"/>
      <c r="K208" s="85"/>
      <c r="L208" s="85"/>
      <c r="M208" s="85"/>
      <c r="N208" s="85"/>
      <c r="O208" s="85"/>
      <c r="P208" s="85"/>
      <c r="Q208" s="85"/>
    </row>
    <row r="209" spans="5:17" s="71" customFormat="1" ht="23.25" x14ac:dyDescent="0.2">
      <c r="E209" s="84"/>
      <c r="F209" s="84"/>
      <c r="G209" s="85"/>
      <c r="H209" s="85"/>
      <c r="I209" s="85"/>
      <c r="J209" s="85"/>
      <c r="K209" s="85"/>
      <c r="L209" s="85"/>
      <c r="M209" s="85"/>
      <c r="N209" s="85"/>
      <c r="O209" s="85"/>
      <c r="P209" s="85"/>
      <c r="Q209" s="85"/>
    </row>
    <row r="210" spans="5:17" s="71" customFormat="1" ht="23.25" x14ac:dyDescent="0.2">
      <c r="E210" s="84"/>
      <c r="F210" s="84"/>
      <c r="G210" s="85"/>
      <c r="H210" s="85"/>
      <c r="I210" s="85"/>
      <c r="J210" s="85"/>
      <c r="K210" s="85"/>
      <c r="L210" s="85"/>
      <c r="M210" s="85"/>
      <c r="N210" s="85"/>
      <c r="O210" s="85"/>
      <c r="P210" s="85"/>
      <c r="Q210" s="85"/>
    </row>
    <row r="211" spans="5:17" s="71" customFormat="1" ht="23.25" x14ac:dyDescent="0.2">
      <c r="E211" s="84"/>
      <c r="F211" s="84"/>
      <c r="G211" s="85"/>
      <c r="H211" s="85"/>
      <c r="I211" s="85"/>
      <c r="J211" s="85"/>
      <c r="K211" s="85"/>
      <c r="L211" s="85"/>
      <c r="M211" s="85"/>
      <c r="N211" s="85"/>
      <c r="O211" s="85"/>
      <c r="P211" s="85"/>
      <c r="Q211" s="85"/>
    </row>
    <row r="212" spans="5:17" s="71" customFormat="1" ht="23.25" x14ac:dyDescent="0.2">
      <c r="E212" s="84"/>
      <c r="F212" s="84"/>
      <c r="G212" s="85"/>
      <c r="H212" s="85"/>
      <c r="I212" s="85"/>
      <c r="J212" s="85"/>
      <c r="K212" s="85"/>
      <c r="L212" s="85"/>
      <c r="M212" s="85"/>
      <c r="N212" s="85"/>
      <c r="O212" s="85"/>
      <c r="P212" s="85"/>
      <c r="Q212" s="85"/>
    </row>
  </sheetData>
  <sheetProtection formatCells="0" formatColumns="0" formatRows="0"/>
  <mergeCells count="30">
    <mergeCell ref="B43:C43"/>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s>
  <hyperlinks>
    <hyperlink ref="C9" r:id="rId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 PAD'!#REF!</xm:f>
          </x14:formula1>
          <xm:sqref>C7:I7</xm:sqref>
        </x14:dataValidation>
        <x14:dataValidation type="list" allowBlank="1" showInputMessage="1" showErrorMessage="1">
          <x14:formula1>
            <xm:f>'[1]Listas PAD'!#REF!</xm:f>
          </x14:formula1>
          <xm:sqref>B15:B38 C6:I6 J5:R10 H15:H38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204"/>
  <sheetViews>
    <sheetView showGridLines="0" topLeftCell="D28" zoomScale="71" zoomScaleNormal="71" zoomScalePageLayoutView="64" workbookViewId="0">
      <selection activeCell="F33" sqref="F33"/>
    </sheetView>
  </sheetViews>
  <sheetFormatPr baseColWidth="10" defaultColWidth="10.85546875" defaultRowHeight="12" x14ac:dyDescent="0.2"/>
  <cols>
    <col min="1" max="1" width="2.42578125" style="142" customWidth="1"/>
    <col min="2" max="2" width="48.7109375" style="142" customWidth="1"/>
    <col min="3" max="3" width="48.140625" style="156" customWidth="1"/>
    <col min="4" max="4" width="23.140625" style="142" customWidth="1"/>
    <col min="5" max="5" width="74.140625" style="156" customWidth="1"/>
    <col min="6" max="6" width="78.28515625" style="156" customWidth="1"/>
    <col min="7" max="7" width="47.28515625" style="156" customWidth="1"/>
    <col min="8" max="8" width="37.28515625" style="156" customWidth="1"/>
    <col min="9" max="9" width="29.7109375" style="156" customWidth="1"/>
    <col min="10" max="13" width="32.28515625" style="156" customWidth="1"/>
    <col min="14" max="14" width="18.7109375" style="156" customWidth="1"/>
    <col min="15" max="15" width="21.42578125" style="156" customWidth="1"/>
    <col min="16" max="16" width="43.28515625" style="156" customWidth="1"/>
    <col min="17" max="17" width="22.85546875" style="156" customWidth="1"/>
    <col min="18" max="18" width="21.42578125" style="142" customWidth="1"/>
    <col min="19" max="19" width="19" style="142" customWidth="1"/>
    <col min="20" max="20" width="15.28515625" style="142" customWidth="1"/>
    <col min="21" max="21" width="17" style="142" customWidth="1"/>
    <col min="22" max="22" width="25.42578125" style="142" customWidth="1"/>
    <col min="23" max="23" width="17.42578125" style="142" customWidth="1"/>
    <col min="24" max="24" width="15.28515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0.85546875" style="142"/>
  </cols>
  <sheetData>
    <row r="1" spans="1:245" s="90" customFormat="1" ht="87.75"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67.5"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143" customFormat="1" ht="39" customHeight="1" x14ac:dyDescent="0.2">
      <c r="B3" s="279" t="s">
        <v>113</v>
      </c>
      <c r="C3" s="280"/>
      <c r="D3" s="280"/>
      <c r="E3" s="280"/>
      <c r="F3" s="280"/>
      <c r="G3" s="280"/>
      <c r="H3" s="280"/>
      <c r="I3" s="280"/>
      <c r="J3" s="280"/>
      <c r="K3" s="280"/>
      <c r="L3" s="280"/>
      <c r="M3" s="280"/>
      <c r="N3" s="280"/>
      <c r="O3" s="280"/>
      <c r="P3" s="280"/>
      <c r="Q3" s="280"/>
      <c r="R3" s="280"/>
    </row>
    <row r="4" spans="1:245" s="143" customFormat="1" ht="24" customHeight="1" x14ac:dyDescent="0.2">
      <c r="B4" s="179" t="s">
        <v>65</v>
      </c>
      <c r="C4" s="319" t="s">
        <v>121</v>
      </c>
      <c r="D4" s="320"/>
      <c r="E4" s="320"/>
      <c r="F4" s="320"/>
      <c r="G4" s="320"/>
      <c r="H4" s="320"/>
      <c r="I4" s="321"/>
      <c r="J4" s="322" t="s">
        <v>69</v>
      </c>
      <c r="K4" s="323"/>
      <c r="L4" s="323"/>
      <c r="M4" s="323"/>
      <c r="N4" s="322" t="s">
        <v>106</v>
      </c>
      <c r="O4" s="323"/>
      <c r="P4" s="323"/>
      <c r="Q4" s="323"/>
      <c r="R4" s="324"/>
      <c r="S4" s="177"/>
      <c r="T4" s="177"/>
      <c r="U4" s="177"/>
      <c r="V4" s="177"/>
      <c r="W4" s="177"/>
      <c r="X4" s="177"/>
      <c r="Y4" s="177"/>
      <c r="Z4" s="177"/>
      <c r="AA4" s="177"/>
      <c r="AB4" s="177"/>
      <c r="AC4" s="177"/>
      <c r="AD4" s="177"/>
      <c r="AE4" s="177"/>
    </row>
    <row r="5" spans="1:245" s="143" customFormat="1" ht="24" customHeight="1" x14ac:dyDescent="0.2">
      <c r="A5" s="145"/>
      <c r="B5" s="179" t="s">
        <v>56</v>
      </c>
      <c r="C5" s="319" t="s">
        <v>122</v>
      </c>
      <c r="D5" s="320"/>
      <c r="E5" s="320"/>
      <c r="F5" s="320"/>
      <c r="G5" s="320"/>
      <c r="H5" s="320"/>
      <c r="I5" s="320"/>
      <c r="J5" s="287" t="s">
        <v>326</v>
      </c>
      <c r="K5" s="301"/>
      <c r="L5" s="301"/>
      <c r="M5" s="301"/>
      <c r="N5" s="325" t="s">
        <v>327</v>
      </c>
      <c r="O5" s="326"/>
      <c r="P5" s="326"/>
      <c r="Q5" s="326"/>
      <c r="R5" s="327"/>
      <c r="S5" s="177"/>
      <c r="T5" s="177"/>
      <c r="U5" s="177"/>
      <c r="V5" s="177"/>
      <c r="W5" s="177"/>
      <c r="X5" s="177"/>
      <c r="Y5" s="177"/>
      <c r="Z5" s="177"/>
      <c r="AA5" s="177"/>
      <c r="AB5" s="177"/>
      <c r="AC5" s="177"/>
      <c r="AD5" s="177"/>
      <c r="AE5" s="177"/>
    </row>
    <row r="6" spans="1:245" s="143" customFormat="1" ht="31.5" x14ac:dyDescent="0.2">
      <c r="A6" s="145"/>
      <c r="B6" s="179" t="s">
        <v>95</v>
      </c>
      <c r="C6" s="314" t="s">
        <v>73</v>
      </c>
      <c r="D6" s="315"/>
      <c r="E6" s="315"/>
      <c r="F6" s="315"/>
      <c r="G6" s="315"/>
      <c r="H6" s="315"/>
      <c r="I6" s="315"/>
      <c r="J6" s="287"/>
      <c r="K6" s="301"/>
      <c r="L6" s="301"/>
      <c r="M6" s="301"/>
      <c r="N6" s="325"/>
      <c r="O6" s="326"/>
      <c r="P6" s="326"/>
      <c r="Q6" s="326"/>
      <c r="R6" s="327"/>
      <c r="S6" s="177"/>
      <c r="T6" s="177"/>
      <c r="U6" s="177"/>
      <c r="V6" s="177"/>
      <c r="W6" s="177"/>
      <c r="X6" s="177"/>
      <c r="Y6" s="177"/>
      <c r="Z6" s="177"/>
      <c r="AA6" s="177"/>
      <c r="AB6" s="177"/>
      <c r="AC6" s="177"/>
      <c r="AD6" s="177"/>
      <c r="AE6" s="177"/>
    </row>
    <row r="7" spans="1:245" s="143" customFormat="1" ht="47.25" x14ac:dyDescent="0.2">
      <c r="A7" s="145"/>
      <c r="B7" s="179" t="s">
        <v>146</v>
      </c>
      <c r="C7" s="314" t="s">
        <v>153</v>
      </c>
      <c r="D7" s="315"/>
      <c r="E7" s="315"/>
      <c r="F7" s="315"/>
      <c r="G7" s="315"/>
      <c r="H7" s="315"/>
      <c r="I7" s="331"/>
      <c r="J7" s="287"/>
      <c r="K7" s="301"/>
      <c r="L7" s="301"/>
      <c r="M7" s="301"/>
      <c r="N7" s="325"/>
      <c r="O7" s="326"/>
      <c r="P7" s="326"/>
      <c r="Q7" s="326"/>
      <c r="R7" s="327"/>
      <c r="S7" s="177"/>
      <c r="T7" s="177"/>
      <c r="U7" s="177"/>
      <c r="V7" s="177"/>
      <c r="W7" s="177"/>
      <c r="X7" s="177"/>
      <c r="Y7" s="177"/>
      <c r="Z7" s="177"/>
      <c r="AA7" s="177"/>
      <c r="AB7" s="177"/>
      <c r="AC7" s="177"/>
      <c r="AD7" s="177"/>
      <c r="AE7" s="177"/>
    </row>
    <row r="8" spans="1:245" s="143" customFormat="1" ht="93.95" customHeight="1" x14ac:dyDescent="0.2">
      <c r="A8" s="145"/>
      <c r="B8" s="179" t="s">
        <v>93</v>
      </c>
      <c r="C8" s="332" t="s">
        <v>120</v>
      </c>
      <c r="D8" s="333"/>
      <c r="E8" s="333"/>
      <c r="F8" s="333"/>
      <c r="G8" s="333"/>
      <c r="H8" s="333"/>
      <c r="I8" s="333"/>
      <c r="J8" s="287"/>
      <c r="K8" s="301"/>
      <c r="L8" s="301"/>
      <c r="M8" s="301"/>
      <c r="N8" s="325"/>
      <c r="O8" s="326"/>
      <c r="P8" s="326"/>
      <c r="Q8" s="326"/>
      <c r="R8" s="327"/>
      <c r="S8" s="177"/>
      <c r="T8" s="177"/>
      <c r="U8" s="177"/>
      <c r="V8" s="177"/>
      <c r="W8" s="177"/>
      <c r="X8" s="177"/>
      <c r="Y8" s="177"/>
      <c r="Z8" s="177"/>
      <c r="AA8" s="177"/>
      <c r="AB8" s="177"/>
      <c r="AC8" s="177"/>
      <c r="AD8" s="177"/>
      <c r="AE8" s="177"/>
    </row>
    <row r="9" spans="1:245" s="143" customFormat="1" ht="24" customHeight="1" x14ac:dyDescent="0.2">
      <c r="B9" s="179" t="s">
        <v>67</v>
      </c>
      <c r="C9" s="312" t="s">
        <v>105</v>
      </c>
      <c r="D9" s="313"/>
      <c r="E9" s="313"/>
      <c r="F9" s="313"/>
      <c r="G9" s="313"/>
      <c r="H9" s="313"/>
      <c r="I9" s="313"/>
      <c r="J9" s="287"/>
      <c r="K9" s="301"/>
      <c r="L9" s="301"/>
      <c r="M9" s="301"/>
      <c r="N9" s="325"/>
      <c r="O9" s="326"/>
      <c r="P9" s="326"/>
      <c r="Q9" s="326"/>
      <c r="R9" s="327"/>
      <c r="S9" s="177"/>
      <c r="T9" s="177"/>
      <c r="U9" s="177"/>
      <c r="V9" s="177"/>
      <c r="W9" s="177"/>
      <c r="X9" s="177"/>
      <c r="Y9" s="177"/>
      <c r="Z9" s="177"/>
      <c r="AA9" s="177"/>
      <c r="AB9" s="177"/>
      <c r="AC9" s="177"/>
      <c r="AD9" s="177"/>
      <c r="AE9" s="177"/>
    </row>
    <row r="10" spans="1:245" s="143" customFormat="1" ht="23.25" x14ac:dyDescent="0.2">
      <c r="B10" s="179" t="s">
        <v>68</v>
      </c>
      <c r="C10" s="314">
        <v>2020</v>
      </c>
      <c r="D10" s="315"/>
      <c r="E10" s="315"/>
      <c r="F10" s="315"/>
      <c r="G10" s="315"/>
      <c r="H10" s="315"/>
      <c r="I10" s="315"/>
      <c r="J10" s="289"/>
      <c r="K10" s="290"/>
      <c r="L10" s="290"/>
      <c r="M10" s="290"/>
      <c r="N10" s="328"/>
      <c r="O10" s="329"/>
      <c r="P10" s="329"/>
      <c r="Q10" s="329"/>
      <c r="R10" s="330"/>
      <c r="S10" s="177"/>
      <c r="T10" s="177"/>
      <c r="U10" s="177"/>
      <c r="V10" s="177"/>
      <c r="W10" s="177"/>
      <c r="X10" s="177"/>
      <c r="Y10" s="177"/>
      <c r="Z10" s="177"/>
      <c r="AA10" s="177"/>
      <c r="AB10" s="177"/>
      <c r="AC10" s="177"/>
      <c r="AD10" s="177"/>
      <c r="AE10" s="177"/>
    </row>
    <row r="11" spans="1:245" s="143" customFormat="1" ht="23.25" x14ac:dyDescent="0.2">
      <c r="B11" s="180"/>
      <c r="C11" s="181"/>
      <c r="D11" s="181"/>
      <c r="E11" s="181"/>
      <c r="F11" s="175"/>
      <c r="G11" s="175"/>
      <c r="H11" s="175"/>
      <c r="I11" s="175"/>
      <c r="J11" s="177"/>
      <c r="K11" s="177"/>
      <c r="L11" s="177"/>
      <c r="M11" s="175"/>
      <c r="N11" s="177"/>
      <c r="O11" s="177"/>
      <c r="P11" s="177"/>
      <c r="Q11" s="177"/>
      <c r="R11" s="177"/>
      <c r="S11" s="177"/>
      <c r="T11" s="177"/>
      <c r="U11" s="177"/>
      <c r="V11" s="177"/>
      <c r="W11" s="177"/>
      <c r="X11" s="177"/>
      <c r="Y11" s="177"/>
      <c r="Z11" s="177"/>
      <c r="AA11" s="177"/>
      <c r="AB11" s="177"/>
      <c r="AC11" s="177"/>
      <c r="AD11" s="177"/>
      <c r="AE11" s="177"/>
    </row>
    <row r="12" spans="1:245" s="143" customFormat="1" ht="51" customHeight="1" x14ac:dyDescent="0.2">
      <c r="B12" s="180"/>
      <c r="C12" s="175"/>
      <c r="D12" s="175"/>
      <c r="E12" s="181"/>
      <c r="F12" s="175"/>
      <c r="G12" s="175"/>
      <c r="H12" s="175"/>
      <c r="I12" s="175"/>
      <c r="J12" s="177"/>
      <c r="K12" s="177"/>
      <c r="L12" s="177"/>
      <c r="M12" s="175"/>
      <c r="N12" s="309" t="s">
        <v>98</v>
      </c>
      <c r="O12" s="310"/>
      <c r="P12" s="310"/>
      <c r="Q12" s="310"/>
      <c r="R12" s="310"/>
      <c r="S12" s="316"/>
      <c r="T12" s="309" t="s">
        <v>100</v>
      </c>
      <c r="U12" s="310"/>
      <c r="V12" s="310"/>
      <c r="W12" s="310"/>
      <c r="X12" s="310"/>
      <c r="Y12" s="316"/>
      <c r="Z12" s="309" t="s">
        <v>101</v>
      </c>
      <c r="AA12" s="310"/>
      <c r="AB12" s="310"/>
      <c r="AC12" s="310"/>
      <c r="AD12" s="310"/>
      <c r="AE12" s="316"/>
    </row>
    <row r="13" spans="1:245" s="150" customFormat="1" ht="46.5" customHeight="1" x14ac:dyDescent="0.2">
      <c r="A13" s="151"/>
      <c r="B13" s="317" t="s">
        <v>94</v>
      </c>
      <c r="C13" s="318"/>
      <c r="D13" s="318"/>
      <c r="E13" s="318"/>
      <c r="F13" s="318"/>
      <c r="G13" s="318"/>
      <c r="H13" s="318"/>
      <c r="I13" s="318"/>
      <c r="J13" s="318"/>
      <c r="K13" s="318"/>
      <c r="L13" s="318"/>
      <c r="M13" s="318"/>
      <c r="N13" s="309" t="s">
        <v>328</v>
      </c>
      <c r="O13" s="310"/>
      <c r="P13" s="310"/>
      <c r="Q13" s="316"/>
      <c r="R13" s="309" t="s">
        <v>3</v>
      </c>
      <c r="S13" s="316"/>
      <c r="T13" s="309" t="s">
        <v>328</v>
      </c>
      <c r="U13" s="310"/>
      <c r="V13" s="310"/>
      <c r="W13" s="316"/>
      <c r="X13" s="309" t="s">
        <v>3</v>
      </c>
      <c r="Y13" s="310"/>
      <c r="Z13" s="306" t="s">
        <v>328</v>
      </c>
      <c r="AA13" s="307"/>
      <c r="AB13" s="307"/>
      <c r="AC13" s="308"/>
      <c r="AD13" s="309" t="s">
        <v>3</v>
      </c>
      <c r="AE13" s="310"/>
    </row>
    <row r="14" spans="1:245" s="150" customFormat="1" ht="150.75" customHeight="1" x14ac:dyDescent="0.2">
      <c r="B14" s="182" t="s">
        <v>4</v>
      </c>
      <c r="C14" s="182" t="s">
        <v>96</v>
      </c>
      <c r="D14" s="182" t="s">
        <v>142</v>
      </c>
      <c r="E14" s="182" t="s">
        <v>155</v>
      </c>
      <c r="F14" s="182" t="s">
        <v>36</v>
      </c>
      <c r="G14" s="182" t="s">
        <v>38</v>
      </c>
      <c r="H14" s="183" t="s">
        <v>144</v>
      </c>
      <c r="I14" s="182" t="s">
        <v>110</v>
      </c>
      <c r="J14" s="182" t="s">
        <v>111</v>
      </c>
      <c r="K14" s="182" t="s">
        <v>112</v>
      </c>
      <c r="L14" s="182" t="s">
        <v>97</v>
      </c>
      <c r="M14" s="182" t="s">
        <v>99</v>
      </c>
      <c r="N14" s="184" t="s">
        <v>102</v>
      </c>
      <c r="O14" s="184" t="s">
        <v>154</v>
      </c>
      <c r="P14" s="184" t="s">
        <v>329</v>
      </c>
      <c r="Q14" s="184" t="s">
        <v>107</v>
      </c>
      <c r="R14" s="184" t="s">
        <v>109</v>
      </c>
      <c r="S14" s="184" t="s">
        <v>17</v>
      </c>
      <c r="T14" s="184" t="s">
        <v>102</v>
      </c>
      <c r="U14" s="184" t="s">
        <v>154</v>
      </c>
      <c r="V14" s="184" t="s">
        <v>103</v>
      </c>
      <c r="W14" s="184" t="s">
        <v>107</v>
      </c>
      <c r="X14" s="184" t="s">
        <v>108</v>
      </c>
      <c r="Y14" s="184" t="s">
        <v>17</v>
      </c>
      <c r="Z14" s="184" t="s">
        <v>102</v>
      </c>
      <c r="AA14" s="184" t="s">
        <v>154</v>
      </c>
      <c r="AB14" s="184" t="s">
        <v>103</v>
      </c>
      <c r="AC14" s="184" t="s">
        <v>107</v>
      </c>
      <c r="AD14" s="184" t="s">
        <v>108</v>
      </c>
      <c r="AE14" s="184" t="s">
        <v>17</v>
      </c>
    </row>
    <row r="15" spans="1:245" s="150" customFormat="1" ht="92.1" customHeight="1" x14ac:dyDescent="0.2">
      <c r="A15" s="175"/>
      <c r="B15" s="129" t="s">
        <v>45</v>
      </c>
      <c r="C15" s="129" t="s">
        <v>499</v>
      </c>
      <c r="D15" s="129">
        <v>24</v>
      </c>
      <c r="E15" s="129" t="s">
        <v>330</v>
      </c>
      <c r="F15" s="129" t="s">
        <v>500</v>
      </c>
      <c r="G15" s="176" t="s">
        <v>331</v>
      </c>
      <c r="H15" s="129" t="s">
        <v>91</v>
      </c>
      <c r="I15" s="129">
        <v>12</v>
      </c>
      <c r="J15" s="129">
        <v>18</v>
      </c>
      <c r="K15" s="129">
        <v>24</v>
      </c>
      <c r="L15" s="185">
        <v>43831</v>
      </c>
      <c r="M15" s="185">
        <v>44185</v>
      </c>
      <c r="N15" s="186">
        <v>6</v>
      </c>
      <c r="O15" s="187">
        <v>0.5</v>
      </c>
      <c r="P15" s="188" t="s">
        <v>332</v>
      </c>
      <c r="Q15" s="188" t="s">
        <v>333</v>
      </c>
      <c r="R15" s="189"/>
      <c r="S15" s="189"/>
      <c r="T15" s="189"/>
      <c r="U15" s="189"/>
      <c r="V15" s="189"/>
      <c r="W15" s="189"/>
      <c r="X15" s="189"/>
      <c r="Y15" s="189"/>
      <c r="Z15" s="189"/>
      <c r="AA15" s="189"/>
      <c r="AB15" s="189"/>
      <c r="AC15" s="189"/>
      <c r="AD15" s="189"/>
      <c r="AE15" s="189"/>
    </row>
    <row r="16" spans="1:245" s="150" customFormat="1" ht="125.1" customHeight="1" x14ac:dyDescent="0.2">
      <c r="A16" s="175"/>
      <c r="B16" s="129" t="s">
        <v>45</v>
      </c>
      <c r="C16" s="129" t="s">
        <v>334</v>
      </c>
      <c r="D16" s="129">
        <v>1</v>
      </c>
      <c r="E16" s="129" t="s">
        <v>335</v>
      </c>
      <c r="F16" s="129" t="s">
        <v>501</v>
      </c>
      <c r="G16" s="176" t="s">
        <v>336</v>
      </c>
      <c r="H16" s="129" t="s">
        <v>91</v>
      </c>
      <c r="I16" s="129">
        <v>1</v>
      </c>
      <c r="J16" s="190">
        <v>0</v>
      </c>
      <c r="K16" s="190">
        <v>0</v>
      </c>
      <c r="L16" s="185">
        <v>43831</v>
      </c>
      <c r="M16" s="185">
        <v>44012</v>
      </c>
      <c r="N16" s="186" t="s">
        <v>337</v>
      </c>
      <c r="O16" s="187" t="s">
        <v>337</v>
      </c>
      <c r="P16" s="188" t="s">
        <v>338</v>
      </c>
      <c r="Q16" s="188" t="s">
        <v>333</v>
      </c>
      <c r="R16" s="189"/>
      <c r="S16" s="189"/>
      <c r="T16" s="189"/>
      <c r="U16" s="189"/>
      <c r="V16" s="189"/>
      <c r="W16" s="189"/>
      <c r="X16" s="189"/>
      <c r="Y16" s="189"/>
      <c r="Z16" s="189"/>
      <c r="AA16" s="189"/>
      <c r="AB16" s="189"/>
      <c r="AC16" s="189"/>
      <c r="AD16" s="189"/>
      <c r="AE16" s="189"/>
    </row>
    <row r="17" spans="1:31" s="150" customFormat="1" ht="68.25" customHeight="1" x14ac:dyDescent="0.2">
      <c r="A17" s="175"/>
      <c r="B17" s="129" t="s">
        <v>45</v>
      </c>
      <c r="C17" s="129" t="s">
        <v>339</v>
      </c>
      <c r="D17" s="130">
        <v>1</v>
      </c>
      <c r="E17" s="129" t="s">
        <v>340</v>
      </c>
      <c r="F17" s="129" t="s">
        <v>341</v>
      </c>
      <c r="G17" s="176" t="s">
        <v>342</v>
      </c>
      <c r="H17" s="129" t="s">
        <v>91</v>
      </c>
      <c r="I17" s="129">
        <v>2</v>
      </c>
      <c r="J17" s="129">
        <v>3</v>
      </c>
      <c r="K17" s="129">
        <v>4</v>
      </c>
      <c r="L17" s="185">
        <v>43831</v>
      </c>
      <c r="M17" s="185">
        <v>44180</v>
      </c>
      <c r="N17" s="186">
        <v>1</v>
      </c>
      <c r="O17" s="187">
        <v>0.5</v>
      </c>
      <c r="P17" s="188" t="s">
        <v>343</v>
      </c>
      <c r="Q17" s="188" t="s">
        <v>344</v>
      </c>
      <c r="R17" s="189"/>
      <c r="S17" s="189"/>
      <c r="T17" s="189"/>
      <c r="U17" s="189"/>
      <c r="V17" s="189"/>
      <c r="W17" s="189"/>
      <c r="X17" s="189"/>
      <c r="Y17" s="189"/>
      <c r="Z17" s="189"/>
      <c r="AA17" s="189"/>
      <c r="AB17" s="189"/>
      <c r="AC17" s="189"/>
      <c r="AD17" s="189"/>
      <c r="AE17" s="189"/>
    </row>
    <row r="18" spans="1:31" s="150" customFormat="1" ht="68.25" customHeight="1" x14ac:dyDescent="0.2">
      <c r="A18" s="175"/>
      <c r="B18" s="129" t="s">
        <v>45</v>
      </c>
      <c r="C18" s="129" t="s">
        <v>345</v>
      </c>
      <c r="D18" s="130">
        <v>1</v>
      </c>
      <c r="E18" s="129" t="s">
        <v>346</v>
      </c>
      <c r="F18" s="129" t="s">
        <v>347</v>
      </c>
      <c r="G18" s="176" t="s">
        <v>348</v>
      </c>
      <c r="H18" s="129" t="s">
        <v>91</v>
      </c>
      <c r="I18" s="130">
        <v>1</v>
      </c>
      <c r="J18" s="130">
        <v>1</v>
      </c>
      <c r="K18" s="130">
        <v>1</v>
      </c>
      <c r="L18" s="185">
        <v>43831</v>
      </c>
      <c r="M18" s="185">
        <v>44196</v>
      </c>
      <c r="N18" s="186">
        <v>1</v>
      </c>
      <c r="O18" s="187">
        <v>1</v>
      </c>
      <c r="P18" s="191" t="s">
        <v>349</v>
      </c>
      <c r="Q18" s="188" t="s">
        <v>350</v>
      </c>
      <c r="R18" s="189"/>
      <c r="S18" s="189"/>
      <c r="T18" s="189"/>
      <c r="U18" s="189"/>
      <c r="V18" s="189"/>
      <c r="W18" s="189"/>
      <c r="X18" s="189"/>
      <c r="Y18" s="189"/>
      <c r="Z18" s="189"/>
      <c r="AA18" s="189"/>
      <c r="AB18" s="189"/>
      <c r="AC18" s="189"/>
      <c r="AD18" s="189"/>
      <c r="AE18" s="189"/>
    </row>
    <row r="19" spans="1:31" s="150" customFormat="1" ht="68.25" customHeight="1" x14ac:dyDescent="0.2">
      <c r="A19" s="175"/>
      <c r="B19" s="129" t="s">
        <v>45</v>
      </c>
      <c r="C19" s="129" t="s">
        <v>351</v>
      </c>
      <c r="D19" s="130">
        <v>1</v>
      </c>
      <c r="E19" s="129" t="s">
        <v>352</v>
      </c>
      <c r="F19" s="129" t="s">
        <v>353</v>
      </c>
      <c r="G19" s="176" t="s">
        <v>354</v>
      </c>
      <c r="H19" s="129" t="s">
        <v>91</v>
      </c>
      <c r="I19" s="130">
        <v>1</v>
      </c>
      <c r="J19" s="130">
        <v>1</v>
      </c>
      <c r="K19" s="130">
        <v>1</v>
      </c>
      <c r="L19" s="185">
        <v>43831</v>
      </c>
      <c r="M19" s="185">
        <v>44181</v>
      </c>
      <c r="N19" s="186">
        <v>64</v>
      </c>
      <c r="O19" s="187">
        <v>1</v>
      </c>
      <c r="P19" s="191" t="s">
        <v>355</v>
      </c>
      <c r="Q19" s="188" t="s">
        <v>356</v>
      </c>
      <c r="R19" s="189"/>
      <c r="S19" s="189"/>
      <c r="T19" s="189"/>
      <c r="U19" s="189"/>
      <c r="V19" s="189"/>
      <c r="W19" s="189"/>
      <c r="X19" s="189"/>
      <c r="Y19" s="189"/>
      <c r="Z19" s="189"/>
      <c r="AA19" s="189"/>
      <c r="AB19" s="189"/>
      <c r="AC19" s="189"/>
      <c r="AD19" s="189"/>
      <c r="AE19" s="189"/>
    </row>
    <row r="20" spans="1:31" s="143" customFormat="1" ht="119.1" customHeight="1" x14ac:dyDescent="0.2">
      <c r="A20" s="177"/>
      <c r="B20" s="129" t="s">
        <v>45</v>
      </c>
      <c r="C20" s="129" t="s">
        <v>502</v>
      </c>
      <c r="D20" s="130">
        <v>1</v>
      </c>
      <c r="E20" s="129" t="s">
        <v>357</v>
      </c>
      <c r="F20" s="129" t="s">
        <v>503</v>
      </c>
      <c r="G20" s="176" t="s">
        <v>358</v>
      </c>
      <c r="H20" s="129" t="s">
        <v>91</v>
      </c>
      <c r="I20" s="130">
        <v>1</v>
      </c>
      <c r="J20" s="130">
        <v>1</v>
      </c>
      <c r="K20" s="130">
        <v>1</v>
      </c>
      <c r="L20" s="185">
        <v>43831</v>
      </c>
      <c r="M20" s="185">
        <v>44182</v>
      </c>
      <c r="N20" s="186"/>
      <c r="O20" s="187">
        <v>1</v>
      </c>
      <c r="P20" s="191" t="s">
        <v>359</v>
      </c>
      <c r="Q20" s="189" t="s">
        <v>360</v>
      </c>
      <c r="R20" s="189"/>
      <c r="S20" s="189"/>
      <c r="T20" s="189"/>
      <c r="U20" s="189">
        <f t="shared" ref="U20:U30" si="0">T20/J20</f>
        <v>0</v>
      </c>
      <c r="V20" s="189"/>
      <c r="W20" s="189"/>
      <c r="X20" s="189"/>
      <c r="Y20" s="189"/>
      <c r="Z20" s="189"/>
      <c r="AA20" s="189">
        <f t="shared" ref="AA20:AA30" si="1">Z20/K20</f>
        <v>0</v>
      </c>
      <c r="AB20" s="189"/>
      <c r="AC20" s="189"/>
      <c r="AD20" s="189"/>
      <c r="AE20" s="189"/>
    </row>
    <row r="21" spans="1:31" s="143" customFormat="1" ht="78" customHeight="1" x14ac:dyDescent="0.2">
      <c r="A21" s="177"/>
      <c r="B21" s="129" t="s">
        <v>45</v>
      </c>
      <c r="C21" s="129" t="s">
        <v>361</v>
      </c>
      <c r="D21" s="130">
        <v>1</v>
      </c>
      <c r="E21" s="129" t="s">
        <v>352</v>
      </c>
      <c r="F21" s="129" t="s">
        <v>362</v>
      </c>
      <c r="G21" s="178" t="s">
        <v>363</v>
      </c>
      <c r="H21" s="129" t="s">
        <v>91</v>
      </c>
      <c r="I21" s="130">
        <v>1</v>
      </c>
      <c r="J21" s="130">
        <v>1</v>
      </c>
      <c r="K21" s="130">
        <v>1</v>
      </c>
      <c r="L21" s="185">
        <v>43831</v>
      </c>
      <c r="M21" s="185">
        <v>44196</v>
      </c>
      <c r="N21" s="186">
        <v>64</v>
      </c>
      <c r="O21" s="187">
        <v>1</v>
      </c>
      <c r="P21" s="188" t="s">
        <v>364</v>
      </c>
      <c r="Q21" s="189" t="s">
        <v>365</v>
      </c>
      <c r="R21" s="189"/>
      <c r="S21" s="189"/>
      <c r="T21" s="189"/>
      <c r="U21" s="189"/>
      <c r="V21" s="189"/>
      <c r="W21" s="189"/>
      <c r="X21" s="189"/>
      <c r="Y21" s="189"/>
      <c r="Z21" s="189"/>
      <c r="AA21" s="189"/>
      <c r="AB21" s="189"/>
      <c r="AC21" s="189"/>
      <c r="AD21" s="189"/>
      <c r="AE21" s="189"/>
    </row>
    <row r="22" spans="1:31" s="143" customFormat="1" ht="94.5" customHeight="1" x14ac:dyDescent="0.2">
      <c r="B22" s="129" t="s">
        <v>45</v>
      </c>
      <c r="C22" s="129" t="s">
        <v>366</v>
      </c>
      <c r="D22" s="130">
        <v>1</v>
      </c>
      <c r="E22" s="129" t="s">
        <v>367</v>
      </c>
      <c r="F22" s="129" t="s">
        <v>368</v>
      </c>
      <c r="G22" s="129" t="s">
        <v>369</v>
      </c>
      <c r="H22" s="129" t="s">
        <v>91</v>
      </c>
      <c r="I22" s="192">
        <f>2/5</f>
        <v>0.4</v>
      </c>
      <c r="J22" s="192">
        <f>4/5</f>
        <v>0.8</v>
      </c>
      <c r="K22" s="192">
        <f>5/5</f>
        <v>1</v>
      </c>
      <c r="L22" s="185">
        <v>43831</v>
      </c>
      <c r="M22" s="185">
        <v>44165</v>
      </c>
      <c r="N22" s="193"/>
      <c r="O22" s="194">
        <f t="shared" ref="O22:O30" si="2">N22/I22</f>
        <v>0</v>
      </c>
      <c r="P22" s="193"/>
      <c r="Q22" s="193"/>
      <c r="R22" s="193"/>
      <c r="S22" s="193"/>
      <c r="T22" s="193"/>
      <c r="U22" s="193">
        <f t="shared" si="0"/>
        <v>0</v>
      </c>
      <c r="V22" s="193"/>
      <c r="W22" s="193"/>
      <c r="X22" s="193"/>
      <c r="Y22" s="193"/>
      <c r="Z22" s="193"/>
      <c r="AA22" s="193">
        <f t="shared" si="1"/>
        <v>0</v>
      </c>
      <c r="AB22" s="193"/>
      <c r="AC22" s="193"/>
      <c r="AD22" s="193"/>
      <c r="AE22" s="193"/>
    </row>
    <row r="23" spans="1:31" s="143" customFormat="1" ht="54" customHeight="1" x14ac:dyDescent="0.2">
      <c r="B23" s="129" t="s">
        <v>45</v>
      </c>
      <c r="C23" s="129" t="s">
        <v>314</v>
      </c>
      <c r="D23" s="130">
        <v>1</v>
      </c>
      <c r="E23" s="129" t="s">
        <v>207</v>
      </c>
      <c r="F23" s="129" t="s">
        <v>184</v>
      </c>
      <c r="G23" s="129" t="s">
        <v>186</v>
      </c>
      <c r="H23" s="129" t="s">
        <v>91</v>
      </c>
      <c r="I23" s="192">
        <v>0.5</v>
      </c>
      <c r="J23" s="192">
        <v>0.75</v>
      </c>
      <c r="K23" s="192">
        <v>1</v>
      </c>
      <c r="L23" s="185">
        <v>43922</v>
      </c>
      <c r="M23" s="185">
        <v>44175</v>
      </c>
      <c r="N23" s="193"/>
      <c r="O23" s="194">
        <f t="shared" si="2"/>
        <v>0</v>
      </c>
      <c r="P23" s="193"/>
      <c r="Q23" s="193"/>
      <c r="R23" s="193"/>
      <c r="S23" s="193"/>
      <c r="T23" s="193"/>
      <c r="U23" s="193">
        <f t="shared" si="0"/>
        <v>0</v>
      </c>
      <c r="V23" s="193"/>
      <c r="W23" s="193"/>
      <c r="X23" s="193"/>
      <c r="Y23" s="193"/>
      <c r="Z23" s="193"/>
      <c r="AA23" s="193">
        <f t="shared" si="1"/>
        <v>0</v>
      </c>
      <c r="AB23" s="193"/>
      <c r="AC23" s="193"/>
      <c r="AD23" s="193"/>
      <c r="AE23" s="193"/>
    </row>
    <row r="24" spans="1:31" s="143" customFormat="1" ht="87.75" customHeight="1" x14ac:dyDescent="0.2">
      <c r="B24" s="129" t="s">
        <v>45</v>
      </c>
      <c r="C24" s="129" t="s">
        <v>170</v>
      </c>
      <c r="D24" s="130">
        <v>1</v>
      </c>
      <c r="E24" s="129" t="s">
        <v>208</v>
      </c>
      <c r="F24" s="129" t="s">
        <v>172</v>
      </c>
      <c r="G24" s="129" t="s">
        <v>187</v>
      </c>
      <c r="H24" s="129" t="s">
        <v>91</v>
      </c>
      <c r="I24" s="190">
        <v>0</v>
      </c>
      <c r="J24" s="192">
        <v>0.5</v>
      </c>
      <c r="K24" s="192">
        <v>1</v>
      </c>
      <c r="L24" s="185">
        <v>43831</v>
      </c>
      <c r="M24" s="185">
        <v>44175</v>
      </c>
      <c r="N24" s="193"/>
      <c r="O24" s="194" t="e">
        <f t="shared" si="2"/>
        <v>#DIV/0!</v>
      </c>
      <c r="P24" s="193"/>
      <c r="Q24" s="193"/>
      <c r="R24" s="193"/>
      <c r="S24" s="193"/>
      <c r="T24" s="193"/>
      <c r="U24" s="193">
        <f t="shared" si="0"/>
        <v>0</v>
      </c>
      <c r="V24" s="193"/>
      <c r="W24" s="193"/>
      <c r="X24" s="193"/>
      <c r="Y24" s="193"/>
      <c r="Z24" s="193"/>
      <c r="AA24" s="193">
        <f t="shared" si="1"/>
        <v>0</v>
      </c>
      <c r="AB24" s="193"/>
      <c r="AC24" s="193"/>
      <c r="AD24" s="193"/>
      <c r="AE24" s="193"/>
    </row>
    <row r="25" spans="1:31" s="143" customFormat="1" ht="75" x14ac:dyDescent="0.2">
      <c r="B25" s="129" t="s">
        <v>45</v>
      </c>
      <c r="C25" s="129" t="s">
        <v>318</v>
      </c>
      <c r="D25" s="130">
        <v>1</v>
      </c>
      <c r="E25" s="129" t="s">
        <v>175</v>
      </c>
      <c r="F25" s="129" t="s">
        <v>171</v>
      </c>
      <c r="G25" s="129" t="s">
        <v>185</v>
      </c>
      <c r="H25" s="129" t="s">
        <v>91</v>
      </c>
      <c r="I25" s="192">
        <v>1</v>
      </c>
      <c r="J25" s="192">
        <v>1</v>
      </c>
      <c r="K25" s="192">
        <v>1</v>
      </c>
      <c r="L25" s="185">
        <v>43831</v>
      </c>
      <c r="M25" s="185">
        <v>44165</v>
      </c>
      <c r="N25" s="193"/>
      <c r="O25" s="194">
        <f t="shared" si="2"/>
        <v>0</v>
      </c>
      <c r="P25" s="193"/>
      <c r="Q25" s="193"/>
      <c r="R25" s="193"/>
      <c r="S25" s="193"/>
      <c r="T25" s="193"/>
      <c r="U25" s="193">
        <f t="shared" si="0"/>
        <v>0</v>
      </c>
      <c r="V25" s="193"/>
      <c r="W25" s="193"/>
      <c r="X25" s="193"/>
      <c r="Y25" s="193"/>
      <c r="Z25" s="193"/>
      <c r="AA25" s="193">
        <f t="shared" si="1"/>
        <v>0</v>
      </c>
      <c r="AB25" s="193"/>
      <c r="AC25" s="193"/>
      <c r="AD25" s="193"/>
      <c r="AE25" s="193"/>
    </row>
    <row r="26" spans="1:31" s="143" customFormat="1" ht="75" x14ac:dyDescent="0.2">
      <c r="B26" s="129" t="s">
        <v>45</v>
      </c>
      <c r="C26" s="129" t="s">
        <v>173</v>
      </c>
      <c r="D26" s="130">
        <v>1</v>
      </c>
      <c r="E26" s="129" t="s">
        <v>176</v>
      </c>
      <c r="F26" s="129" t="s">
        <v>370</v>
      </c>
      <c r="G26" s="129" t="s">
        <v>188</v>
      </c>
      <c r="H26" s="129" t="s">
        <v>91</v>
      </c>
      <c r="I26" s="192">
        <f>1/1</f>
        <v>1</v>
      </c>
      <c r="J26" s="192">
        <f t="shared" ref="J26:K27" si="3">1/1</f>
        <v>1</v>
      </c>
      <c r="K26" s="192">
        <f t="shared" si="3"/>
        <v>1</v>
      </c>
      <c r="L26" s="185">
        <v>43831</v>
      </c>
      <c r="M26" s="185">
        <v>44180</v>
      </c>
      <c r="N26" s="193"/>
      <c r="O26" s="194">
        <f t="shared" si="2"/>
        <v>0</v>
      </c>
      <c r="P26" s="193"/>
      <c r="Q26" s="193"/>
      <c r="R26" s="193"/>
      <c r="S26" s="193"/>
      <c r="T26" s="193"/>
      <c r="U26" s="193">
        <f t="shared" si="0"/>
        <v>0</v>
      </c>
      <c r="V26" s="193"/>
      <c r="W26" s="193"/>
      <c r="X26" s="193"/>
      <c r="Y26" s="193"/>
      <c r="Z26" s="193"/>
      <c r="AA26" s="193">
        <f t="shared" si="1"/>
        <v>0</v>
      </c>
      <c r="AB26" s="193"/>
      <c r="AC26" s="193"/>
      <c r="AD26" s="193"/>
      <c r="AE26" s="193"/>
    </row>
    <row r="27" spans="1:31" s="143" customFormat="1" ht="75" x14ac:dyDescent="0.2">
      <c r="B27" s="129" t="s">
        <v>45</v>
      </c>
      <c r="C27" s="129" t="s">
        <v>174</v>
      </c>
      <c r="D27" s="130">
        <v>1</v>
      </c>
      <c r="E27" s="129" t="s">
        <v>177</v>
      </c>
      <c r="F27" s="129" t="s">
        <v>371</v>
      </c>
      <c r="G27" s="129" t="s">
        <v>189</v>
      </c>
      <c r="H27" s="129" t="s">
        <v>91</v>
      </c>
      <c r="I27" s="192">
        <f>1/1</f>
        <v>1</v>
      </c>
      <c r="J27" s="192">
        <f t="shared" si="3"/>
        <v>1</v>
      </c>
      <c r="K27" s="192">
        <f t="shared" si="3"/>
        <v>1</v>
      </c>
      <c r="L27" s="185">
        <v>43831</v>
      </c>
      <c r="M27" s="185">
        <v>44165</v>
      </c>
      <c r="N27" s="193"/>
      <c r="O27" s="194">
        <f t="shared" si="2"/>
        <v>0</v>
      </c>
      <c r="P27" s="193"/>
      <c r="Q27" s="193"/>
      <c r="R27" s="193"/>
      <c r="S27" s="193"/>
      <c r="T27" s="193"/>
      <c r="U27" s="193">
        <f t="shared" si="0"/>
        <v>0</v>
      </c>
      <c r="V27" s="193"/>
      <c r="W27" s="193"/>
      <c r="X27" s="193"/>
      <c r="Y27" s="193"/>
      <c r="Z27" s="193"/>
      <c r="AA27" s="193">
        <f t="shared" si="1"/>
        <v>0</v>
      </c>
      <c r="AB27" s="193"/>
      <c r="AC27" s="193"/>
      <c r="AD27" s="193"/>
      <c r="AE27" s="193"/>
    </row>
    <row r="28" spans="1:31" s="143" customFormat="1" ht="75" x14ac:dyDescent="0.2">
      <c r="B28" s="129" t="s">
        <v>45</v>
      </c>
      <c r="C28" s="129" t="s">
        <v>178</v>
      </c>
      <c r="D28" s="130">
        <v>1</v>
      </c>
      <c r="E28" s="129" t="s">
        <v>179</v>
      </c>
      <c r="F28" s="129" t="s">
        <v>372</v>
      </c>
      <c r="G28" s="129" t="s">
        <v>190</v>
      </c>
      <c r="H28" s="129" t="s">
        <v>91</v>
      </c>
      <c r="I28" s="130">
        <f>9/19</f>
        <v>0.47368421052631576</v>
      </c>
      <c r="J28" s="130">
        <f>11/19</f>
        <v>0.57894736842105265</v>
      </c>
      <c r="K28" s="130">
        <f>19/19</f>
        <v>1</v>
      </c>
      <c r="L28" s="185">
        <v>43831</v>
      </c>
      <c r="M28" s="185">
        <v>44185</v>
      </c>
      <c r="N28" s="193"/>
      <c r="O28" s="194">
        <f t="shared" si="2"/>
        <v>0</v>
      </c>
      <c r="P28" s="193"/>
      <c r="Q28" s="193"/>
      <c r="R28" s="193"/>
      <c r="S28" s="193"/>
      <c r="T28" s="193"/>
      <c r="U28" s="193">
        <f t="shared" si="0"/>
        <v>0</v>
      </c>
      <c r="V28" s="193"/>
      <c r="W28" s="193"/>
      <c r="X28" s="193"/>
      <c r="Y28" s="193"/>
      <c r="Z28" s="193"/>
      <c r="AA28" s="193">
        <f t="shared" si="1"/>
        <v>0</v>
      </c>
      <c r="AB28" s="193"/>
      <c r="AC28" s="193"/>
      <c r="AD28" s="193"/>
      <c r="AE28" s="193"/>
    </row>
    <row r="29" spans="1:31" s="143" customFormat="1" ht="79.5" customHeight="1" x14ac:dyDescent="0.2">
      <c r="B29" s="129" t="s">
        <v>44</v>
      </c>
      <c r="C29" s="129" t="s">
        <v>320</v>
      </c>
      <c r="D29" s="130">
        <v>1</v>
      </c>
      <c r="E29" s="129" t="s">
        <v>180</v>
      </c>
      <c r="F29" s="129" t="s">
        <v>181</v>
      </c>
      <c r="G29" s="129" t="s">
        <v>373</v>
      </c>
      <c r="H29" s="129" t="s">
        <v>91</v>
      </c>
      <c r="I29" s="130">
        <v>0.2</v>
      </c>
      <c r="J29" s="130">
        <v>0.5</v>
      </c>
      <c r="K29" s="130">
        <v>1</v>
      </c>
      <c r="L29" s="185">
        <v>43831</v>
      </c>
      <c r="M29" s="185">
        <v>44165</v>
      </c>
      <c r="N29" s="193"/>
      <c r="O29" s="194">
        <f t="shared" si="2"/>
        <v>0</v>
      </c>
      <c r="P29" s="193"/>
      <c r="Q29" s="193"/>
      <c r="R29" s="193"/>
      <c r="S29" s="193"/>
      <c r="T29" s="193"/>
      <c r="U29" s="193">
        <f t="shared" si="0"/>
        <v>0</v>
      </c>
      <c r="V29" s="193"/>
      <c r="W29" s="193"/>
      <c r="X29" s="193"/>
      <c r="Y29" s="193"/>
      <c r="Z29" s="193"/>
      <c r="AA29" s="193">
        <f t="shared" si="1"/>
        <v>0</v>
      </c>
      <c r="AB29" s="193"/>
      <c r="AC29" s="193"/>
      <c r="AD29" s="193"/>
      <c r="AE29" s="193"/>
    </row>
    <row r="30" spans="1:31" s="143" customFormat="1" ht="75" x14ac:dyDescent="0.2">
      <c r="B30" s="129" t="s">
        <v>45</v>
      </c>
      <c r="C30" s="129" t="s">
        <v>182</v>
      </c>
      <c r="D30" s="130">
        <v>1</v>
      </c>
      <c r="E30" s="129" t="s">
        <v>322</v>
      </c>
      <c r="F30" s="129" t="s">
        <v>297</v>
      </c>
      <c r="G30" s="129" t="s">
        <v>191</v>
      </c>
      <c r="H30" s="129" t="s">
        <v>91</v>
      </c>
      <c r="I30" s="192">
        <f>4/13</f>
        <v>0.30769230769230771</v>
      </c>
      <c r="J30" s="192">
        <f>(4+3)/13</f>
        <v>0.53846153846153844</v>
      </c>
      <c r="K30" s="192">
        <f>(4+3+6)/13</f>
        <v>1</v>
      </c>
      <c r="L30" s="185">
        <v>43862</v>
      </c>
      <c r="M30" s="185">
        <v>44165</v>
      </c>
      <c r="N30" s="193"/>
      <c r="O30" s="194">
        <f t="shared" si="2"/>
        <v>0</v>
      </c>
      <c r="P30" s="193"/>
      <c r="Q30" s="193"/>
      <c r="R30" s="193"/>
      <c r="S30" s="193"/>
      <c r="T30" s="193"/>
      <c r="U30" s="193">
        <f t="shared" si="0"/>
        <v>0</v>
      </c>
      <c r="V30" s="193"/>
      <c r="W30" s="193"/>
      <c r="X30" s="193"/>
      <c r="Y30" s="193"/>
      <c r="Z30" s="193"/>
      <c r="AA30" s="193">
        <f t="shared" si="1"/>
        <v>0</v>
      </c>
      <c r="AB30" s="193"/>
      <c r="AC30" s="193"/>
      <c r="AD30" s="193"/>
      <c r="AE30" s="193"/>
    </row>
    <row r="31" spans="1:31" s="143" customFormat="1" ht="75" x14ac:dyDescent="0.2">
      <c r="B31" s="129" t="s">
        <v>44</v>
      </c>
      <c r="C31" s="129" t="s">
        <v>504</v>
      </c>
      <c r="D31" s="130">
        <v>1</v>
      </c>
      <c r="E31" s="129" t="s">
        <v>505</v>
      </c>
      <c r="F31" s="129" t="s">
        <v>506</v>
      </c>
      <c r="G31" s="176" t="s">
        <v>507</v>
      </c>
      <c r="H31" s="129" t="s">
        <v>91</v>
      </c>
      <c r="I31" s="130">
        <v>1</v>
      </c>
      <c r="J31" s="130">
        <v>1</v>
      </c>
      <c r="K31" s="130">
        <v>1</v>
      </c>
      <c r="L31" s="185">
        <v>43831</v>
      </c>
      <c r="M31" s="185">
        <v>44165</v>
      </c>
      <c r="N31" s="186" t="s">
        <v>337</v>
      </c>
      <c r="O31" s="187">
        <v>1</v>
      </c>
      <c r="P31" s="191" t="s">
        <v>508</v>
      </c>
      <c r="Q31" s="188" t="s">
        <v>509</v>
      </c>
      <c r="R31" s="189"/>
      <c r="S31" s="189"/>
      <c r="T31" s="189"/>
      <c r="U31" s="189"/>
      <c r="V31" s="189"/>
      <c r="W31" s="189"/>
      <c r="X31" s="189"/>
      <c r="Y31" s="189"/>
      <c r="Z31" s="189"/>
      <c r="AA31" s="189"/>
      <c r="AB31" s="189"/>
      <c r="AC31" s="189"/>
      <c r="AD31" s="189"/>
      <c r="AE31" s="189"/>
    </row>
    <row r="32" spans="1:31" s="143" customFormat="1" ht="120" x14ac:dyDescent="0.2">
      <c r="B32" s="129" t="s">
        <v>45</v>
      </c>
      <c r="C32" s="129" t="s">
        <v>510</v>
      </c>
      <c r="D32" s="129">
        <v>2</v>
      </c>
      <c r="E32" s="129" t="s">
        <v>511</v>
      </c>
      <c r="F32" s="129" t="s">
        <v>512</v>
      </c>
      <c r="G32" s="176" t="s">
        <v>513</v>
      </c>
      <c r="H32" s="129" t="s">
        <v>91</v>
      </c>
      <c r="I32" s="192">
        <v>0</v>
      </c>
      <c r="J32" s="192">
        <v>0.5</v>
      </c>
      <c r="K32" s="192">
        <f>(4+3+6)/13</f>
        <v>1</v>
      </c>
      <c r="L32" s="185">
        <v>43862</v>
      </c>
      <c r="M32" s="185">
        <v>44183</v>
      </c>
      <c r="N32" s="186" t="s">
        <v>337</v>
      </c>
      <c r="O32" s="187">
        <v>1</v>
      </c>
      <c r="P32" s="191"/>
      <c r="Q32" s="195" t="s">
        <v>514</v>
      </c>
      <c r="R32" s="189"/>
      <c r="S32" s="189"/>
      <c r="T32" s="189"/>
      <c r="U32" s="189">
        <f>T32/J32</f>
        <v>0</v>
      </c>
      <c r="V32" s="189"/>
      <c r="W32" s="189"/>
      <c r="X32" s="189"/>
      <c r="Y32" s="189"/>
      <c r="Z32" s="189"/>
      <c r="AA32" s="189">
        <f t="shared" ref="AA32" si="4">Z32/K32</f>
        <v>0</v>
      </c>
      <c r="AB32" s="189"/>
      <c r="AC32" s="189"/>
      <c r="AD32" s="189"/>
      <c r="AE32" s="189"/>
    </row>
    <row r="33" spans="2:31" s="143" customFormat="1" ht="75" x14ac:dyDescent="0.2">
      <c r="B33" s="129" t="s">
        <v>44</v>
      </c>
      <c r="C33" s="129" t="s">
        <v>515</v>
      </c>
      <c r="D33" s="130">
        <v>1</v>
      </c>
      <c r="E33" s="129" t="s">
        <v>516</v>
      </c>
      <c r="F33" s="129" t="s">
        <v>517</v>
      </c>
      <c r="G33" s="176" t="s">
        <v>518</v>
      </c>
      <c r="H33" s="129" t="s">
        <v>91</v>
      </c>
      <c r="I33" s="130">
        <v>1</v>
      </c>
      <c r="J33" s="130">
        <v>1</v>
      </c>
      <c r="K33" s="130">
        <v>1</v>
      </c>
      <c r="L33" s="185">
        <v>43831</v>
      </c>
      <c r="M33" s="185">
        <v>44165</v>
      </c>
      <c r="N33" s="186" t="s">
        <v>337</v>
      </c>
      <c r="O33" s="187">
        <v>1</v>
      </c>
      <c r="P33" s="191" t="s">
        <v>519</v>
      </c>
      <c r="Q33" s="188" t="s">
        <v>520</v>
      </c>
      <c r="R33" s="189"/>
      <c r="S33" s="189"/>
      <c r="T33" s="189"/>
      <c r="U33" s="189"/>
      <c r="V33" s="189"/>
      <c r="W33" s="189"/>
      <c r="X33" s="189"/>
      <c r="Y33" s="189"/>
      <c r="Z33" s="189"/>
      <c r="AA33" s="189"/>
      <c r="AB33" s="189"/>
      <c r="AC33" s="189"/>
      <c r="AD33" s="189"/>
      <c r="AE33" s="189"/>
    </row>
    <row r="34" spans="2:31" s="143" customFormat="1" ht="92.1" customHeight="1" x14ac:dyDescent="0.2">
      <c r="B34" s="311"/>
      <c r="C34" s="311"/>
      <c r="D34" s="150"/>
      <c r="E34" s="150"/>
      <c r="F34" s="150"/>
      <c r="G34" s="150"/>
      <c r="H34" s="150"/>
      <c r="I34" s="150"/>
      <c r="J34" s="150"/>
      <c r="K34" s="150"/>
      <c r="L34" s="150"/>
      <c r="M34" s="150"/>
      <c r="N34" s="150"/>
      <c r="O34" s="150"/>
      <c r="P34" s="150"/>
      <c r="Q34" s="150"/>
    </row>
    <row r="35" spans="2:31" s="143" customFormat="1" ht="23.25" x14ac:dyDescent="0.2">
      <c r="C35" s="150"/>
      <c r="E35" s="150"/>
      <c r="F35" s="150"/>
      <c r="G35" s="150"/>
      <c r="H35" s="150"/>
      <c r="I35" s="150"/>
      <c r="J35" s="150"/>
      <c r="K35" s="150"/>
      <c r="L35" s="150"/>
      <c r="M35" s="150"/>
      <c r="N35" s="150"/>
      <c r="O35" s="150"/>
      <c r="P35" s="150"/>
      <c r="Q35" s="150"/>
    </row>
    <row r="36" spans="2:31" s="143" customFormat="1" ht="23.25" x14ac:dyDescent="0.2">
      <c r="C36" s="150"/>
      <c r="E36" s="150"/>
      <c r="F36" s="150"/>
      <c r="G36" s="150"/>
      <c r="H36" s="150"/>
      <c r="I36" s="150"/>
      <c r="J36" s="150"/>
      <c r="K36" s="150"/>
      <c r="L36" s="150"/>
      <c r="M36" s="150"/>
      <c r="N36" s="150"/>
      <c r="O36" s="150"/>
      <c r="P36" s="150"/>
      <c r="Q36" s="150"/>
    </row>
    <row r="37" spans="2:31" s="143" customFormat="1" ht="23.25" x14ac:dyDescent="0.2">
      <c r="C37" s="150"/>
      <c r="E37" s="150"/>
      <c r="F37" s="150"/>
      <c r="G37" s="150"/>
      <c r="H37" s="150"/>
      <c r="I37" s="150"/>
      <c r="J37" s="150"/>
      <c r="K37" s="150"/>
      <c r="L37" s="150"/>
      <c r="M37" s="150"/>
      <c r="N37" s="150"/>
      <c r="O37" s="150"/>
      <c r="P37" s="150"/>
      <c r="Q37" s="150"/>
    </row>
    <row r="38" spans="2:31" s="143" customFormat="1" ht="23.25" x14ac:dyDescent="0.2">
      <c r="C38" s="150"/>
      <c r="E38" s="150"/>
      <c r="F38" s="150"/>
      <c r="G38" s="150"/>
      <c r="H38" s="150"/>
      <c r="I38" s="150"/>
      <c r="J38" s="150"/>
      <c r="K38" s="150"/>
      <c r="L38" s="150"/>
      <c r="M38" s="150"/>
      <c r="N38" s="150"/>
      <c r="O38" s="150"/>
      <c r="P38" s="150"/>
      <c r="Q38" s="150"/>
    </row>
    <row r="39" spans="2:31" s="143" customFormat="1" ht="23.25" x14ac:dyDescent="0.2">
      <c r="C39" s="150"/>
      <c r="E39" s="150"/>
      <c r="F39" s="150"/>
      <c r="G39" s="150"/>
      <c r="H39" s="150"/>
      <c r="I39" s="150"/>
      <c r="J39" s="150"/>
      <c r="K39" s="150"/>
      <c r="L39" s="150"/>
      <c r="M39" s="150"/>
      <c r="N39" s="150"/>
      <c r="O39" s="150"/>
      <c r="P39" s="150"/>
      <c r="Q39" s="150"/>
    </row>
    <row r="40" spans="2:31" s="143" customFormat="1" ht="23.25" x14ac:dyDescent="0.2">
      <c r="C40" s="150"/>
      <c r="E40" s="150"/>
      <c r="F40" s="150"/>
      <c r="G40" s="150"/>
      <c r="H40" s="150"/>
      <c r="I40" s="150"/>
      <c r="J40" s="150"/>
      <c r="K40" s="150"/>
      <c r="L40" s="150"/>
      <c r="M40" s="150"/>
      <c r="N40" s="150"/>
      <c r="O40" s="150"/>
      <c r="P40" s="150"/>
      <c r="Q40" s="150"/>
    </row>
    <row r="41" spans="2:31" s="143" customFormat="1" ht="23.25" x14ac:dyDescent="0.2">
      <c r="C41" s="150"/>
      <c r="E41" s="150"/>
      <c r="F41" s="150"/>
      <c r="G41" s="150"/>
      <c r="H41" s="150"/>
      <c r="I41" s="150"/>
      <c r="J41" s="150"/>
      <c r="K41" s="150"/>
      <c r="L41" s="150"/>
      <c r="M41" s="150"/>
      <c r="N41" s="150"/>
      <c r="O41" s="150"/>
      <c r="P41" s="150"/>
      <c r="Q41" s="150"/>
    </row>
    <row r="42" spans="2:31" s="143" customFormat="1" ht="23.25" x14ac:dyDescent="0.2">
      <c r="C42" s="150"/>
      <c r="E42" s="150"/>
      <c r="F42" s="150"/>
      <c r="G42" s="150"/>
      <c r="H42" s="150"/>
      <c r="I42" s="150"/>
      <c r="J42" s="150"/>
      <c r="K42" s="150"/>
      <c r="L42" s="150"/>
      <c r="M42" s="150"/>
      <c r="N42" s="150"/>
      <c r="O42" s="150"/>
      <c r="P42" s="150"/>
      <c r="Q42" s="150"/>
    </row>
    <row r="43" spans="2:31" s="143" customFormat="1" ht="23.25" x14ac:dyDescent="0.2">
      <c r="C43" s="150"/>
      <c r="E43" s="150"/>
      <c r="F43" s="150"/>
      <c r="G43" s="150"/>
      <c r="H43" s="150"/>
      <c r="I43" s="150"/>
      <c r="J43" s="150"/>
      <c r="K43" s="150"/>
      <c r="L43" s="150"/>
      <c r="M43" s="150"/>
      <c r="N43" s="150"/>
      <c r="O43" s="150"/>
      <c r="P43" s="150"/>
      <c r="Q43" s="150"/>
    </row>
    <row r="44" spans="2:31" s="143" customFormat="1" ht="23.25" x14ac:dyDescent="0.2">
      <c r="C44" s="150"/>
      <c r="E44" s="150"/>
      <c r="F44" s="150"/>
      <c r="G44" s="150"/>
      <c r="H44" s="150"/>
      <c r="I44" s="150"/>
      <c r="J44" s="150"/>
      <c r="K44" s="150"/>
      <c r="L44" s="150"/>
      <c r="M44" s="150"/>
      <c r="N44" s="150"/>
      <c r="O44" s="150"/>
      <c r="P44" s="150"/>
      <c r="Q44" s="150"/>
    </row>
    <row r="45" spans="2:31" s="143" customFormat="1" ht="23.25" x14ac:dyDescent="0.2">
      <c r="C45" s="150"/>
      <c r="E45" s="150"/>
      <c r="F45" s="150"/>
      <c r="G45" s="150"/>
      <c r="H45" s="150"/>
      <c r="I45" s="150"/>
      <c r="J45" s="150"/>
      <c r="K45" s="150"/>
      <c r="L45" s="150"/>
      <c r="M45" s="150"/>
      <c r="N45" s="150"/>
      <c r="O45" s="150"/>
      <c r="P45" s="150"/>
      <c r="Q45" s="150"/>
    </row>
    <row r="46" spans="2:31" s="143" customFormat="1" ht="23.25" x14ac:dyDescent="0.2">
      <c r="C46" s="150"/>
      <c r="E46" s="150"/>
      <c r="F46" s="150"/>
      <c r="G46" s="150"/>
      <c r="H46" s="150"/>
      <c r="I46" s="150"/>
      <c r="J46" s="150"/>
      <c r="K46" s="150"/>
      <c r="L46" s="150"/>
      <c r="M46" s="150"/>
      <c r="N46" s="150"/>
      <c r="O46" s="150"/>
      <c r="P46" s="150"/>
      <c r="Q46" s="150"/>
    </row>
    <row r="47" spans="2:31" s="143" customFormat="1" ht="23.25" x14ac:dyDescent="0.2">
      <c r="C47" s="150"/>
      <c r="E47" s="150"/>
      <c r="F47" s="150"/>
      <c r="G47" s="150"/>
      <c r="H47" s="150"/>
      <c r="I47" s="150"/>
      <c r="J47" s="150"/>
      <c r="K47" s="150"/>
      <c r="L47" s="150"/>
      <c r="M47" s="150"/>
      <c r="N47" s="150"/>
      <c r="O47" s="150"/>
      <c r="P47" s="150"/>
      <c r="Q47" s="150"/>
    </row>
    <row r="48" spans="2:31" s="143" customFormat="1" ht="23.25" x14ac:dyDescent="0.2">
      <c r="C48" s="150"/>
      <c r="E48" s="150"/>
      <c r="F48" s="150"/>
      <c r="G48" s="150"/>
      <c r="H48" s="150"/>
      <c r="I48" s="150"/>
      <c r="J48" s="150"/>
      <c r="K48" s="150"/>
      <c r="L48" s="150"/>
      <c r="M48" s="150"/>
      <c r="N48" s="150"/>
      <c r="O48" s="150"/>
      <c r="P48" s="150"/>
      <c r="Q48" s="150"/>
    </row>
    <row r="49" spans="3:17" s="143" customFormat="1" ht="23.25" x14ac:dyDescent="0.2">
      <c r="C49" s="150"/>
      <c r="E49" s="150"/>
      <c r="F49" s="150"/>
      <c r="G49" s="150"/>
      <c r="H49" s="150"/>
      <c r="I49" s="150"/>
      <c r="J49" s="150"/>
      <c r="K49" s="150"/>
      <c r="L49" s="150"/>
      <c r="M49" s="150"/>
      <c r="N49" s="150"/>
      <c r="O49" s="150"/>
      <c r="P49" s="150"/>
      <c r="Q49" s="150"/>
    </row>
    <row r="50" spans="3:17" s="143" customFormat="1" ht="23.25" x14ac:dyDescent="0.2">
      <c r="C50" s="150"/>
      <c r="E50" s="150"/>
      <c r="F50" s="150"/>
      <c r="G50" s="150"/>
      <c r="H50" s="150"/>
      <c r="I50" s="150"/>
      <c r="J50" s="150"/>
      <c r="K50" s="150"/>
      <c r="L50" s="150"/>
      <c r="M50" s="150"/>
      <c r="N50" s="150"/>
      <c r="O50" s="150"/>
      <c r="P50" s="150"/>
      <c r="Q50" s="150"/>
    </row>
    <row r="51" spans="3:17" s="143" customFormat="1" ht="23.25" x14ac:dyDescent="0.2">
      <c r="C51" s="150"/>
      <c r="E51" s="150"/>
      <c r="F51" s="150"/>
      <c r="G51" s="150"/>
      <c r="H51" s="150"/>
      <c r="I51" s="150"/>
      <c r="J51" s="150"/>
      <c r="K51" s="150"/>
      <c r="L51" s="150"/>
      <c r="M51" s="150"/>
      <c r="N51" s="150"/>
      <c r="O51" s="150"/>
      <c r="P51" s="150"/>
      <c r="Q51" s="150"/>
    </row>
    <row r="52" spans="3:17" s="143" customFormat="1" ht="23.25" x14ac:dyDescent="0.2">
      <c r="C52" s="150"/>
      <c r="E52" s="150"/>
      <c r="F52" s="150"/>
      <c r="G52" s="150"/>
      <c r="H52" s="150"/>
      <c r="I52" s="150"/>
      <c r="J52" s="150"/>
      <c r="K52" s="150"/>
      <c r="L52" s="150"/>
      <c r="M52" s="150"/>
      <c r="N52" s="150"/>
      <c r="O52" s="150"/>
      <c r="P52" s="150"/>
      <c r="Q52" s="150"/>
    </row>
    <row r="53" spans="3:17" s="143" customFormat="1" ht="23.25" x14ac:dyDescent="0.2">
      <c r="C53" s="150"/>
      <c r="E53" s="150"/>
      <c r="F53" s="150"/>
      <c r="G53" s="150"/>
      <c r="H53" s="150"/>
      <c r="I53" s="150"/>
      <c r="J53" s="150"/>
      <c r="K53" s="150"/>
      <c r="L53" s="150"/>
      <c r="M53" s="150"/>
      <c r="N53" s="150"/>
      <c r="O53" s="150"/>
      <c r="P53" s="150"/>
      <c r="Q53" s="150"/>
    </row>
    <row r="54" spans="3:17" s="143" customFormat="1" ht="23.25" x14ac:dyDescent="0.2">
      <c r="C54" s="150"/>
      <c r="E54" s="150"/>
      <c r="F54" s="150"/>
      <c r="G54" s="150"/>
      <c r="H54" s="150"/>
      <c r="I54" s="150"/>
      <c r="J54" s="150"/>
      <c r="K54" s="150"/>
      <c r="L54" s="150"/>
      <c r="M54" s="150"/>
      <c r="N54" s="150"/>
      <c r="O54" s="150"/>
      <c r="P54" s="150"/>
      <c r="Q54" s="150"/>
    </row>
    <row r="55" spans="3:17" s="143" customFormat="1" ht="23.25" x14ac:dyDescent="0.2">
      <c r="C55" s="150"/>
      <c r="E55" s="150"/>
      <c r="F55" s="150"/>
      <c r="G55" s="150"/>
      <c r="H55" s="150"/>
      <c r="I55" s="150"/>
      <c r="J55" s="150"/>
      <c r="K55" s="150"/>
      <c r="L55" s="150"/>
      <c r="M55" s="150"/>
      <c r="N55" s="150"/>
      <c r="O55" s="150"/>
      <c r="P55" s="150"/>
      <c r="Q55" s="150"/>
    </row>
    <row r="56" spans="3:17" s="143" customFormat="1" ht="23.25" x14ac:dyDescent="0.2">
      <c r="C56" s="150"/>
      <c r="E56" s="150"/>
      <c r="F56" s="150"/>
      <c r="G56" s="150"/>
      <c r="H56" s="150"/>
      <c r="I56" s="150"/>
      <c r="J56" s="150"/>
      <c r="K56" s="150"/>
      <c r="L56" s="150"/>
      <c r="M56" s="150"/>
      <c r="N56" s="150"/>
      <c r="O56" s="150"/>
      <c r="P56" s="150"/>
      <c r="Q56" s="150"/>
    </row>
    <row r="57" spans="3:17" s="143" customFormat="1" ht="23.25" x14ac:dyDescent="0.2">
      <c r="C57" s="150"/>
      <c r="E57" s="150"/>
      <c r="F57" s="150"/>
      <c r="G57" s="150"/>
      <c r="H57" s="150"/>
      <c r="I57" s="150"/>
      <c r="J57" s="150"/>
      <c r="K57" s="150"/>
      <c r="L57" s="150"/>
      <c r="M57" s="150"/>
      <c r="N57" s="150"/>
      <c r="O57" s="150"/>
      <c r="P57" s="150"/>
      <c r="Q57" s="150"/>
    </row>
    <row r="58" spans="3:17" s="143" customFormat="1" ht="23.25" x14ac:dyDescent="0.2">
      <c r="C58" s="150"/>
      <c r="E58" s="150"/>
      <c r="F58" s="150"/>
      <c r="G58" s="150"/>
      <c r="H58" s="150"/>
      <c r="I58" s="150"/>
      <c r="J58" s="150"/>
      <c r="K58" s="150"/>
      <c r="L58" s="150"/>
      <c r="M58" s="150"/>
      <c r="N58" s="150"/>
      <c r="O58" s="150"/>
      <c r="P58" s="150"/>
      <c r="Q58" s="150"/>
    </row>
    <row r="59" spans="3:17" s="143" customFormat="1" ht="23.25" x14ac:dyDescent="0.2">
      <c r="C59" s="150"/>
      <c r="E59" s="150"/>
      <c r="F59" s="150"/>
      <c r="G59" s="150"/>
      <c r="H59" s="150"/>
      <c r="I59" s="150"/>
      <c r="J59" s="150"/>
      <c r="K59" s="150"/>
      <c r="L59" s="150"/>
      <c r="M59" s="150"/>
      <c r="N59" s="150"/>
      <c r="O59" s="150"/>
      <c r="P59" s="150"/>
      <c r="Q59" s="150"/>
    </row>
    <row r="60" spans="3:17" s="143" customFormat="1" ht="23.25" x14ac:dyDescent="0.2">
      <c r="C60" s="150"/>
      <c r="E60" s="150"/>
      <c r="F60" s="150"/>
      <c r="G60" s="150"/>
      <c r="H60" s="150"/>
      <c r="I60" s="150"/>
      <c r="J60" s="150"/>
      <c r="K60" s="150"/>
      <c r="L60" s="150"/>
      <c r="M60" s="150"/>
      <c r="N60" s="150"/>
      <c r="O60" s="150"/>
      <c r="P60" s="150"/>
      <c r="Q60" s="150"/>
    </row>
    <row r="61" spans="3:17" s="143" customFormat="1" ht="23.25" x14ac:dyDescent="0.2">
      <c r="C61" s="150"/>
      <c r="E61" s="150"/>
      <c r="F61" s="150"/>
      <c r="G61" s="150"/>
      <c r="H61" s="150"/>
      <c r="I61" s="150"/>
      <c r="J61" s="150"/>
      <c r="K61" s="150"/>
      <c r="L61" s="150"/>
      <c r="M61" s="150"/>
      <c r="N61" s="150"/>
      <c r="O61" s="150"/>
      <c r="P61" s="150"/>
      <c r="Q61" s="150"/>
    </row>
    <row r="62" spans="3:17" s="143" customFormat="1" ht="23.25" x14ac:dyDescent="0.2">
      <c r="C62" s="150"/>
      <c r="E62" s="150"/>
      <c r="F62" s="150"/>
      <c r="G62" s="150"/>
      <c r="H62" s="150"/>
      <c r="I62" s="150"/>
      <c r="J62" s="150"/>
      <c r="K62" s="150"/>
      <c r="L62" s="150"/>
      <c r="M62" s="150"/>
      <c r="N62" s="150"/>
      <c r="O62" s="150"/>
      <c r="P62" s="150"/>
      <c r="Q62" s="150"/>
    </row>
    <row r="63" spans="3:17" s="143" customFormat="1" ht="23.25" x14ac:dyDescent="0.2">
      <c r="C63" s="150"/>
      <c r="E63" s="150"/>
      <c r="F63" s="150"/>
      <c r="G63" s="150"/>
      <c r="H63" s="150"/>
      <c r="I63" s="150"/>
      <c r="J63" s="150"/>
      <c r="K63" s="150"/>
      <c r="L63" s="150"/>
      <c r="M63" s="150"/>
      <c r="N63" s="150"/>
      <c r="O63" s="150"/>
      <c r="P63" s="150"/>
      <c r="Q63" s="150"/>
    </row>
    <row r="64" spans="3:17" s="143" customFormat="1" ht="23.25" x14ac:dyDescent="0.2">
      <c r="C64" s="150"/>
      <c r="E64" s="150"/>
      <c r="F64" s="150"/>
      <c r="G64" s="150"/>
      <c r="H64" s="150"/>
      <c r="I64" s="150"/>
      <c r="J64" s="150"/>
      <c r="K64" s="150"/>
      <c r="L64" s="150"/>
      <c r="M64" s="150"/>
      <c r="N64" s="150"/>
      <c r="O64" s="150"/>
      <c r="P64" s="150"/>
      <c r="Q64" s="150"/>
    </row>
    <row r="65" spans="3:17" s="143" customFormat="1" ht="23.25" x14ac:dyDescent="0.2">
      <c r="C65" s="150"/>
      <c r="E65" s="150"/>
      <c r="F65" s="150"/>
      <c r="G65" s="150"/>
      <c r="H65" s="150"/>
      <c r="I65" s="150"/>
      <c r="J65" s="150"/>
      <c r="K65" s="150"/>
      <c r="L65" s="150"/>
      <c r="M65" s="150"/>
      <c r="N65" s="150"/>
      <c r="O65" s="150"/>
      <c r="P65" s="150"/>
      <c r="Q65" s="150"/>
    </row>
    <row r="66" spans="3:17" s="143" customFormat="1" ht="23.25" x14ac:dyDescent="0.2">
      <c r="C66" s="150"/>
      <c r="E66" s="150"/>
      <c r="F66" s="150"/>
      <c r="G66" s="150"/>
      <c r="H66" s="150"/>
      <c r="I66" s="150"/>
      <c r="J66" s="150"/>
      <c r="K66" s="150"/>
      <c r="L66" s="150"/>
      <c r="M66" s="150"/>
      <c r="N66" s="150"/>
      <c r="O66" s="150"/>
      <c r="P66" s="150"/>
      <c r="Q66" s="150"/>
    </row>
    <row r="67" spans="3:17" s="143" customFormat="1" ht="23.25" x14ac:dyDescent="0.2">
      <c r="C67" s="150"/>
      <c r="E67" s="150"/>
      <c r="F67" s="150"/>
      <c r="G67" s="150"/>
      <c r="H67" s="150"/>
      <c r="I67" s="150"/>
      <c r="J67" s="150"/>
      <c r="K67" s="150"/>
      <c r="L67" s="150"/>
      <c r="M67" s="150"/>
      <c r="N67" s="150"/>
      <c r="O67" s="150"/>
      <c r="P67" s="150"/>
      <c r="Q67" s="150"/>
    </row>
    <row r="68" spans="3:17" s="143" customFormat="1" ht="23.25" x14ac:dyDescent="0.2">
      <c r="C68" s="150"/>
      <c r="E68" s="150"/>
      <c r="F68" s="150"/>
      <c r="G68" s="150"/>
      <c r="H68" s="150"/>
      <c r="I68" s="150"/>
      <c r="J68" s="150"/>
      <c r="K68" s="150"/>
      <c r="L68" s="150"/>
      <c r="M68" s="150"/>
      <c r="N68" s="150"/>
      <c r="O68" s="150"/>
      <c r="P68" s="150"/>
      <c r="Q68" s="150"/>
    </row>
    <row r="69" spans="3:17" s="143" customFormat="1" ht="23.25" x14ac:dyDescent="0.2">
      <c r="C69" s="150"/>
      <c r="E69" s="150"/>
      <c r="F69" s="150"/>
      <c r="G69" s="150"/>
      <c r="H69" s="150"/>
      <c r="I69" s="150"/>
      <c r="J69" s="150"/>
      <c r="K69" s="150"/>
      <c r="L69" s="150"/>
      <c r="M69" s="150"/>
      <c r="N69" s="150"/>
      <c r="O69" s="150"/>
      <c r="P69" s="150"/>
      <c r="Q69" s="150"/>
    </row>
    <row r="70" spans="3:17" s="143" customFormat="1" ht="23.25" x14ac:dyDescent="0.2">
      <c r="C70" s="150"/>
      <c r="E70" s="150"/>
      <c r="F70" s="150"/>
      <c r="G70" s="150"/>
      <c r="H70" s="150"/>
      <c r="I70" s="150"/>
      <c r="J70" s="150"/>
      <c r="K70" s="150"/>
      <c r="L70" s="150"/>
      <c r="M70" s="150"/>
      <c r="N70" s="150"/>
      <c r="O70" s="150"/>
      <c r="P70" s="150"/>
      <c r="Q70" s="150"/>
    </row>
    <row r="71" spans="3:17" s="143" customFormat="1" ht="23.25" x14ac:dyDescent="0.2">
      <c r="C71" s="150"/>
      <c r="E71" s="150"/>
      <c r="F71" s="150"/>
      <c r="G71" s="150"/>
      <c r="H71" s="150"/>
      <c r="I71" s="150"/>
      <c r="J71" s="150"/>
      <c r="K71" s="150"/>
      <c r="L71" s="150"/>
      <c r="M71" s="150"/>
      <c r="N71" s="150"/>
      <c r="O71" s="150"/>
      <c r="P71" s="150"/>
      <c r="Q71" s="150"/>
    </row>
    <row r="72" spans="3:17" s="143" customFormat="1" ht="23.25" x14ac:dyDescent="0.2">
      <c r="C72" s="150"/>
      <c r="E72" s="150"/>
      <c r="F72" s="150"/>
      <c r="G72" s="150"/>
      <c r="H72" s="150"/>
      <c r="I72" s="150"/>
      <c r="J72" s="150"/>
      <c r="K72" s="150"/>
      <c r="L72" s="150"/>
      <c r="M72" s="150"/>
      <c r="N72" s="150"/>
      <c r="O72" s="150"/>
      <c r="P72" s="150"/>
      <c r="Q72" s="150"/>
    </row>
    <row r="73" spans="3:17" s="143" customFormat="1" ht="23.25" x14ac:dyDescent="0.2">
      <c r="C73" s="150"/>
      <c r="E73" s="150"/>
      <c r="F73" s="150"/>
      <c r="G73" s="150"/>
      <c r="H73" s="150"/>
      <c r="I73" s="150"/>
      <c r="J73" s="150"/>
      <c r="K73" s="150"/>
      <c r="L73" s="150"/>
      <c r="M73" s="150"/>
      <c r="N73" s="150"/>
      <c r="O73" s="150"/>
      <c r="P73" s="150"/>
      <c r="Q73" s="150"/>
    </row>
    <row r="74" spans="3:17" s="143" customFormat="1" ht="23.25" x14ac:dyDescent="0.2">
      <c r="C74" s="150"/>
      <c r="E74" s="150"/>
      <c r="F74" s="150"/>
      <c r="G74" s="150"/>
      <c r="H74" s="150"/>
      <c r="I74" s="150"/>
      <c r="J74" s="150"/>
      <c r="K74" s="150"/>
      <c r="L74" s="150"/>
      <c r="M74" s="150"/>
      <c r="N74" s="150"/>
      <c r="O74" s="150"/>
      <c r="P74" s="150"/>
      <c r="Q74" s="150"/>
    </row>
    <row r="75" spans="3:17" s="143" customFormat="1" ht="23.25" x14ac:dyDescent="0.2">
      <c r="C75" s="150"/>
      <c r="E75" s="150"/>
      <c r="F75" s="150"/>
      <c r="G75" s="150"/>
      <c r="H75" s="150"/>
      <c r="I75" s="150"/>
      <c r="J75" s="150"/>
      <c r="K75" s="150"/>
      <c r="L75" s="150"/>
      <c r="M75" s="150"/>
      <c r="N75" s="150"/>
      <c r="O75" s="150"/>
      <c r="P75" s="150"/>
      <c r="Q75" s="150"/>
    </row>
    <row r="76" spans="3:17" s="143" customFormat="1" ht="23.25" x14ac:dyDescent="0.2">
      <c r="C76" s="150"/>
      <c r="E76" s="150"/>
      <c r="F76" s="150"/>
      <c r="G76" s="150"/>
      <c r="H76" s="150"/>
      <c r="I76" s="150"/>
      <c r="J76" s="150"/>
      <c r="K76" s="150"/>
      <c r="L76" s="150"/>
      <c r="M76" s="150"/>
      <c r="N76" s="150"/>
      <c r="O76" s="150"/>
      <c r="P76" s="150"/>
      <c r="Q76" s="150"/>
    </row>
    <row r="77" spans="3:17" s="143" customFormat="1" ht="23.25" x14ac:dyDescent="0.2">
      <c r="C77" s="150"/>
      <c r="E77" s="150"/>
      <c r="F77" s="150"/>
      <c r="G77" s="150"/>
      <c r="H77" s="150"/>
      <c r="I77" s="150"/>
      <c r="J77" s="150"/>
      <c r="K77" s="150"/>
      <c r="L77" s="150"/>
      <c r="M77" s="150"/>
      <c r="N77" s="150"/>
      <c r="O77" s="150"/>
      <c r="P77" s="150"/>
      <c r="Q77" s="150"/>
    </row>
    <row r="78" spans="3:17" s="143" customFormat="1" ht="23.25" x14ac:dyDescent="0.2">
      <c r="C78" s="150"/>
      <c r="E78" s="150"/>
      <c r="F78" s="150"/>
      <c r="G78" s="150"/>
      <c r="H78" s="150"/>
      <c r="I78" s="150"/>
      <c r="J78" s="150"/>
      <c r="K78" s="150"/>
      <c r="L78" s="150"/>
      <c r="M78" s="150"/>
      <c r="N78" s="150"/>
      <c r="O78" s="150"/>
      <c r="P78" s="150"/>
      <c r="Q78" s="150"/>
    </row>
    <row r="79" spans="3:17" s="143" customFormat="1" ht="23.25" x14ac:dyDescent="0.2">
      <c r="C79" s="150"/>
      <c r="E79" s="150"/>
      <c r="F79" s="150"/>
      <c r="G79" s="150"/>
      <c r="H79" s="150"/>
      <c r="I79" s="150"/>
      <c r="J79" s="150"/>
      <c r="K79" s="150"/>
      <c r="L79" s="150"/>
      <c r="M79" s="150"/>
      <c r="N79" s="150"/>
      <c r="O79" s="150"/>
      <c r="P79" s="150"/>
      <c r="Q79" s="150"/>
    </row>
    <row r="80" spans="3:17" s="143" customFormat="1" ht="23.25" x14ac:dyDescent="0.2">
      <c r="C80" s="150"/>
      <c r="E80" s="150"/>
      <c r="F80" s="150"/>
      <c r="G80" s="150"/>
      <c r="H80" s="150"/>
      <c r="I80" s="150"/>
      <c r="J80" s="150"/>
      <c r="K80" s="150"/>
      <c r="L80" s="150"/>
      <c r="M80" s="150"/>
      <c r="N80" s="150"/>
      <c r="O80" s="150"/>
      <c r="P80" s="150"/>
      <c r="Q80" s="150"/>
    </row>
    <row r="81" spans="3:17" s="143" customFormat="1" ht="23.25" x14ac:dyDescent="0.2">
      <c r="C81" s="150"/>
      <c r="E81" s="150"/>
      <c r="F81" s="150"/>
      <c r="G81" s="150"/>
      <c r="H81" s="150"/>
      <c r="I81" s="150"/>
      <c r="J81" s="150"/>
      <c r="K81" s="150"/>
      <c r="L81" s="150"/>
      <c r="M81" s="150"/>
      <c r="N81" s="150"/>
      <c r="O81" s="150"/>
      <c r="P81" s="150"/>
      <c r="Q81" s="150"/>
    </row>
    <row r="82" spans="3:17" s="143" customFormat="1" ht="23.25" x14ac:dyDescent="0.2">
      <c r="C82" s="150"/>
      <c r="E82" s="150"/>
      <c r="F82" s="150"/>
      <c r="G82" s="150"/>
      <c r="H82" s="150"/>
      <c r="I82" s="150"/>
      <c r="J82" s="150"/>
      <c r="K82" s="150"/>
      <c r="L82" s="150"/>
      <c r="M82" s="150"/>
      <c r="N82" s="150"/>
      <c r="O82" s="150"/>
      <c r="P82" s="150"/>
      <c r="Q82" s="150"/>
    </row>
    <row r="83" spans="3:17" s="143" customFormat="1" ht="23.25" x14ac:dyDescent="0.2">
      <c r="C83" s="150"/>
      <c r="E83" s="150"/>
      <c r="F83" s="150"/>
      <c r="G83" s="150"/>
      <c r="H83" s="150"/>
      <c r="I83" s="150"/>
      <c r="J83" s="150"/>
      <c r="K83" s="150"/>
      <c r="L83" s="150"/>
      <c r="M83" s="150"/>
      <c r="N83" s="150"/>
      <c r="O83" s="150"/>
      <c r="P83" s="150"/>
      <c r="Q83" s="150"/>
    </row>
    <row r="84" spans="3:17" s="143" customFormat="1" ht="23.25" x14ac:dyDescent="0.2">
      <c r="C84" s="150"/>
      <c r="E84" s="150"/>
      <c r="F84" s="150"/>
      <c r="G84" s="150"/>
      <c r="H84" s="150"/>
      <c r="I84" s="150"/>
      <c r="J84" s="150"/>
      <c r="K84" s="150"/>
      <c r="L84" s="150"/>
      <c r="M84" s="150"/>
      <c r="N84" s="150"/>
      <c r="O84" s="150"/>
      <c r="P84" s="150"/>
      <c r="Q84" s="150"/>
    </row>
    <row r="85" spans="3:17" s="143" customFormat="1" ht="23.25" x14ac:dyDescent="0.2">
      <c r="C85" s="150"/>
      <c r="E85" s="150"/>
      <c r="F85" s="150"/>
      <c r="G85" s="150"/>
      <c r="H85" s="150"/>
      <c r="I85" s="150"/>
      <c r="J85" s="150"/>
      <c r="K85" s="150"/>
      <c r="L85" s="150"/>
      <c r="M85" s="150"/>
      <c r="N85" s="150"/>
      <c r="O85" s="150"/>
      <c r="P85" s="150"/>
      <c r="Q85" s="150"/>
    </row>
    <row r="86" spans="3:17" s="143" customFormat="1" ht="23.25" x14ac:dyDescent="0.2">
      <c r="C86" s="150"/>
      <c r="E86" s="150"/>
      <c r="F86" s="150"/>
      <c r="G86" s="150"/>
      <c r="H86" s="150"/>
      <c r="I86" s="150"/>
      <c r="J86" s="150"/>
      <c r="K86" s="150"/>
      <c r="L86" s="150"/>
      <c r="M86" s="150"/>
      <c r="N86" s="150"/>
      <c r="O86" s="150"/>
      <c r="P86" s="150"/>
      <c r="Q86" s="150"/>
    </row>
    <row r="87" spans="3:17" s="143" customFormat="1" ht="23.25" x14ac:dyDescent="0.2">
      <c r="C87" s="150"/>
      <c r="E87" s="150"/>
      <c r="F87" s="150"/>
      <c r="G87" s="150"/>
      <c r="H87" s="150"/>
      <c r="I87" s="150"/>
      <c r="J87" s="150"/>
      <c r="K87" s="150"/>
      <c r="L87" s="150"/>
      <c r="M87" s="150"/>
      <c r="N87" s="150"/>
      <c r="O87" s="150"/>
      <c r="P87" s="150"/>
      <c r="Q87" s="150"/>
    </row>
    <row r="88" spans="3:17" s="143" customFormat="1" ht="23.25" x14ac:dyDescent="0.2">
      <c r="C88" s="150"/>
      <c r="E88" s="150"/>
      <c r="F88" s="150"/>
      <c r="G88" s="150"/>
      <c r="H88" s="150"/>
      <c r="I88" s="150"/>
      <c r="J88" s="150"/>
      <c r="K88" s="150"/>
      <c r="L88" s="150"/>
      <c r="M88" s="150"/>
      <c r="N88" s="150"/>
      <c r="O88" s="150"/>
      <c r="P88" s="150"/>
      <c r="Q88" s="150"/>
    </row>
    <row r="89" spans="3:17" s="143" customFormat="1" ht="23.25" x14ac:dyDescent="0.2">
      <c r="C89" s="150"/>
      <c r="E89" s="150"/>
      <c r="F89" s="150"/>
      <c r="G89" s="150"/>
      <c r="H89" s="150"/>
      <c r="I89" s="150"/>
      <c r="J89" s="150"/>
      <c r="K89" s="150"/>
      <c r="L89" s="150"/>
      <c r="M89" s="150"/>
      <c r="N89" s="150"/>
      <c r="O89" s="150"/>
      <c r="P89" s="150"/>
      <c r="Q89" s="150"/>
    </row>
    <row r="90" spans="3:17" s="143" customFormat="1" ht="23.25" x14ac:dyDescent="0.2">
      <c r="C90" s="150"/>
      <c r="E90" s="150"/>
      <c r="F90" s="150"/>
      <c r="G90" s="150"/>
      <c r="H90" s="150"/>
      <c r="I90" s="150"/>
      <c r="J90" s="150"/>
      <c r="K90" s="150"/>
      <c r="L90" s="150"/>
      <c r="M90" s="150"/>
      <c r="N90" s="150"/>
      <c r="O90" s="150"/>
      <c r="P90" s="150"/>
      <c r="Q90" s="150"/>
    </row>
    <row r="91" spans="3:17" s="143" customFormat="1" ht="23.25" x14ac:dyDescent="0.2">
      <c r="C91" s="150"/>
      <c r="E91" s="150"/>
      <c r="F91" s="150"/>
      <c r="G91" s="150"/>
      <c r="H91" s="150"/>
      <c r="I91" s="150"/>
      <c r="J91" s="150"/>
      <c r="K91" s="150"/>
      <c r="L91" s="150"/>
      <c r="M91" s="150"/>
      <c r="N91" s="150"/>
      <c r="O91" s="150"/>
      <c r="P91" s="150"/>
      <c r="Q91" s="150"/>
    </row>
    <row r="92" spans="3:17" s="143" customFormat="1" ht="23.25" x14ac:dyDescent="0.2">
      <c r="C92" s="150"/>
      <c r="E92" s="150"/>
      <c r="F92" s="150"/>
      <c r="G92" s="150"/>
      <c r="H92" s="150"/>
      <c r="I92" s="150"/>
      <c r="J92" s="150"/>
      <c r="K92" s="150"/>
      <c r="L92" s="150"/>
      <c r="M92" s="150"/>
      <c r="N92" s="150"/>
      <c r="O92" s="150"/>
      <c r="P92" s="150"/>
      <c r="Q92" s="150"/>
    </row>
    <row r="93" spans="3:17" s="143" customFormat="1" ht="23.25" x14ac:dyDescent="0.2">
      <c r="C93" s="150"/>
      <c r="E93" s="150"/>
      <c r="F93" s="150"/>
      <c r="G93" s="150"/>
      <c r="H93" s="150"/>
      <c r="I93" s="150"/>
      <c r="J93" s="150"/>
      <c r="K93" s="150"/>
      <c r="L93" s="150"/>
      <c r="M93" s="150"/>
      <c r="N93" s="150"/>
      <c r="O93" s="150"/>
      <c r="P93" s="150"/>
      <c r="Q93" s="150"/>
    </row>
    <row r="94" spans="3:17" s="143" customFormat="1" ht="23.25" x14ac:dyDescent="0.2">
      <c r="C94" s="150"/>
      <c r="E94" s="150"/>
      <c r="F94" s="150"/>
      <c r="G94" s="150"/>
      <c r="H94" s="150"/>
      <c r="I94" s="150"/>
      <c r="J94" s="150"/>
      <c r="K94" s="150"/>
      <c r="L94" s="150"/>
      <c r="M94" s="150"/>
      <c r="N94" s="150"/>
      <c r="O94" s="150"/>
      <c r="P94" s="150"/>
      <c r="Q94" s="150"/>
    </row>
    <row r="95" spans="3:17" s="143" customFormat="1" ht="23.25" x14ac:dyDescent="0.2">
      <c r="C95" s="150"/>
      <c r="E95" s="150"/>
      <c r="F95" s="150"/>
      <c r="G95" s="150"/>
      <c r="H95" s="150"/>
      <c r="I95" s="150"/>
      <c r="J95" s="150"/>
      <c r="K95" s="150"/>
      <c r="L95" s="150"/>
      <c r="M95" s="150"/>
      <c r="N95" s="150"/>
      <c r="O95" s="150"/>
      <c r="P95" s="150"/>
      <c r="Q95" s="150"/>
    </row>
    <row r="96" spans="3:17" s="143" customFormat="1" ht="23.25" x14ac:dyDescent="0.2">
      <c r="C96" s="150"/>
      <c r="E96" s="150"/>
      <c r="F96" s="150"/>
      <c r="G96" s="150"/>
      <c r="H96" s="150"/>
      <c r="I96" s="150"/>
      <c r="J96" s="150"/>
      <c r="K96" s="150"/>
      <c r="L96" s="150"/>
      <c r="M96" s="150"/>
      <c r="N96" s="150"/>
      <c r="O96" s="150"/>
      <c r="P96" s="150"/>
      <c r="Q96" s="150"/>
    </row>
    <row r="97" spans="3:17" s="143" customFormat="1" ht="23.25" x14ac:dyDescent="0.2">
      <c r="C97" s="150"/>
      <c r="E97" s="150"/>
      <c r="F97" s="150"/>
      <c r="G97" s="150"/>
      <c r="H97" s="150"/>
      <c r="I97" s="150"/>
      <c r="J97" s="150"/>
      <c r="K97" s="150"/>
      <c r="L97" s="150"/>
      <c r="M97" s="150"/>
      <c r="N97" s="150"/>
      <c r="O97" s="150"/>
      <c r="P97" s="150"/>
      <c r="Q97" s="150"/>
    </row>
    <row r="98" spans="3:17" s="143" customFormat="1" ht="23.25" x14ac:dyDescent="0.2">
      <c r="C98" s="150"/>
      <c r="E98" s="150"/>
      <c r="F98" s="150"/>
      <c r="G98" s="150"/>
      <c r="H98" s="150"/>
      <c r="I98" s="150"/>
      <c r="J98" s="150"/>
      <c r="K98" s="150"/>
      <c r="L98" s="150"/>
      <c r="M98" s="150"/>
      <c r="N98" s="150"/>
      <c r="O98" s="150"/>
      <c r="P98" s="150"/>
      <c r="Q98" s="150"/>
    </row>
    <row r="99" spans="3:17" s="143" customFormat="1" ht="23.25" x14ac:dyDescent="0.2">
      <c r="C99" s="150"/>
      <c r="E99" s="150"/>
      <c r="F99" s="150"/>
      <c r="G99" s="150"/>
      <c r="H99" s="150"/>
      <c r="I99" s="150"/>
      <c r="J99" s="150"/>
      <c r="K99" s="150"/>
      <c r="L99" s="150"/>
      <c r="M99" s="150"/>
      <c r="N99" s="150"/>
      <c r="O99" s="150"/>
      <c r="P99" s="150"/>
      <c r="Q99" s="150"/>
    </row>
    <row r="100" spans="3:17" s="143" customFormat="1" ht="23.25" x14ac:dyDescent="0.2">
      <c r="C100" s="150"/>
      <c r="E100" s="150"/>
      <c r="F100" s="150"/>
      <c r="G100" s="150"/>
      <c r="H100" s="150"/>
      <c r="I100" s="150"/>
      <c r="J100" s="150"/>
      <c r="K100" s="150"/>
      <c r="L100" s="150"/>
      <c r="M100" s="150"/>
      <c r="N100" s="150"/>
      <c r="O100" s="150"/>
      <c r="P100" s="150"/>
      <c r="Q100" s="150"/>
    </row>
    <row r="101" spans="3:17" s="143" customFormat="1" ht="23.25" x14ac:dyDescent="0.2">
      <c r="C101" s="150"/>
      <c r="E101" s="150"/>
      <c r="F101" s="150"/>
      <c r="G101" s="150"/>
      <c r="H101" s="150"/>
      <c r="I101" s="150"/>
      <c r="J101" s="150"/>
      <c r="K101" s="150"/>
      <c r="L101" s="150"/>
      <c r="M101" s="150"/>
      <c r="N101" s="150"/>
      <c r="O101" s="150"/>
      <c r="P101" s="150"/>
      <c r="Q101" s="150"/>
    </row>
    <row r="102" spans="3:17" s="143" customFormat="1" ht="23.25" x14ac:dyDescent="0.2">
      <c r="C102" s="150"/>
      <c r="E102" s="150"/>
      <c r="F102" s="150"/>
      <c r="G102" s="150"/>
      <c r="H102" s="150"/>
      <c r="I102" s="150"/>
      <c r="J102" s="150"/>
      <c r="K102" s="150"/>
      <c r="L102" s="150"/>
      <c r="M102" s="150"/>
      <c r="N102" s="150"/>
      <c r="O102" s="150"/>
      <c r="P102" s="150"/>
      <c r="Q102" s="150"/>
    </row>
    <row r="103" spans="3:17" s="143" customFormat="1" ht="23.25" x14ac:dyDescent="0.2">
      <c r="C103" s="150"/>
      <c r="E103" s="150"/>
      <c r="F103" s="150"/>
      <c r="G103" s="150"/>
      <c r="H103" s="150"/>
      <c r="I103" s="150"/>
      <c r="J103" s="150"/>
      <c r="K103" s="150"/>
      <c r="L103" s="150"/>
      <c r="M103" s="150"/>
      <c r="N103" s="150"/>
      <c r="O103" s="150"/>
      <c r="P103" s="150"/>
      <c r="Q103" s="150"/>
    </row>
    <row r="104" spans="3:17" s="143" customFormat="1" ht="23.25" x14ac:dyDescent="0.2">
      <c r="C104" s="150"/>
      <c r="E104" s="150"/>
      <c r="F104" s="150"/>
      <c r="G104" s="150"/>
      <c r="H104" s="150"/>
      <c r="I104" s="150"/>
      <c r="J104" s="150"/>
      <c r="K104" s="150"/>
      <c r="L104" s="150"/>
      <c r="M104" s="150"/>
      <c r="N104" s="150"/>
      <c r="O104" s="150"/>
      <c r="P104" s="150"/>
      <c r="Q104" s="150"/>
    </row>
    <row r="105" spans="3:17" s="143" customFormat="1" ht="23.25" x14ac:dyDescent="0.2">
      <c r="C105" s="150"/>
      <c r="E105" s="150"/>
      <c r="F105" s="150"/>
      <c r="G105" s="150"/>
      <c r="H105" s="150"/>
      <c r="I105" s="150"/>
      <c r="J105" s="150"/>
      <c r="K105" s="150"/>
      <c r="L105" s="150"/>
      <c r="M105" s="150"/>
      <c r="N105" s="150"/>
      <c r="O105" s="150"/>
      <c r="P105" s="150"/>
      <c r="Q105" s="150"/>
    </row>
    <row r="106" spans="3:17" s="143" customFormat="1" ht="23.25" x14ac:dyDescent="0.2">
      <c r="C106" s="150"/>
      <c r="E106" s="150"/>
      <c r="F106" s="150"/>
      <c r="G106" s="150"/>
      <c r="H106" s="150"/>
      <c r="I106" s="150"/>
      <c r="J106" s="150"/>
      <c r="K106" s="150"/>
      <c r="L106" s="150"/>
      <c r="M106" s="150"/>
      <c r="N106" s="150"/>
      <c r="O106" s="150"/>
      <c r="P106" s="150"/>
      <c r="Q106" s="150"/>
    </row>
    <row r="107" spans="3:17" s="143" customFormat="1" ht="23.25" x14ac:dyDescent="0.2">
      <c r="C107" s="150"/>
      <c r="E107" s="150"/>
      <c r="F107" s="150"/>
      <c r="G107" s="150"/>
      <c r="H107" s="150"/>
      <c r="I107" s="150"/>
      <c r="J107" s="150"/>
      <c r="K107" s="150"/>
      <c r="L107" s="150"/>
      <c r="M107" s="150"/>
      <c r="N107" s="150"/>
      <c r="O107" s="150"/>
      <c r="P107" s="150"/>
      <c r="Q107" s="150"/>
    </row>
    <row r="108" spans="3:17" s="143" customFormat="1" ht="23.25" x14ac:dyDescent="0.2">
      <c r="C108" s="150"/>
      <c r="E108" s="150"/>
      <c r="F108" s="150"/>
      <c r="G108" s="150"/>
      <c r="H108" s="150"/>
      <c r="I108" s="150"/>
      <c r="J108" s="150"/>
      <c r="K108" s="150"/>
      <c r="L108" s="150"/>
      <c r="M108" s="150"/>
      <c r="N108" s="150"/>
      <c r="O108" s="150"/>
      <c r="P108" s="150"/>
      <c r="Q108" s="150"/>
    </row>
    <row r="109" spans="3:17" s="143" customFormat="1" ht="23.25" x14ac:dyDescent="0.2">
      <c r="C109" s="150"/>
      <c r="E109" s="150"/>
      <c r="F109" s="150"/>
      <c r="G109" s="150"/>
      <c r="H109" s="150"/>
      <c r="I109" s="150"/>
      <c r="J109" s="150"/>
      <c r="K109" s="150"/>
      <c r="L109" s="150"/>
      <c r="M109" s="150"/>
      <c r="N109" s="150"/>
      <c r="O109" s="150"/>
      <c r="P109" s="150"/>
      <c r="Q109" s="150"/>
    </row>
    <row r="110" spans="3:17" s="143" customFormat="1" ht="23.25" x14ac:dyDescent="0.2">
      <c r="C110" s="150"/>
      <c r="E110" s="150"/>
      <c r="F110" s="150"/>
      <c r="G110" s="150"/>
      <c r="H110" s="150"/>
      <c r="I110" s="150"/>
      <c r="J110" s="150"/>
      <c r="K110" s="150"/>
      <c r="L110" s="150"/>
      <c r="M110" s="150"/>
      <c r="N110" s="150"/>
      <c r="O110" s="150"/>
      <c r="P110" s="150"/>
      <c r="Q110" s="150"/>
    </row>
    <row r="111" spans="3:17" s="143" customFormat="1" ht="23.25" x14ac:dyDescent="0.2">
      <c r="C111" s="150"/>
      <c r="E111" s="150"/>
      <c r="F111" s="150"/>
      <c r="G111" s="150"/>
      <c r="H111" s="150"/>
      <c r="I111" s="150"/>
      <c r="J111" s="150"/>
      <c r="K111" s="150"/>
      <c r="L111" s="150"/>
      <c r="M111" s="150"/>
      <c r="N111" s="150"/>
      <c r="O111" s="150"/>
      <c r="P111" s="150"/>
      <c r="Q111" s="150"/>
    </row>
    <row r="112" spans="3:17" s="143" customFormat="1" ht="23.25" x14ac:dyDescent="0.2">
      <c r="C112" s="150"/>
      <c r="E112" s="150"/>
      <c r="F112" s="150"/>
      <c r="G112" s="150"/>
      <c r="H112" s="150"/>
      <c r="I112" s="150"/>
      <c r="J112" s="150"/>
      <c r="K112" s="150"/>
      <c r="L112" s="150"/>
      <c r="M112" s="150"/>
      <c r="N112" s="150"/>
      <c r="O112" s="150"/>
      <c r="P112" s="150"/>
      <c r="Q112" s="150"/>
    </row>
    <row r="113" spans="3:17" s="143" customFormat="1" ht="23.25" x14ac:dyDescent="0.2">
      <c r="C113" s="150"/>
      <c r="E113" s="150"/>
      <c r="F113" s="150"/>
      <c r="G113" s="150"/>
      <c r="H113" s="150"/>
      <c r="I113" s="150"/>
      <c r="J113" s="150"/>
      <c r="K113" s="150"/>
      <c r="L113" s="150"/>
      <c r="M113" s="150"/>
      <c r="N113" s="150"/>
      <c r="O113" s="150"/>
      <c r="P113" s="150"/>
      <c r="Q113" s="150"/>
    </row>
    <row r="114" spans="3:17" s="143" customFormat="1" ht="23.25" x14ac:dyDescent="0.2">
      <c r="C114" s="150"/>
      <c r="E114" s="150"/>
      <c r="F114" s="150"/>
      <c r="G114" s="150"/>
      <c r="H114" s="150"/>
      <c r="I114" s="150"/>
      <c r="J114" s="150"/>
      <c r="K114" s="150"/>
      <c r="L114" s="150"/>
      <c r="M114" s="150"/>
      <c r="N114" s="150"/>
      <c r="O114" s="150"/>
      <c r="P114" s="150"/>
      <c r="Q114" s="150"/>
    </row>
    <row r="115" spans="3:17" s="143" customFormat="1" ht="23.25" x14ac:dyDescent="0.2">
      <c r="C115" s="150"/>
      <c r="E115" s="150"/>
      <c r="F115" s="150"/>
      <c r="G115" s="150"/>
      <c r="H115" s="150"/>
      <c r="I115" s="150"/>
      <c r="J115" s="150"/>
      <c r="K115" s="150"/>
      <c r="L115" s="150"/>
      <c r="M115" s="150"/>
      <c r="N115" s="150"/>
      <c r="O115" s="150"/>
      <c r="P115" s="150"/>
      <c r="Q115" s="150"/>
    </row>
    <row r="116" spans="3:17" s="143" customFormat="1" ht="23.25" x14ac:dyDescent="0.2">
      <c r="C116" s="150"/>
      <c r="E116" s="150"/>
      <c r="F116" s="150"/>
      <c r="G116" s="150"/>
      <c r="H116" s="150"/>
      <c r="I116" s="150"/>
      <c r="J116" s="150"/>
      <c r="K116" s="150"/>
      <c r="L116" s="150"/>
      <c r="M116" s="150"/>
      <c r="N116" s="150"/>
      <c r="O116" s="150"/>
      <c r="P116" s="150"/>
      <c r="Q116" s="150"/>
    </row>
    <row r="117" spans="3:17" s="143" customFormat="1" ht="23.25" x14ac:dyDescent="0.2">
      <c r="C117" s="150"/>
      <c r="E117" s="150"/>
      <c r="F117" s="150"/>
      <c r="G117" s="150"/>
      <c r="H117" s="150"/>
      <c r="I117" s="150"/>
      <c r="J117" s="150"/>
      <c r="K117" s="150"/>
      <c r="L117" s="150"/>
      <c r="M117" s="150"/>
      <c r="N117" s="150"/>
      <c r="O117" s="150"/>
      <c r="P117" s="150"/>
      <c r="Q117" s="150"/>
    </row>
    <row r="118" spans="3:17" s="143" customFormat="1" ht="23.25" x14ac:dyDescent="0.2">
      <c r="C118" s="150"/>
      <c r="E118" s="150"/>
      <c r="F118" s="150"/>
      <c r="G118" s="150"/>
      <c r="H118" s="150"/>
      <c r="I118" s="150"/>
      <c r="J118" s="150"/>
      <c r="K118" s="150"/>
      <c r="L118" s="150"/>
      <c r="M118" s="150"/>
      <c r="N118" s="150"/>
      <c r="O118" s="150"/>
      <c r="P118" s="150"/>
      <c r="Q118" s="150"/>
    </row>
    <row r="119" spans="3:17" s="143" customFormat="1" ht="23.25" x14ac:dyDescent="0.2">
      <c r="C119" s="150"/>
      <c r="E119" s="150"/>
      <c r="F119" s="150"/>
      <c r="G119" s="150"/>
      <c r="H119" s="150"/>
      <c r="I119" s="150"/>
      <c r="J119" s="150"/>
      <c r="K119" s="150"/>
      <c r="L119" s="150"/>
      <c r="M119" s="150"/>
      <c r="N119" s="150"/>
      <c r="O119" s="150"/>
      <c r="P119" s="150"/>
      <c r="Q119" s="150"/>
    </row>
    <row r="120" spans="3:17" s="143" customFormat="1" ht="23.25" x14ac:dyDescent="0.2">
      <c r="C120" s="150"/>
      <c r="E120" s="150"/>
      <c r="F120" s="150"/>
      <c r="G120" s="150"/>
      <c r="H120" s="150"/>
      <c r="I120" s="150"/>
      <c r="J120" s="150"/>
      <c r="K120" s="150"/>
      <c r="L120" s="150"/>
      <c r="M120" s="150"/>
      <c r="N120" s="150"/>
      <c r="O120" s="150"/>
      <c r="P120" s="150"/>
      <c r="Q120" s="150"/>
    </row>
    <row r="121" spans="3:17" s="143" customFormat="1" ht="23.25" x14ac:dyDescent="0.2">
      <c r="C121" s="150"/>
      <c r="E121" s="150"/>
      <c r="F121" s="150"/>
      <c r="G121" s="150"/>
      <c r="H121" s="150"/>
      <c r="I121" s="150"/>
      <c r="J121" s="150"/>
      <c r="K121" s="150"/>
      <c r="L121" s="150"/>
      <c r="M121" s="150"/>
      <c r="N121" s="150"/>
      <c r="O121" s="150"/>
      <c r="P121" s="150"/>
      <c r="Q121" s="150"/>
    </row>
    <row r="122" spans="3:17" s="143" customFormat="1" ht="23.25" x14ac:dyDescent="0.2">
      <c r="C122" s="150"/>
      <c r="E122" s="150"/>
      <c r="F122" s="150"/>
      <c r="G122" s="150"/>
      <c r="H122" s="150"/>
      <c r="I122" s="150"/>
      <c r="J122" s="150"/>
      <c r="K122" s="150"/>
      <c r="L122" s="150"/>
      <c r="M122" s="150"/>
      <c r="N122" s="150"/>
      <c r="O122" s="150"/>
      <c r="P122" s="150"/>
      <c r="Q122" s="150"/>
    </row>
    <row r="123" spans="3:17" s="143" customFormat="1" ht="23.25" x14ac:dyDescent="0.2">
      <c r="C123" s="150"/>
      <c r="E123" s="150"/>
      <c r="F123" s="150"/>
      <c r="G123" s="150"/>
      <c r="H123" s="150"/>
      <c r="I123" s="150"/>
      <c r="J123" s="150"/>
      <c r="K123" s="150"/>
      <c r="L123" s="150"/>
      <c r="M123" s="150"/>
      <c r="N123" s="150"/>
      <c r="O123" s="150"/>
      <c r="P123" s="150"/>
      <c r="Q123" s="150"/>
    </row>
    <row r="124" spans="3:17" s="143" customFormat="1" ht="23.25" x14ac:dyDescent="0.2">
      <c r="C124" s="150"/>
      <c r="E124" s="150"/>
      <c r="F124" s="150"/>
      <c r="G124" s="150"/>
      <c r="H124" s="150"/>
      <c r="I124" s="150"/>
      <c r="J124" s="150"/>
      <c r="K124" s="150"/>
      <c r="L124" s="150"/>
      <c r="M124" s="150"/>
      <c r="N124" s="150"/>
      <c r="O124" s="150"/>
      <c r="P124" s="150"/>
      <c r="Q124" s="150"/>
    </row>
    <row r="125" spans="3:17" s="143" customFormat="1" ht="23.25" x14ac:dyDescent="0.2">
      <c r="C125" s="150"/>
      <c r="E125" s="150"/>
      <c r="F125" s="150"/>
      <c r="G125" s="150"/>
      <c r="H125" s="150"/>
      <c r="I125" s="150"/>
      <c r="J125" s="150"/>
      <c r="K125" s="150"/>
      <c r="L125" s="150"/>
      <c r="M125" s="150"/>
      <c r="N125" s="150"/>
      <c r="O125" s="150"/>
      <c r="P125" s="150"/>
      <c r="Q125" s="150"/>
    </row>
    <row r="126" spans="3:17" s="143" customFormat="1" ht="23.25" x14ac:dyDescent="0.2">
      <c r="C126" s="150"/>
      <c r="E126" s="150"/>
      <c r="F126" s="150"/>
      <c r="G126" s="150"/>
      <c r="H126" s="150"/>
      <c r="I126" s="150"/>
      <c r="J126" s="150"/>
      <c r="K126" s="150"/>
      <c r="L126" s="150"/>
      <c r="M126" s="150"/>
      <c r="N126" s="150"/>
      <c r="O126" s="150"/>
      <c r="P126" s="150"/>
      <c r="Q126" s="150"/>
    </row>
    <row r="127" spans="3:17" s="143" customFormat="1" ht="23.25" x14ac:dyDescent="0.2">
      <c r="C127" s="150"/>
      <c r="E127" s="150"/>
      <c r="F127" s="150"/>
      <c r="G127" s="150"/>
      <c r="H127" s="150"/>
      <c r="I127" s="150"/>
      <c r="J127" s="150"/>
      <c r="K127" s="150"/>
      <c r="L127" s="150"/>
      <c r="M127" s="150"/>
      <c r="N127" s="150"/>
      <c r="O127" s="150"/>
      <c r="P127" s="150"/>
      <c r="Q127" s="150"/>
    </row>
    <row r="128" spans="3:17" s="143" customFormat="1" ht="23.25" x14ac:dyDescent="0.2">
      <c r="C128" s="150"/>
      <c r="E128" s="150"/>
      <c r="F128" s="150"/>
      <c r="G128" s="150"/>
      <c r="H128" s="150"/>
      <c r="I128" s="150"/>
      <c r="J128" s="150"/>
      <c r="K128" s="150"/>
      <c r="L128" s="150"/>
      <c r="M128" s="150"/>
      <c r="N128" s="150"/>
      <c r="O128" s="150"/>
      <c r="P128" s="150"/>
      <c r="Q128" s="150"/>
    </row>
    <row r="129" spans="3:17" s="143" customFormat="1" ht="23.25" x14ac:dyDescent="0.2">
      <c r="C129" s="150"/>
      <c r="E129" s="150"/>
      <c r="F129" s="150"/>
      <c r="G129" s="150"/>
      <c r="H129" s="150"/>
      <c r="I129" s="150"/>
      <c r="J129" s="150"/>
      <c r="K129" s="150"/>
      <c r="L129" s="150"/>
      <c r="M129" s="150"/>
      <c r="N129" s="150"/>
      <c r="O129" s="150"/>
      <c r="P129" s="150"/>
      <c r="Q129" s="150"/>
    </row>
    <row r="130" spans="3:17" s="143" customFormat="1" ht="23.25" x14ac:dyDescent="0.2">
      <c r="C130" s="150"/>
      <c r="E130" s="150"/>
      <c r="F130" s="150"/>
      <c r="G130" s="150"/>
      <c r="H130" s="150"/>
      <c r="I130" s="150"/>
      <c r="J130" s="150"/>
      <c r="K130" s="150"/>
      <c r="L130" s="150"/>
      <c r="M130" s="150"/>
      <c r="N130" s="150"/>
      <c r="O130" s="150"/>
      <c r="P130" s="150"/>
      <c r="Q130" s="150"/>
    </row>
    <row r="131" spans="3:17" s="143" customFormat="1" ht="23.25" x14ac:dyDescent="0.2">
      <c r="C131" s="150"/>
      <c r="E131" s="150"/>
      <c r="F131" s="150"/>
      <c r="G131" s="150"/>
      <c r="H131" s="150"/>
      <c r="I131" s="150"/>
      <c r="J131" s="150"/>
      <c r="K131" s="150"/>
      <c r="L131" s="150"/>
      <c r="M131" s="150"/>
      <c r="N131" s="150"/>
      <c r="O131" s="150"/>
      <c r="P131" s="150"/>
      <c r="Q131" s="150"/>
    </row>
    <row r="132" spans="3:17" s="143" customFormat="1" ht="23.25" x14ac:dyDescent="0.2">
      <c r="C132" s="150"/>
      <c r="E132" s="150"/>
      <c r="F132" s="150"/>
      <c r="G132" s="150"/>
      <c r="H132" s="150"/>
      <c r="I132" s="150"/>
      <c r="J132" s="150"/>
      <c r="K132" s="150"/>
      <c r="L132" s="150"/>
      <c r="M132" s="150"/>
      <c r="N132" s="150"/>
      <c r="O132" s="150"/>
      <c r="P132" s="150"/>
      <c r="Q132" s="150"/>
    </row>
    <row r="133" spans="3:17" s="143" customFormat="1" ht="23.25" x14ac:dyDescent="0.2">
      <c r="C133" s="150"/>
      <c r="E133" s="150"/>
      <c r="F133" s="150"/>
      <c r="G133" s="150"/>
      <c r="H133" s="150"/>
      <c r="I133" s="150"/>
      <c r="J133" s="150"/>
      <c r="K133" s="150"/>
      <c r="L133" s="150"/>
      <c r="M133" s="150"/>
      <c r="N133" s="150"/>
      <c r="O133" s="150"/>
      <c r="P133" s="150"/>
      <c r="Q133" s="150"/>
    </row>
    <row r="134" spans="3:17" s="143" customFormat="1" ht="23.25" x14ac:dyDescent="0.2">
      <c r="C134" s="150"/>
      <c r="E134" s="150"/>
      <c r="F134" s="150"/>
      <c r="G134" s="150"/>
      <c r="H134" s="150"/>
      <c r="I134" s="150"/>
      <c r="J134" s="150"/>
      <c r="K134" s="150"/>
      <c r="L134" s="150"/>
      <c r="M134" s="150"/>
      <c r="N134" s="150"/>
      <c r="O134" s="150"/>
      <c r="P134" s="150"/>
      <c r="Q134" s="150"/>
    </row>
    <row r="135" spans="3:17" s="143" customFormat="1" ht="23.25" x14ac:dyDescent="0.2">
      <c r="C135" s="150"/>
      <c r="E135" s="150"/>
      <c r="F135" s="150"/>
      <c r="G135" s="150"/>
      <c r="H135" s="150"/>
      <c r="I135" s="150"/>
      <c r="J135" s="150"/>
      <c r="K135" s="150"/>
      <c r="L135" s="150"/>
      <c r="M135" s="150"/>
      <c r="N135" s="150"/>
      <c r="O135" s="150"/>
      <c r="P135" s="150"/>
      <c r="Q135" s="150"/>
    </row>
    <row r="136" spans="3:17" s="143" customFormat="1" ht="23.25" x14ac:dyDescent="0.2">
      <c r="C136" s="150"/>
      <c r="E136" s="150"/>
      <c r="F136" s="150"/>
      <c r="G136" s="150"/>
      <c r="H136" s="150"/>
      <c r="I136" s="150"/>
      <c r="J136" s="150"/>
      <c r="K136" s="150"/>
      <c r="L136" s="150"/>
      <c r="M136" s="150"/>
      <c r="N136" s="150"/>
      <c r="O136" s="150"/>
      <c r="P136" s="150"/>
      <c r="Q136" s="150"/>
    </row>
    <row r="137" spans="3:17" s="143" customFormat="1" ht="23.25" x14ac:dyDescent="0.2">
      <c r="C137" s="150"/>
      <c r="E137" s="150"/>
      <c r="F137" s="150"/>
      <c r="G137" s="150"/>
      <c r="H137" s="150"/>
      <c r="I137" s="150"/>
      <c r="J137" s="150"/>
      <c r="K137" s="150"/>
      <c r="L137" s="150"/>
      <c r="M137" s="150"/>
      <c r="N137" s="150"/>
      <c r="O137" s="150"/>
      <c r="P137" s="150"/>
      <c r="Q137" s="150"/>
    </row>
    <row r="138" spans="3:17" s="143" customFormat="1" ht="23.25" x14ac:dyDescent="0.2">
      <c r="C138" s="150"/>
      <c r="E138" s="150"/>
      <c r="F138" s="150"/>
      <c r="G138" s="150"/>
      <c r="H138" s="150"/>
      <c r="I138" s="150"/>
      <c r="J138" s="150"/>
      <c r="K138" s="150"/>
      <c r="L138" s="150"/>
      <c r="M138" s="150"/>
      <c r="N138" s="150"/>
      <c r="O138" s="150"/>
      <c r="P138" s="150"/>
      <c r="Q138" s="150"/>
    </row>
    <row r="139" spans="3:17" s="143" customFormat="1" ht="23.25" x14ac:dyDescent="0.2">
      <c r="C139" s="150"/>
      <c r="E139" s="150"/>
      <c r="F139" s="150"/>
      <c r="G139" s="150"/>
      <c r="H139" s="150"/>
      <c r="I139" s="150"/>
      <c r="J139" s="150"/>
      <c r="K139" s="150"/>
      <c r="L139" s="150"/>
      <c r="M139" s="150"/>
      <c r="N139" s="150"/>
      <c r="O139" s="150"/>
      <c r="P139" s="150"/>
      <c r="Q139" s="150"/>
    </row>
    <row r="140" spans="3:17" s="143" customFormat="1" ht="23.25" x14ac:dyDescent="0.2">
      <c r="C140" s="150"/>
      <c r="E140" s="150"/>
      <c r="F140" s="150"/>
      <c r="G140" s="150"/>
      <c r="H140" s="150"/>
      <c r="I140" s="150"/>
      <c r="J140" s="150"/>
      <c r="K140" s="150"/>
      <c r="L140" s="150"/>
      <c r="M140" s="150"/>
      <c r="N140" s="150"/>
      <c r="O140" s="150"/>
      <c r="P140" s="150"/>
      <c r="Q140" s="150"/>
    </row>
    <row r="141" spans="3:17" s="143" customFormat="1" ht="23.25" x14ac:dyDescent="0.2">
      <c r="C141" s="150"/>
      <c r="E141" s="150"/>
      <c r="F141" s="150"/>
      <c r="G141" s="150"/>
      <c r="H141" s="150"/>
      <c r="I141" s="150"/>
      <c r="J141" s="150"/>
      <c r="K141" s="150"/>
      <c r="L141" s="150"/>
      <c r="M141" s="150"/>
      <c r="N141" s="150"/>
      <c r="O141" s="150"/>
      <c r="P141" s="150"/>
      <c r="Q141" s="150"/>
    </row>
    <row r="142" spans="3:17" s="143" customFormat="1" ht="23.25" x14ac:dyDescent="0.2">
      <c r="C142" s="150"/>
      <c r="E142" s="150"/>
      <c r="F142" s="150"/>
      <c r="G142" s="150"/>
      <c r="H142" s="150"/>
      <c r="I142" s="150"/>
      <c r="J142" s="150"/>
      <c r="K142" s="150"/>
      <c r="L142" s="150"/>
      <c r="M142" s="150"/>
      <c r="N142" s="150"/>
      <c r="O142" s="150"/>
      <c r="P142" s="150"/>
      <c r="Q142" s="150"/>
    </row>
    <row r="143" spans="3:17" s="143" customFormat="1" ht="23.25" x14ac:dyDescent="0.2">
      <c r="C143" s="150"/>
      <c r="E143" s="150"/>
      <c r="F143" s="150"/>
      <c r="G143" s="150"/>
      <c r="H143" s="150"/>
      <c r="I143" s="150"/>
      <c r="J143" s="150"/>
      <c r="K143" s="150"/>
      <c r="L143" s="150"/>
      <c r="M143" s="150"/>
      <c r="N143" s="150"/>
      <c r="O143" s="150"/>
      <c r="P143" s="150"/>
      <c r="Q143" s="150"/>
    </row>
    <row r="144" spans="3:17" s="143" customFormat="1" ht="23.25" x14ac:dyDescent="0.2">
      <c r="C144" s="150"/>
      <c r="E144" s="150"/>
      <c r="F144" s="150"/>
      <c r="G144" s="150"/>
      <c r="H144" s="150"/>
      <c r="I144" s="150"/>
      <c r="J144" s="150"/>
      <c r="K144" s="150"/>
      <c r="L144" s="150"/>
      <c r="M144" s="150"/>
      <c r="N144" s="150"/>
      <c r="O144" s="150"/>
      <c r="P144" s="150"/>
      <c r="Q144" s="150"/>
    </row>
    <row r="145" spans="3:17" s="143" customFormat="1" ht="23.25" x14ac:dyDescent="0.2">
      <c r="C145" s="150"/>
      <c r="E145" s="150"/>
      <c r="F145" s="150"/>
      <c r="G145" s="150"/>
      <c r="H145" s="150"/>
      <c r="I145" s="150"/>
      <c r="J145" s="150"/>
      <c r="K145" s="150"/>
      <c r="L145" s="150"/>
      <c r="M145" s="150"/>
      <c r="N145" s="150"/>
      <c r="O145" s="150"/>
      <c r="P145" s="150"/>
      <c r="Q145" s="150"/>
    </row>
    <row r="146" spans="3:17" s="143" customFormat="1" ht="23.25" x14ac:dyDescent="0.2">
      <c r="C146" s="150"/>
      <c r="E146" s="150"/>
      <c r="F146" s="150"/>
      <c r="G146" s="150"/>
      <c r="H146" s="150"/>
      <c r="I146" s="150"/>
      <c r="J146" s="150"/>
      <c r="K146" s="150"/>
      <c r="L146" s="150"/>
      <c r="M146" s="150"/>
      <c r="N146" s="150"/>
      <c r="O146" s="150"/>
      <c r="P146" s="150"/>
      <c r="Q146" s="150"/>
    </row>
    <row r="147" spans="3:17" s="143" customFormat="1" ht="23.25" x14ac:dyDescent="0.2">
      <c r="C147" s="150"/>
      <c r="E147" s="150"/>
      <c r="F147" s="150"/>
      <c r="G147" s="150"/>
      <c r="H147" s="150"/>
      <c r="I147" s="150"/>
      <c r="J147" s="150"/>
      <c r="K147" s="150"/>
      <c r="L147" s="150"/>
      <c r="M147" s="150"/>
      <c r="N147" s="150"/>
      <c r="O147" s="150"/>
      <c r="P147" s="150"/>
      <c r="Q147" s="150"/>
    </row>
    <row r="148" spans="3:17" s="143" customFormat="1" ht="23.25" x14ac:dyDescent="0.2">
      <c r="C148" s="150"/>
      <c r="E148" s="150"/>
      <c r="F148" s="150"/>
      <c r="G148" s="150"/>
      <c r="H148" s="150"/>
      <c r="I148" s="150"/>
      <c r="J148" s="150"/>
      <c r="K148" s="150"/>
      <c r="L148" s="150"/>
      <c r="M148" s="150"/>
      <c r="N148" s="150"/>
      <c r="O148" s="150"/>
      <c r="P148" s="150"/>
      <c r="Q148" s="150"/>
    </row>
    <row r="149" spans="3:17" s="143" customFormat="1" ht="23.25" x14ac:dyDescent="0.2">
      <c r="C149" s="150"/>
      <c r="E149" s="150"/>
      <c r="F149" s="150"/>
      <c r="G149" s="150"/>
      <c r="H149" s="150"/>
      <c r="I149" s="150"/>
      <c r="J149" s="150"/>
      <c r="K149" s="150"/>
      <c r="L149" s="150"/>
      <c r="M149" s="150"/>
      <c r="N149" s="150"/>
      <c r="O149" s="150"/>
      <c r="P149" s="150"/>
      <c r="Q149" s="150"/>
    </row>
    <row r="150" spans="3:17" s="143" customFormat="1" ht="23.25" x14ac:dyDescent="0.2">
      <c r="C150" s="150"/>
      <c r="E150" s="150"/>
      <c r="F150" s="150"/>
      <c r="G150" s="150"/>
      <c r="H150" s="150"/>
      <c r="I150" s="150"/>
      <c r="J150" s="150"/>
      <c r="K150" s="150"/>
      <c r="L150" s="150"/>
      <c r="M150" s="150"/>
      <c r="N150" s="150"/>
      <c r="O150" s="150"/>
      <c r="P150" s="150"/>
      <c r="Q150" s="150"/>
    </row>
    <row r="151" spans="3:17" s="143" customFormat="1" ht="23.25" x14ac:dyDescent="0.2">
      <c r="C151" s="150"/>
      <c r="E151" s="150"/>
      <c r="F151" s="150"/>
      <c r="G151" s="150"/>
      <c r="H151" s="150"/>
      <c r="I151" s="150"/>
      <c r="J151" s="150"/>
      <c r="K151" s="150"/>
      <c r="L151" s="150"/>
      <c r="M151" s="150"/>
      <c r="N151" s="150"/>
      <c r="O151" s="150"/>
      <c r="P151" s="150"/>
      <c r="Q151" s="150"/>
    </row>
    <row r="152" spans="3:17" s="143" customFormat="1" ht="23.25" x14ac:dyDescent="0.2">
      <c r="C152" s="150"/>
      <c r="E152" s="150"/>
      <c r="F152" s="150"/>
      <c r="G152" s="150"/>
      <c r="H152" s="150"/>
      <c r="I152" s="150"/>
      <c r="J152" s="150"/>
      <c r="K152" s="150"/>
      <c r="L152" s="150"/>
      <c r="M152" s="150"/>
      <c r="N152" s="150"/>
      <c r="O152" s="150"/>
      <c r="P152" s="150"/>
      <c r="Q152" s="150"/>
    </row>
    <row r="153" spans="3:17" s="143" customFormat="1" ht="23.25" x14ac:dyDescent="0.2">
      <c r="C153" s="150"/>
      <c r="E153" s="150"/>
      <c r="F153" s="150"/>
      <c r="G153" s="150"/>
      <c r="H153" s="150"/>
      <c r="I153" s="150"/>
      <c r="J153" s="150"/>
      <c r="K153" s="150"/>
      <c r="L153" s="150"/>
      <c r="M153" s="150"/>
      <c r="N153" s="150"/>
      <c r="O153" s="150"/>
      <c r="P153" s="150"/>
      <c r="Q153" s="150"/>
    </row>
    <row r="154" spans="3:17" s="143" customFormat="1" ht="23.25" x14ac:dyDescent="0.2">
      <c r="C154" s="150"/>
      <c r="E154" s="150"/>
      <c r="F154" s="150"/>
      <c r="G154" s="150"/>
      <c r="H154" s="150"/>
      <c r="I154" s="150"/>
      <c r="J154" s="150"/>
      <c r="K154" s="150"/>
      <c r="L154" s="150"/>
      <c r="M154" s="150"/>
      <c r="N154" s="150"/>
      <c r="O154" s="150"/>
      <c r="P154" s="150"/>
      <c r="Q154" s="150"/>
    </row>
    <row r="155" spans="3:17" s="143" customFormat="1" ht="23.25" x14ac:dyDescent="0.2">
      <c r="C155" s="150"/>
      <c r="E155" s="150"/>
      <c r="F155" s="150"/>
      <c r="G155" s="150"/>
      <c r="H155" s="150"/>
      <c r="I155" s="150"/>
      <c r="J155" s="150"/>
      <c r="K155" s="150"/>
      <c r="L155" s="150"/>
      <c r="M155" s="150"/>
      <c r="N155" s="150"/>
      <c r="O155" s="150"/>
      <c r="P155" s="150"/>
      <c r="Q155" s="150"/>
    </row>
    <row r="156" spans="3:17" s="143" customFormat="1" ht="23.25" x14ac:dyDescent="0.2">
      <c r="C156" s="150"/>
      <c r="E156" s="150"/>
      <c r="F156" s="150"/>
      <c r="G156" s="150"/>
      <c r="H156" s="150"/>
      <c r="I156" s="150"/>
      <c r="J156" s="150"/>
      <c r="K156" s="150"/>
      <c r="L156" s="150"/>
      <c r="M156" s="150"/>
      <c r="N156" s="150"/>
      <c r="O156" s="150"/>
      <c r="P156" s="150"/>
      <c r="Q156" s="150"/>
    </row>
    <row r="157" spans="3:17" s="143" customFormat="1" ht="23.25" x14ac:dyDescent="0.2">
      <c r="C157" s="150"/>
      <c r="E157" s="150"/>
      <c r="F157" s="150"/>
      <c r="G157" s="150"/>
      <c r="H157" s="150"/>
      <c r="I157" s="150"/>
      <c r="J157" s="150"/>
      <c r="K157" s="150"/>
      <c r="L157" s="150"/>
      <c r="M157" s="150"/>
      <c r="N157" s="150"/>
      <c r="O157" s="150"/>
      <c r="P157" s="150"/>
      <c r="Q157" s="150"/>
    </row>
    <row r="158" spans="3:17" s="143" customFormat="1" ht="23.25" x14ac:dyDescent="0.2">
      <c r="C158" s="150"/>
      <c r="E158" s="150"/>
      <c r="F158" s="150"/>
      <c r="G158" s="150"/>
      <c r="H158" s="150"/>
      <c r="I158" s="150"/>
      <c r="J158" s="150"/>
      <c r="K158" s="150"/>
      <c r="L158" s="150"/>
      <c r="M158" s="150"/>
      <c r="N158" s="150"/>
      <c r="O158" s="150"/>
      <c r="P158" s="150"/>
      <c r="Q158" s="150"/>
    </row>
    <row r="159" spans="3:17" s="143" customFormat="1" ht="23.25" x14ac:dyDescent="0.2">
      <c r="C159" s="150"/>
      <c r="E159" s="150"/>
      <c r="F159" s="150"/>
      <c r="G159" s="150"/>
      <c r="H159" s="150"/>
      <c r="I159" s="150"/>
      <c r="J159" s="150"/>
      <c r="K159" s="150"/>
      <c r="L159" s="150"/>
      <c r="M159" s="150"/>
      <c r="N159" s="150"/>
      <c r="O159" s="150"/>
      <c r="P159" s="150"/>
      <c r="Q159" s="150"/>
    </row>
    <row r="160" spans="3:17" s="143" customFormat="1" ht="23.25" x14ac:dyDescent="0.2">
      <c r="C160" s="150"/>
      <c r="E160" s="150"/>
      <c r="F160" s="150"/>
      <c r="G160" s="150"/>
      <c r="H160" s="150"/>
      <c r="I160" s="150"/>
      <c r="J160" s="150"/>
      <c r="K160" s="150"/>
      <c r="L160" s="150"/>
      <c r="M160" s="150"/>
      <c r="N160" s="150"/>
      <c r="O160" s="150"/>
      <c r="P160" s="150"/>
      <c r="Q160" s="150"/>
    </row>
    <row r="161" spans="3:17" s="143" customFormat="1" ht="23.25" x14ac:dyDescent="0.2">
      <c r="C161" s="150"/>
      <c r="E161" s="150"/>
      <c r="F161" s="150"/>
      <c r="G161" s="150"/>
      <c r="H161" s="150"/>
      <c r="I161" s="150"/>
      <c r="J161" s="150"/>
      <c r="K161" s="150"/>
      <c r="L161" s="150"/>
      <c r="M161" s="150"/>
      <c r="N161" s="150"/>
      <c r="O161" s="150"/>
      <c r="P161" s="150"/>
      <c r="Q161" s="150"/>
    </row>
    <row r="162" spans="3:17" s="143" customFormat="1" ht="23.25" x14ac:dyDescent="0.2">
      <c r="C162" s="150"/>
      <c r="E162" s="150"/>
      <c r="F162" s="150"/>
      <c r="G162" s="150"/>
      <c r="H162" s="150"/>
      <c r="I162" s="150"/>
      <c r="J162" s="150"/>
      <c r="K162" s="150"/>
      <c r="L162" s="150"/>
      <c r="M162" s="150"/>
      <c r="N162" s="150"/>
      <c r="O162" s="150"/>
      <c r="P162" s="150"/>
      <c r="Q162" s="150"/>
    </row>
    <row r="163" spans="3:17" s="143" customFormat="1" ht="23.25" x14ac:dyDescent="0.2">
      <c r="C163" s="150"/>
      <c r="E163" s="150"/>
      <c r="F163" s="150"/>
      <c r="G163" s="150"/>
      <c r="H163" s="150"/>
      <c r="I163" s="150"/>
      <c r="J163" s="150"/>
      <c r="K163" s="150"/>
      <c r="L163" s="150"/>
      <c r="M163" s="150"/>
      <c r="N163" s="150"/>
      <c r="O163" s="150"/>
      <c r="P163" s="150"/>
      <c r="Q163" s="150"/>
    </row>
    <row r="164" spans="3:17" s="143" customFormat="1" ht="23.25" x14ac:dyDescent="0.2">
      <c r="C164" s="150"/>
      <c r="E164" s="150"/>
      <c r="F164" s="150"/>
      <c r="G164" s="150"/>
      <c r="H164" s="150"/>
      <c r="I164" s="150"/>
      <c r="J164" s="150"/>
      <c r="K164" s="150"/>
      <c r="L164" s="150"/>
      <c r="M164" s="150"/>
      <c r="N164" s="150"/>
      <c r="O164" s="150"/>
      <c r="P164" s="150"/>
      <c r="Q164" s="150"/>
    </row>
    <row r="165" spans="3:17" s="143" customFormat="1" ht="23.25" x14ac:dyDescent="0.2">
      <c r="C165" s="150"/>
      <c r="E165" s="150"/>
      <c r="F165" s="150"/>
      <c r="G165" s="150"/>
      <c r="H165" s="150"/>
      <c r="I165" s="150"/>
      <c r="J165" s="150"/>
      <c r="K165" s="150"/>
      <c r="L165" s="150"/>
      <c r="M165" s="150"/>
      <c r="N165" s="150"/>
      <c r="O165" s="150"/>
      <c r="P165" s="150"/>
      <c r="Q165" s="150"/>
    </row>
    <row r="166" spans="3:17" s="143" customFormat="1" ht="23.25" x14ac:dyDescent="0.2">
      <c r="C166" s="150"/>
      <c r="E166" s="150"/>
      <c r="F166" s="150"/>
      <c r="G166" s="150"/>
      <c r="H166" s="150"/>
      <c r="I166" s="150"/>
      <c r="J166" s="150"/>
      <c r="K166" s="150"/>
      <c r="L166" s="150"/>
      <c r="M166" s="150"/>
      <c r="N166" s="150"/>
      <c r="O166" s="150"/>
      <c r="P166" s="150"/>
      <c r="Q166" s="150"/>
    </row>
    <row r="167" spans="3:17" s="143" customFormat="1" ht="23.25" x14ac:dyDescent="0.2">
      <c r="C167" s="150"/>
      <c r="E167" s="150"/>
      <c r="F167" s="150"/>
      <c r="G167" s="150"/>
      <c r="H167" s="150"/>
      <c r="I167" s="150"/>
      <c r="J167" s="150"/>
      <c r="K167" s="150"/>
      <c r="L167" s="150"/>
      <c r="M167" s="150"/>
      <c r="N167" s="150"/>
      <c r="O167" s="150"/>
      <c r="P167" s="150"/>
      <c r="Q167" s="150"/>
    </row>
    <row r="168" spans="3:17" s="143" customFormat="1" ht="23.25" x14ac:dyDescent="0.2">
      <c r="C168" s="150"/>
      <c r="E168" s="150"/>
      <c r="F168" s="150"/>
      <c r="G168" s="150"/>
      <c r="H168" s="150"/>
      <c r="I168" s="150"/>
      <c r="J168" s="150"/>
      <c r="K168" s="150"/>
      <c r="L168" s="150"/>
      <c r="M168" s="150"/>
      <c r="N168" s="150"/>
      <c r="O168" s="150"/>
      <c r="P168" s="150"/>
      <c r="Q168" s="150"/>
    </row>
    <row r="169" spans="3:17" s="143" customFormat="1" ht="23.25" x14ac:dyDescent="0.2">
      <c r="C169" s="150"/>
      <c r="E169" s="150"/>
      <c r="F169" s="150"/>
      <c r="G169" s="150"/>
      <c r="H169" s="150"/>
      <c r="I169" s="150"/>
      <c r="J169" s="150"/>
      <c r="K169" s="150"/>
      <c r="L169" s="150"/>
      <c r="M169" s="150"/>
      <c r="N169" s="150"/>
      <c r="O169" s="150"/>
      <c r="P169" s="150"/>
      <c r="Q169" s="150"/>
    </row>
    <row r="170" spans="3:17" s="143" customFormat="1" ht="23.25" x14ac:dyDescent="0.2">
      <c r="C170" s="150"/>
      <c r="E170" s="150"/>
      <c r="F170" s="150"/>
      <c r="G170" s="150"/>
      <c r="H170" s="150"/>
      <c r="I170" s="150"/>
      <c r="J170" s="150"/>
      <c r="K170" s="150"/>
      <c r="L170" s="150"/>
      <c r="M170" s="150"/>
      <c r="N170" s="150"/>
      <c r="O170" s="150"/>
      <c r="P170" s="150"/>
      <c r="Q170" s="150"/>
    </row>
    <row r="171" spans="3:17" s="143" customFormat="1" ht="23.25" x14ac:dyDescent="0.2">
      <c r="C171" s="150"/>
      <c r="E171" s="150"/>
      <c r="F171" s="150"/>
      <c r="G171" s="150"/>
      <c r="H171" s="150"/>
      <c r="I171" s="150"/>
      <c r="J171" s="150"/>
      <c r="K171" s="150"/>
      <c r="L171" s="150"/>
      <c r="M171" s="150"/>
      <c r="N171" s="150"/>
      <c r="O171" s="150"/>
      <c r="P171" s="150"/>
      <c r="Q171" s="150"/>
    </row>
    <row r="172" spans="3:17" s="143" customFormat="1" ht="23.25" x14ac:dyDescent="0.2">
      <c r="C172" s="150"/>
      <c r="E172" s="150"/>
      <c r="F172" s="150"/>
      <c r="G172" s="150"/>
      <c r="H172" s="150"/>
      <c r="I172" s="150"/>
      <c r="J172" s="150"/>
      <c r="K172" s="150"/>
      <c r="L172" s="150"/>
      <c r="M172" s="150"/>
      <c r="N172" s="150"/>
      <c r="O172" s="150"/>
      <c r="P172" s="150"/>
      <c r="Q172" s="150"/>
    </row>
    <row r="173" spans="3:17" s="143" customFormat="1" ht="23.25" x14ac:dyDescent="0.2">
      <c r="C173" s="150"/>
      <c r="E173" s="150"/>
      <c r="F173" s="150"/>
      <c r="G173" s="150"/>
      <c r="H173" s="150"/>
      <c r="I173" s="150"/>
      <c r="J173" s="150"/>
      <c r="K173" s="150"/>
      <c r="L173" s="150"/>
      <c r="M173" s="150"/>
      <c r="N173" s="150"/>
      <c r="O173" s="150"/>
      <c r="P173" s="150"/>
      <c r="Q173" s="150"/>
    </row>
    <row r="174" spans="3:17" s="143" customFormat="1" ht="23.25" x14ac:dyDescent="0.2">
      <c r="C174" s="150"/>
      <c r="E174" s="150"/>
      <c r="F174" s="150"/>
      <c r="G174" s="150"/>
      <c r="H174" s="150"/>
      <c r="I174" s="150"/>
      <c r="J174" s="150"/>
      <c r="K174" s="150"/>
      <c r="L174" s="150"/>
      <c r="M174" s="150"/>
      <c r="N174" s="150"/>
      <c r="O174" s="150"/>
      <c r="P174" s="150"/>
      <c r="Q174" s="150"/>
    </row>
    <row r="175" spans="3:17" s="143" customFormat="1" ht="23.25" x14ac:dyDescent="0.2">
      <c r="C175" s="150"/>
      <c r="E175" s="150"/>
      <c r="F175" s="150"/>
      <c r="G175" s="150"/>
      <c r="H175" s="150"/>
      <c r="I175" s="150"/>
      <c r="J175" s="150"/>
      <c r="K175" s="150"/>
      <c r="L175" s="150"/>
      <c r="M175" s="150"/>
      <c r="N175" s="150"/>
      <c r="O175" s="150"/>
      <c r="P175" s="150"/>
      <c r="Q175" s="150"/>
    </row>
    <row r="176" spans="3:17" s="143" customFormat="1" ht="23.25" x14ac:dyDescent="0.2">
      <c r="C176" s="150"/>
      <c r="E176" s="150"/>
      <c r="F176" s="150"/>
      <c r="G176" s="150"/>
      <c r="H176" s="150"/>
      <c r="I176" s="150"/>
      <c r="J176" s="150"/>
      <c r="K176" s="150"/>
      <c r="L176" s="150"/>
      <c r="M176" s="150"/>
      <c r="N176" s="150"/>
      <c r="O176" s="150"/>
      <c r="P176" s="150"/>
      <c r="Q176" s="150"/>
    </row>
    <row r="177" spans="3:17" s="143" customFormat="1" ht="23.25" x14ac:dyDescent="0.2">
      <c r="C177" s="150"/>
      <c r="E177" s="150"/>
      <c r="F177" s="150"/>
      <c r="G177" s="150"/>
      <c r="H177" s="150"/>
      <c r="I177" s="150"/>
      <c r="J177" s="150"/>
      <c r="K177" s="150"/>
      <c r="L177" s="150"/>
      <c r="M177" s="150"/>
      <c r="N177" s="150"/>
      <c r="O177" s="150"/>
      <c r="P177" s="150"/>
      <c r="Q177" s="150"/>
    </row>
    <row r="178" spans="3:17" s="143" customFormat="1" ht="23.25" x14ac:dyDescent="0.2">
      <c r="C178" s="150"/>
      <c r="E178" s="150"/>
      <c r="F178" s="150"/>
      <c r="G178" s="150"/>
      <c r="H178" s="150"/>
      <c r="I178" s="150"/>
      <c r="J178" s="150"/>
      <c r="K178" s="150"/>
      <c r="L178" s="150"/>
      <c r="M178" s="150"/>
      <c r="N178" s="150"/>
      <c r="O178" s="150"/>
      <c r="P178" s="150"/>
      <c r="Q178" s="150"/>
    </row>
    <row r="179" spans="3:17" s="143" customFormat="1" ht="23.25" x14ac:dyDescent="0.2">
      <c r="C179" s="150"/>
      <c r="E179" s="150"/>
      <c r="F179" s="150"/>
      <c r="G179" s="150"/>
      <c r="H179" s="150"/>
      <c r="I179" s="150"/>
      <c r="J179" s="150"/>
      <c r="K179" s="150"/>
      <c r="L179" s="150"/>
      <c r="M179" s="150"/>
      <c r="N179" s="150"/>
      <c r="O179" s="150"/>
      <c r="P179" s="150"/>
      <c r="Q179" s="150"/>
    </row>
    <row r="180" spans="3:17" s="143" customFormat="1" ht="23.25" x14ac:dyDescent="0.2">
      <c r="C180" s="150"/>
      <c r="E180" s="150"/>
      <c r="F180" s="150"/>
      <c r="G180" s="150"/>
      <c r="H180" s="150"/>
      <c r="I180" s="150"/>
      <c r="J180" s="150"/>
      <c r="K180" s="150"/>
      <c r="L180" s="150"/>
      <c r="M180" s="150"/>
      <c r="N180" s="150"/>
      <c r="O180" s="150"/>
      <c r="P180" s="150"/>
      <c r="Q180" s="150"/>
    </row>
    <row r="181" spans="3:17" s="143" customFormat="1" ht="23.25" x14ac:dyDescent="0.2">
      <c r="C181" s="150"/>
      <c r="E181" s="150"/>
      <c r="F181" s="150"/>
      <c r="G181" s="150"/>
      <c r="H181" s="150"/>
      <c r="I181" s="150"/>
      <c r="J181" s="150"/>
      <c r="K181" s="150"/>
      <c r="L181" s="150"/>
      <c r="M181" s="150"/>
      <c r="N181" s="150"/>
      <c r="O181" s="150"/>
      <c r="P181" s="150"/>
      <c r="Q181" s="150"/>
    </row>
    <row r="182" spans="3:17" s="143" customFormat="1" ht="23.25" x14ac:dyDescent="0.2">
      <c r="C182" s="150"/>
      <c r="E182" s="150"/>
      <c r="F182" s="150"/>
      <c r="G182" s="150"/>
      <c r="H182" s="150"/>
      <c r="I182" s="150"/>
      <c r="J182" s="150"/>
      <c r="K182" s="150"/>
      <c r="L182" s="150"/>
      <c r="M182" s="150"/>
      <c r="N182" s="150"/>
      <c r="O182" s="150"/>
      <c r="P182" s="150"/>
      <c r="Q182" s="150"/>
    </row>
    <row r="183" spans="3:17" s="143" customFormat="1" ht="23.25" x14ac:dyDescent="0.2">
      <c r="C183" s="150"/>
      <c r="E183" s="150"/>
      <c r="F183" s="150"/>
      <c r="G183" s="150"/>
      <c r="H183" s="150"/>
      <c r="I183" s="150"/>
      <c r="J183" s="150"/>
      <c r="K183" s="150"/>
      <c r="L183" s="150"/>
      <c r="M183" s="150"/>
      <c r="N183" s="150"/>
      <c r="O183" s="150"/>
      <c r="P183" s="150"/>
      <c r="Q183" s="150"/>
    </row>
    <row r="184" spans="3:17" s="143" customFormat="1" ht="23.25" x14ac:dyDescent="0.2">
      <c r="C184" s="150"/>
      <c r="E184" s="150"/>
      <c r="F184" s="150"/>
      <c r="G184" s="150"/>
      <c r="H184" s="150"/>
      <c r="I184" s="150"/>
      <c r="J184" s="150"/>
      <c r="K184" s="150"/>
      <c r="L184" s="150"/>
      <c r="M184" s="150"/>
      <c r="N184" s="150"/>
      <c r="O184" s="150"/>
      <c r="P184" s="150"/>
      <c r="Q184" s="150"/>
    </row>
    <row r="185" spans="3:17" s="143" customFormat="1" ht="23.25" x14ac:dyDescent="0.2">
      <c r="C185" s="150"/>
      <c r="E185" s="150"/>
      <c r="F185" s="150"/>
      <c r="G185" s="150"/>
      <c r="H185" s="150"/>
      <c r="I185" s="150"/>
      <c r="J185" s="150"/>
      <c r="K185" s="150"/>
      <c r="L185" s="150"/>
      <c r="M185" s="150"/>
      <c r="N185" s="150"/>
      <c r="O185" s="150"/>
      <c r="P185" s="150"/>
      <c r="Q185" s="150"/>
    </row>
    <row r="186" spans="3:17" s="143" customFormat="1" ht="23.25" x14ac:dyDescent="0.2">
      <c r="C186" s="150"/>
      <c r="E186" s="150"/>
      <c r="F186" s="150"/>
      <c r="G186" s="150"/>
      <c r="H186" s="150"/>
      <c r="I186" s="150"/>
      <c r="J186" s="150"/>
      <c r="K186" s="150"/>
      <c r="L186" s="150"/>
      <c r="M186" s="150"/>
      <c r="N186" s="150"/>
      <c r="O186" s="150"/>
      <c r="P186" s="150"/>
      <c r="Q186" s="150"/>
    </row>
    <row r="187" spans="3:17" s="143" customFormat="1" ht="23.25" x14ac:dyDescent="0.2">
      <c r="C187" s="150"/>
      <c r="E187" s="150"/>
      <c r="F187" s="150"/>
      <c r="G187" s="150"/>
      <c r="H187" s="150"/>
      <c r="I187" s="150"/>
      <c r="J187" s="150"/>
      <c r="K187" s="150"/>
      <c r="L187" s="150"/>
      <c r="M187" s="150"/>
      <c r="N187" s="150"/>
      <c r="O187" s="150"/>
      <c r="P187" s="150"/>
      <c r="Q187" s="150"/>
    </row>
    <row r="188" spans="3:17" s="143" customFormat="1" ht="23.25" x14ac:dyDescent="0.2">
      <c r="C188" s="150"/>
      <c r="E188" s="150"/>
      <c r="F188" s="150"/>
      <c r="G188" s="150"/>
      <c r="H188" s="150"/>
      <c r="I188" s="150"/>
      <c r="J188" s="150"/>
      <c r="K188" s="150"/>
      <c r="L188" s="150"/>
      <c r="M188" s="150"/>
      <c r="N188" s="150"/>
      <c r="O188" s="150"/>
      <c r="P188" s="150"/>
      <c r="Q188" s="150"/>
    </row>
    <row r="189" spans="3:17" s="143" customFormat="1" ht="23.25" x14ac:dyDescent="0.2">
      <c r="C189" s="150"/>
      <c r="E189" s="150"/>
      <c r="F189" s="150"/>
      <c r="G189" s="150"/>
      <c r="H189" s="150"/>
      <c r="I189" s="150"/>
      <c r="J189" s="150"/>
      <c r="K189" s="150"/>
      <c r="L189" s="150"/>
      <c r="M189" s="150"/>
      <c r="N189" s="150"/>
      <c r="O189" s="150"/>
      <c r="P189" s="150"/>
      <c r="Q189" s="150"/>
    </row>
    <row r="190" spans="3:17" s="143" customFormat="1" ht="23.25" x14ac:dyDescent="0.2">
      <c r="C190" s="150"/>
      <c r="E190" s="150"/>
      <c r="F190" s="150"/>
      <c r="G190" s="150"/>
      <c r="H190" s="150"/>
      <c r="I190" s="150"/>
      <c r="J190" s="150"/>
      <c r="K190" s="150"/>
      <c r="L190" s="150"/>
      <c r="M190" s="150"/>
      <c r="N190" s="150"/>
      <c r="O190" s="150"/>
      <c r="P190" s="150"/>
      <c r="Q190" s="150"/>
    </row>
    <row r="191" spans="3:17" s="143" customFormat="1" ht="23.25" x14ac:dyDescent="0.2">
      <c r="C191" s="150"/>
      <c r="E191" s="150"/>
      <c r="F191" s="150"/>
      <c r="G191" s="150"/>
      <c r="H191" s="150"/>
      <c r="I191" s="150"/>
      <c r="J191" s="150"/>
      <c r="K191" s="150"/>
      <c r="L191" s="150"/>
      <c r="M191" s="150"/>
      <c r="N191" s="150"/>
      <c r="O191" s="150"/>
      <c r="P191" s="150"/>
      <c r="Q191" s="150"/>
    </row>
    <row r="192" spans="3:17" s="143" customFormat="1" ht="23.25" x14ac:dyDescent="0.2">
      <c r="C192" s="150"/>
      <c r="E192" s="150"/>
      <c r="F192" s="150"/>
      <c r="G192" s="150"/>
      <c r="H192" s="150"/>
      <c r="I192" s="150"/>
      <c r="J192" s="150"/>
      <c r="K192" s="150"/>
      <c r="L192" s="150"/>
      <c r="M192" s="150"/>
      <c r="N192" s="150"/>
      <c r="O192" s="150"/>
      <c r="P192" s="150"/>
      <c r="Q192" s="150"/>
    </row>
    <row r="193" spans="3:17" s="143" customFormat="1" ht="23.25" x14ac:dyDescent="0.2">
      <c r="C193" s="150"/>
      <c r="E193" s="150"/>
      <c r="F193" s="150"/>
      <c r="G193" s="150"/>
      <c r="H193" s="150"/>
      <c r="I193" s="150"/>
      <c r="J193" s="150"/>
      <c r="K193" s="150"/>
      <c r="L193" s="150"/>
      <c r="M193" s="150"/>
      <c r="N193" s="150"/>
      <c r="O193" s="150"/>
      <c r="P193" s="150"/>
      <c r="Q193" s="150"/>
    </row>
    <row r="194" spans="3:17" s="143" customFormat="1" ht="23.25" x14ac:dyDescent="0.2">
      <c r="C194" s="150"/>
      <c r="E194" s="150"/>
      <c r="F194" s="150"/>
      <c r="G194" s="150"/>
      <c r="H194" s="150"/>
      <c r="I194" s="150"/>
      <c r="J194" s="150"/>
      <c r="K194" s="150"/>
      <c r="L194" s="150"/>
      <c r="M194" s="150"/>
      <c r="N194" s="150"/>
      <c r="O194" s="150"/>
      <c r="P194" s="150"/>
      <c r="Q194" s="150"/>
    </row>
    <row r="195" spans="3:17" s="143" customFormat="1" ht="23.25" x14ac:dyDescent="0.2">
      <c r="C195" s="150"/>
      <c r="E195" s="150"/>
      <c r="F195" s="150"/>
      <c r="G195" s="150"/>
      <c r="H195" s="150"/>
      <c r="I195" s="150"/>
      <c r="J195" s="150"/>
      <c r="K195" s="150"/>
      <c r="L195" s="150"/>
      <c r="M195" s="150"/>
      <c r="N195" s="150"/>
      <c r="O195" s="150"/>
      <c r="P195" s="150"/>
      <c r="Q195" s="150"/>
    </row>
    <row r="196" spans="3:17" s="143" customFormat="1" ht="23.25" x14ac:dyDescent="0.2">
      <c r="C196" s="150"/>
      <c r="E196" s="150"/>
      <c r="F196" s="150"/>
      <c r="G196" s="150"/>
      <c r="H196" s="150"/>
      <c r="I196" s="150"/>
      <c r="J196" s="150"/>
      <c r="K196" s="150"/>
      <c r="L196" s="150"/>
      <c r="M196" s="150"/>
      <c r="N196" s="150"/>
      <c r="O196" s="150"/>
      <c r="P196" s="150"/>
      <c r="Q196" s="150"/>
    </row>
    <row r="197" spans="3:17" s="143" customFormat="1" ht="23.25" x14ac:dyDescent="0.2">
      <c r="C197" s="150"/>
      <c r="E197" s="150"/>
      <c r="F197" s="150"/>
      <c r="G197" s="150"/>
      <c r="H197" s="150"/>
      <c r="I197" s="150"/>
      <c r="J197" s="150"/>
      <c r="K197" s="150"/>
      <c r="L197" s="150"/>
      <c r="M197" s="150"/>
      <c r="N197" s="150"/>
      <c r="O197" s="150"/>
      <c r="P197" s="150"/>
      <c r="Q197" s="150"/>
    </row>
    <row r="198" spans="3:17" s="143" customFormat="1" ht="23.25" x14ac:dyDescent="0.2">
      <c r="C198" s="150"/>
      <c r="E198" s="150"/>
      <c r="F198" s="150"/>
      <c r="G198" s="150"/>
      <c r="H198" s="150"/>
      <c r="I198" s="150"/>
      <c r="J198" s="150"/>
      <c r="K198" s="150"/>
      <c r="L198" s="150"/>
      <c r="M198" s="150"/>
      <c r="N198" s="150"/>
      <c r="O198" s="150"/>
      <c r="P198" s="150"/>
      <c r="Q198" s="150"/>
    </row>
    <row r="199" spans="3:17" s="143" customFormat="1" ht="23.25" x14ac:dyDescent="0.2">
      <c r="C199" s="150"/>
      <c r="E199" s="150"/>
      <c r="F199" s="150"/>
      <c r="G199" s="150"/>
      <c r="H199" s="150"/>
      <c r="I199" s="150"/>
      <c r="J199" s="150"/>
      <c r="K199" s="150"/>
      <c r="L199" s="150"/>
      <c r="M199" s="150"/>
      <c r="N199" s="150"/>
      <c r="O199" s="150"/>
      <c r="P199" s="150"/>
      <c r="Q199" s="150"/>
    </row>
    <row r="200" spans="3:17" s="143" customFormat="1" ht="23.25" x14ac:dyDescent="0.2">
      <c r="C200" s="150"/>
      <c r="E200" s="150"/>
      <c r="F200" s="150"/>
      <c r="G200" s="150"/>
      <c r="H200" s="150"/>
      <c r="I200" s="150"/>
      <c r="J200" s="150"/>
      <c r="K200" s="150"/>
      <c r="L200" s="150"/>
      <c r="M200" s="150"/>
      <c r="N200" s="150"/>
      <c r="O200" s="150"/>
      <c r="P200" s="150"/>
      <c r="Q200" s="150"/>
    </row>
    <row r="201" spans="3:17" s="143" customFormat="1" ht="23.25" x14ac:dyDescent="0.2">
      <c r="C201" s="150"/>
      <c r="E201" s="150"/>
      <c r="F201" s="150"/>
      <c r="G201" s="150"/>
      <c r="H201" s="150"/>
      <c r="I201" s="150"/>
      <c r="J201" s="150"/>
      <c r="K201" s="150"/>
      <c r="L201" s="150"/>
      <c r="M201" s="150"/>
      <c r="N201" s="150"/>
      <c r="O201" s="150"/>
      <c r="P201" s="150"/>
      <c r="Q201" s="150"/>
    </row>
    <row r="202" spans="3:17" s="143" customFormat="1" ht="23.25" x14ac:dyDescent="0.2">
      <c r="C202" s="150"/>
      <c r="E202" s="150"/>
      <c r="F202" s="150"/>
      <c r="G202" s="150"/>
      <c r="H202" s="150"/>
      <c r="I202" s="150"/>
      <c r="J202" s="150"/>
      <c r="K202" s="150"/>
      <c r="L202" s="150"/>
      <c r="M202" s="150"/>
      <c r="N202" s="150"/>
      <c r="O202" s="150"/>
      <c r="P202" s="150"/>
      <c r="Q202" s="150"/>
    </row>
    <row r="203" spans="3:17" s="143" customFormat="1" ht="23.25" x14ac:dyDescent="0.2">
      <c r="C203" s="150"/>
      <c r="E203" s="150"/>
      <c r="F203" s="150"/>
      <c r="G203" s="150"/>
      <c r="H203" s="150"/>
      <c r="I203" s="150"/>
      <c r="J203" s="150"/>
      <c r="K203" s="150"/>
      <c r="L203" s="150"/>
      <c r="M203" s="150"/>
      <c r="N203" s="150"/>
      <c r="O203" s="150"/>
      <c r="P203" s="150"/>
      <c r="Q203" s="150"/>
    </row>
    <row r="204" spans="3:17" s="143" customFormat="1" ht="23.25" x14ac:dyDescent="0.2">
      <c r="C204" s="150"/>
      <c r="E204" s="150"/>
      <c r="F204" s="150"/>
      <c r="G204" s="150"/>
      <c r="H204" s="150"/>
      <c r="I204" s="150"/>
      <c r="J204" s="150"/>
      <c r="K204" s="150"/>
      <c r="L204" s="150"/>
      <c r="M204" s="150"/>
      <c r="N204" s="150"/>
      <c r="O204" s="150"/>
      <c r="P204" s="150"/>
      <c r="Q204" s="150"/>
    </row>
  </sheetData>
  <sheetProtection formatCells="0" formatColumns="0" formatRows="0"/>
  <mergeCells count="30">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 ref="C7:I7"/>
    <mergeCell ref="C8:I8"/>
    <mergeCell ref="Z13:AC13"/>
    <mergeCell ref="AD13:AE13"/>
    <mergeCell ref="B34:C34"/>
    <mergeCell ref="C9:I9"/>
    <mergeCell ref="C10:I10"/>
    <mergeCell ref="N12:S12"/>
    <mergeCell ref="T12:Y12"/>
    <mergeCell ref="Z12:AE12"/>
    <mergeCell ref="B13:M13"/>
    <mergeCell ref="N13:Q13"/>
    <mergeCell ref="R13:S13"/>
    <mergeCell ref="T13:W13"/>
    <mergeCell ref="X13:Y13"/>
  </mergeCells>
  <hyperlinks>
    <hyperlink ref="C9" r:id="rId1"/>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205"/>
  <sheetViews>
    <sheetView showGridLines="0" tabSelected="1" topLeftCell="B13" zoomScale="63" zoomScaleNormal="60" zoomScalePageLayoutView="60" workbookViewId="0">
      <selection activeCell="B13" sqref="B13:M13"/>
    </sheetView>
  </sheetViews>
  <sheetFormatPr baseColWidth="10" defaultColWidth="10.85546875" defaultRowHeight="12" x14ac:dyDescent="0.2"/>
  <cols>
    <col min="1" max="1" width="2.42578125" style="142" customWidth="1"/>
    <col min="2" max="2" width="46.42578125" style="142" customWidth="1"/>
    <col min="3" max="3" width="95.42578125" style="142" customWidth="1"/>
    <col min="4" max="4" width="23.140625" style="142" customWidth="1"/>
    <col min="5" max="5" width="83.140625" style="157" customWidth="1"/>
    <col min="6" max="6" width="78.28515625" style="157" customWidth="1"/>
    <col min="7" max="7" width="47.28515625" style="156" customWidth="1"/>
    <col min="8" max="8" width="37.28515625" style="156" customWidth="1"/>
    <col min="9" max="9" width="29.7109375" style="156" customWidth="1"/>
    <col min="10" max="10" width="24.42578125" style="156" customWidth="1"/>
    <col min="11" max="11" width="25.85546875" style="156" customWidth="1"/>
    <col min="12" max="12" width="27.7109375" style="156" bestFit="1" customWidth="1"/>
    <col min="13" max="13" width="24.42578125" style="156" bestFit="1" customWidth="1"/>
    <col min="14" max="14" width="18.7109375" style="156" customWidth="1"/>
    <col min="15" max="15" width="21.42578125" style="156" customWidth="1"/>
    <col min="16" max="16" width="43.28515625" style="156" customWidth="1"/>
    <col min="17" max="17" width="22.85546875" style="156" customWidth="1"/>
    <col min="18" max="18" width="21.42578125" style="142" customWidth="1"/>
    <col min="19" max="19" width="19" style="142" customWidth="1"/>
    <col min="20" max="20" width="15.28515625" style="142" customWidth="1"/>
    <col min="21" max="21" width="17" style="142" customWidth="1"/>
    <col min="22" max="22" width="25.42578125" style="142" customWidth="1"/>
    <col min="23" max="23" width="17.42578125" style="142" customWidth="1"/>
    <col min="24" max="24" width="15.28515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0.85546875" style="142"/>
  </cols>
  <sheetData>
    <row r="1" spans="1:245" s="90" customFormat="1" ht="87.75" customHeight="1" thickBot="1" x14ac:dyDescent="0.25">
      <c r="A1" s="91"/>
      <c r="B1" s="266"/>
      <c r="C1" s="267"/>
      <c r="D1" s="267"/>
      <c r="E1" s="95" t="s">
        <v>57</v>
      </c>
      <c r="F1" s="270" t="s">
        <v>16</v>
      </c>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2"/>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67.5" customHeight="1" thickBot="1" x14ac:dyDescent="0.25">
      <c r="B2" s="268"/>
      <c r="C2" s="269"/>
      <c r="D2" s="269"/>
      <c r="E2" s="95" t="s">
        <v>59</v>
      </c>
      <c r="F2" s="270" t="s">
        <v>157</v>
      </c>
      <c r="G2" s="271"/>
      <c r="H2" s="272"/>
      <c r="I2" s="273" t="s">
        <v>58</v>
      </c>
      <c r="J2" s="274"/>
      <c r="K2" s="274"/>
      <c r="L2" s="274"/>
      <c r="M2" s="275"/>
      <c r="N2" s="276" t="s">
        <v>156</v>
      </c>
      <c r="O2" s="277"/>
      <c r="P2" s="277"/>
      <c r="Q2" s="277"/>
      <c r="R2" s="277"/>
      <c r="S2" s="278"/>
      <c r="T2" s="273" t="s">
        <v>60</v>
      </c>
      <c r="U2" s="274"/>
      <c r="V2" s="274"/>
      <c r="W2" s="274"/>
      <c r="X2" s="274"/>
      <c r="Y2" s="274"/>
      <c r="Z2" s="275"/>
      <c r="AA2" s="276">
        <v>1</v>
      </c>
      <c r="AB2" s="277"/>
      <c r="AC2" s="277"/>
      <c r="AD2" s="277"/>
      <c r="AE2" s="277"/>
      <c r="AF2" s="278"/>
    </row>
    <row r="3" spans="1:245" s="143" customFormat="1" ht="39" customHeight="1" x14ac:dyDescent="0.2">
      <c r="B3" s="279" t="s">
        <v>113</v>
      </c>
      <c r="C3" s="280"/>
      <c r="D3" s="280"/>
      <c r="E3" s="280"/>
      <c r="F3" s="280"/>
      <c r="G3" s="280"/>
      <c r="H3" s="280"/>
      <c r="I3" s="280"/>
      <c r="J3" s="280"/>
      <c r="K3" s="280"/>
      <c r="L3" s="280"/>
      <c r="M3" s="280"/>
      <c r="N3" s="280"/>
      <c r="O3" s="280"/>
      <c r="P3" s="280"/>
      <c r="Q3" s="280"/>
      <c r="R3" s="280"/>
    </row>
    <row r="4" spans="1:245" s="143" customFormat="1" ht="23.25" x14ac:dyDescent="0.2">
      <c r="B4" s="144" t="s">
        <v>65</v>
      </c>
      <c r="C4" s="281" t="s">
        <v>121</v>
      </c>
      <c r="D4" s="282"/>
      <c r="E4" s="282"/>
      <c r="F4" s="282"/>
      <c r="G4" s="282"/>
      <c r="H4" s="282"/>
      <c r="I4" s="283"/>
      <c r="J4" s="284" t="s">
        <v>69</v>
      </c>
      <c r="K4" s="285"/>
      <c r="L4" s="285"/>
      <c r="M4" s="285"/>
      <c r="N4" s="284" t="s">
        <v>106</v>
      </c>
      <c r="O4" s="285"/>
      <c r="P4" s="285"/>
      <c r="Q4" s="285"/>
      <c r="R4" s="286"/>
    </row>
    <row r="5" spans="1:245" s="143" customFormat="1" ht="23.25" x14ac:dyDescent="0.2">
      <c r="A5" s="145"/>
      <c r="B5" s="144" t="s">
        <v>56</v>
      </c>
      <c r="C5" s="281" t="s">
        <v>122</v>
      </c>
      <c r="D5" s="282"/>
      <c r="E5" s="282"/>
      <c r="F5" s="282"/>
      <c r="G5" s="282"/>
      <c r="H5" s="282"/>
      <c r="I5" s="282"/>
      <c r="J5" s="334" t="s">
        <v>384</v>
      </c>
      <c r="K5" s="335"/>
      <c r="L5" s="335"/>
      <c r="M5" s="335"/>
      <c r="N5" s="291" t="s">
        <v>385</v>
      </c>
      <c r="O5" s="302"/>
      <c r="P5" s="302"/>
      <c r="Q5" s="302"/>
      <c r="R5" s="293"/>
    </row>
    <row r="6" spans="1:245" s="143" customFormat="1" ht="93" x14ac:dyDescent="0.2">
      <c r="A6" s="145"/>
      <c r="B6" s="144" t="s">
        <v>95</v>
      </c>
      <c r="C6" s="249" t="s">
        <v>75</v>
      </c>
      <c r="D6" s="250"/>
      <c r="E6" s="250"/>
      <c r="F6" s="250"/>
      <c r="G6" s="250"/>
      <c r="H6" s="250"/>
      <c r="I6" s="250"/>
      <c r="J6" s="334"/>
      <c r="K6" s="335"/>
      <c r="L6" s="335"/>
      <c r="M6" s="335"/>
      <c r="N6" s="291"/>
      <c r="O6" s="302"/>
      <c r="P6" s="302"/>
      <c r="Q6" s="302"/>
      <c r="R6" s="293"/>
    </row>
    <row r="7" spans="1:245" s="143" customFormat="1" ht="116.25" x14ac:dyDescent="0.2">
      <c r="A7" s="145"/>
      <c r="B7" s="144" t="s">
        <v>146</v>
      </c>
      <c r="C7" s="249" t="s">
        <v>149</v>
      </c>
      <c r="D7" s="250"/>
      <c r="E7" s="250"/>
      <c r="F7" s="250"/>
      <c r="G7" s="250"/>
      <c r="H7" s="250"/>
      <c r="I7" s="251"/>
      <c r="J7" s="334"/>
      <c r="K7" s="335"/>
      <c r="L7" s="335"/>
      <c r="M7" s="335"/>
      <c r="N7" s="291"/>
      <c r="O7" s="302"/>
      <c r="P7" s="302"/>
      <c r="Q7" s="302"/>
      <c r="R7" s="293"/>
    </row>
    <row r="8" spans="1:245" s="143" customFormat="1" ht="111.95" customHeight="1" x14ac:dyDescent="0.2">
      <c r="A8" s="145"/>
      <c r="B8" s="144" t="s">
        <v>93</v>
      </c>
      <c r="C8" s="252" t="s">
        <v>120</v>
      </c>
      <c r="D8" s="253"/>
      <c r="E8" s="253"/>
      <c r="F8" s="253"/>
      <c r="G8" s="253"/>
      <c r="H8" s="253"/>
      <c r="I8" s="253"/>
      <c r="J8" s="334"/>
      <c r="K8" s="335"/>
      <c r="L8" s="335"/>
      <c r="M8" s="335"/>
      <c r="N8" s="291"/>
      <c r="O8" s="302"/>
      <c r="P8" s="302"/>
      <c r="Q8" s="302"/>
      <c r="R8" s="293"/>
    </row>
    <row r="9" spans="1:245" s="143" customFormat="1" ht="51.75" customHeight="1" x14ac:dyDescent="0.2">
      <c r="B9" s="144" t="s">
        <v>67</v>
      </c>
      <c r="C9" s="259" t="s">
        <v>105</v>
      </c>
      <c r="D9" s="260"/>
      <c r="E9" s="260"/>
      <c r="F9" s="260"/>
      <c r="G9" s="260"/>
      <c r="H9" s="260"/>
      <c r="I9" s="260"/>
      <c r="J9" s="334"/>
      <c r="K9" s="335"/>
      <c r="L9" s="335"/>
      <c r="M9" s="335"/>
      <c r="N9" s="291"/>
      <c r="O9" s="302"/>
      <c r="P9" s="302"/>
      <c r="Q9" s="302"/>
      <c r="R9" s="293"/>
    </row>
    <row r="10" spans="1:245" s="143" customFormat="1" ht="47.25" customHeight="1" x14ac:dyDescent="0.2">
      <c r="B10" s="144" t="s">
        <v>68</v>
      </c>
      <c r="C10" s="249">
        <v>2020</v>
      </c>
      <c r="D10" s="250"/>
      <c r="E10" s="250"/>
      <c r="F10" s="250"/>
      <c r="G10" s="250"/>
      <c r="H10" s="250"/>
      <c r="I10" s="250"/>
      <c r="J10" s="336"/>
      <c r="K10" s="337"/>
      <c r="L10" s="337"/>
      <c r="M10" s="337"/>
      <c r="N10" s="279"/>
      <c r="O10" s="280"/>
      <c r="P10" s="280"/>
      <c r="Q10" s="280"/>
      <c r="R10" s="294"/>
    </row>
    <row r="11" spans="1:245" s="143" customFormat="1" ht="23.25" x14ac:dyDescent="0.2">
      <c r="B11" s="146"/>
      <c r="C11" s="147"/>
      <c r="D11" s="147"/>
      <c r="E11" s="158"/>
      <c r="F11" s="149"/>
      <c r="G11" s="150"/>
      <c r="H11" s="150"/>
      <c r="I11" s="150"/>
      <c r="M11" s="150"/>
    </row>
    <row r="12" spans="1:245" s="143" customFormat="1" ht="51" customHeight="1" x14ac:dyDescent="0.2">
      <c r="B12" s="146"/>
      <c r="E12" s="147"/>
      <c r="F12" s="149"/>
      <c r="G12" s="150"/>
      <c r="H12" s="150"/>
      <c r="I12" s="150"/>
      <c r="M12" s="150"/>
      <c r="N12" s="298" t="s">
        <v>98</v>
      </c>
      <c r="O12" s="299"/>
      <c r="P12" s="299"/>
      <c r="Q12" s="299"/>
      <c r="R12" s="299"/>
      <c r="S12" s="300"/>
      <c r="T12" s="298" t="s">
        <v>100</v>
      </c>
      <c r="U12" s="299"/>
      <c r="V12" s="299"/>
      <c r="W12" s="299"/>
      <c r="X12" s="299"/>
      <c r="Y12" s="300"/>
      <c r="Z12" s="298" t="s">
        <v>101</v>
      </c>
      <c r="AA12" s="299"/>
      <c r="AB12" s="299"/>
      <c r="AC12" s="299"/>
      <c r="AD12" s="299"/>
      <c r="AE12" s="300"/>
    </row>
    <row r="13" spans="1:245" s="150" customFormat="1" ht="46.5" customHeight="1" x14ac:dyDescent="0.2">
      <c r="A13" s="151"/>
      <c r="B13" s="262" t="s">
        <v>94</v>
      </c>
      <c r="C13" s="263"/>
      <c r="D13" s="263"/>
      <c r="E13" s="263"/>
      <c r="F13" s="263"/>
      <c r="G13" s="263"/>
      <c r="H13" s="263"/>
      <c r="I13" s="263"/>
      <c r="J13" s="263"/>
      <c r="K13" s="263"/>
      <c r="L13" s="263"/>
      <c r="M13" s="263"/>
      <c r="N13" s="298" t="s">
        <v>386</v>
      </c>
      <c r="O13" s="299"/>
      <c r="P13" s="299"/>
      <c r="Q13" s="300"/>
      <c r="R13" s="298" t="s">
        <v>3</v>
      </c>
      <c r="S13" s="300"/>
      <c r="T13" s="298" t="s">
        <v>386</v>
      </c>
      <c r="U13" s="299"/>
      <c r="V13" s="299"/>
      <c r="W13" s="300"/>
      <c r="X13" s="298" t="s">
        <v>3</v>
      </c>
      <c r="Y13" s="299"/>
      <c r="Z13" s="295" t="s">
        <v>386</v>
      </c>
      <c r="AA13" s="296"/>
      <c r="AB13" s="296"/>
      <c r="AC13" s="297"/>
      <c r="AD13" s="298" t="s">
        <v>3</v>
      </c>
      <c r="AE13" s="299"/>
    </row>
    <row r="14" spans="1:245" s="150"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162.94999999999999" customHeight="1" x14ac:dyDescent="0.2">
      <c r="B15" s="83" t="s">
        <v>39</v>
      </c>
      <c r="C15" s="174" t="s">
        <v>498</v>
      </c>
      <c r="D15" s="83">
        <v>3</v>
      </c>
      <c r="E15" s="83" t="s">
        <v>387</v>
      </c>
      <c r="F15" s="162" t="s">
        <v>497</v>
      </c>
      <c r="G15" s="83" t="s">
        <v>388</v>
      </c>
      <c r="H15" s="83" t="s">
        <v>82</v>
      </c>
      <c r="I15" s="135">
        <v>2</v>
      </c>
      <c r="J15" s="135">
        <v>1</v>
      </c>
      <c r="K15" s="135">
        <v>0</v>
      </c>
      <c r="L15" s="136">
        <v>43936</v>
      </c>
      <c r="M15" s="136">
        <v>44104</v>
      </c>
      <c r="N15" s="83"/>
      <c r="O15" s="89">
        <f t="shared" ref="O15:O20" si="0">N15/I15</f>
        <v>0</v>
      </c>
      <c r="P15" s="83"/>
      <c r="Q15" s="83"/>
      <c r="R15" s="83"/>
      <c r="S15" s="83"/>
      <c r="T15" s="83"/>
      <c r="U15" s="89">
        <f t="shared" ref="U15:U20" si="1">T15/J15</f>
        <v>0</v>
      </c>
      <c r="V15" s="83"/>
      <c r="W15" s="83"/>
      <c r="X15" s="83"/>
      <c r="Y15" s="83"/>
      <c r="Z15" s="83"/>
      <c r="AA15" s="89" t="e">
        <f t="shared" ref="AA15:AA20" si="2">Z15/K15</f>
        <v>#DIV/0!</v>
      </c>
      <c r="AB15" s="83"/>
      <c r="AC15" s="83"/>
      <c r="AD15" s="83"/>
      <c r="AE15" s="83"/>
    </row>
    <row r="16" spans="1:245" s="143" customFormat="1" ht="318.95" customHeight="1" x14ac:dyDescent="0.2">
      <c r="B16" s="83" t="s">
        <v>39</v>
      </c>
      <c r="C16" s="137" t="s">
        <v>496</v>
      </c>
      <c r="D16" s="83">
        <v>1</v>
      </c>
      <c r="E16" s="137" t="s">
        <v>495</v>
      </c>
      <c r="F16" s="137" t="s">
        <v>494</v>
      </c>
      <c r="G16" s="83" t="s">
        <v>389</v>
      </c>
      <c r="H16" s="83" t="s">
        <v>82</v>
      </c>
      <c r="I16" s="135">
        <v>0</v>
      </c>
      <c r="J16" s="135">
        <v>0</v>
      </c>
      <c r="K16" s="135">
        <v>1</v>
      </c>
      <c r="L16" s="136">
        <v>44013</v>
      </c>
      <c r="M16" s="136">
        <v>44180</v>
      </c>
      <c r="N16" s="83"/>
      <c r="O16" s="89" t="e">
        <f t="shared" si="0"/>
        <v>#DIV/0!</v>
      </c>
      <c r="P16" s="83"/>
      <c r="Q16" s="83"/>
      <c r="R16" s="83"/>
      <c r="S16" s="83"/>
      <c r="T16" s="83"/>
      <c r="U16" s="89" t="e">
        <f t="shared" si="1"/>
        <v>#DIV/0!</v>
      </c>
      <c r="V16" s="83"/>
      <c r="W16" s="83"/>
      <c r="X16" s="83"/>
      <c r="Y16" s="83"/>
      <c r="Z16" s="83"/>
      <c r="AA16" s="89">
        <f t="shared" si="2"/>
        <v>0</v>
      </c>
      <c r="AB16" s="83"/>
      <c r="AC16" s="83"/>
      <c r="AD16" s="83"/>
      <c r="AE16" s="83"/>
    </row>
    <row r="17" spans="2:31" s="143" customFormat="1" ht="191.1" customHeight="1" x14ac:dyDescent="0.2">
      <c r="B17" s="83" t="s">
        <v>39</v>
      </c>
      <c r="C17" s="137" t="s">
        <v>493</v>
      </c>
      <c r="D17" s="101">
        <v>1</v>
      </c>
      <c r="E17" s="137" t="s">
        <v>390</v>
      </c>
      <c r="F17" s="173" t="s">
        <v>492</v>
      </c>
      <c r="G17" s="83" t="s">
        <v>391</v>
      </c>
      <c r="H17" s="83" t="s">
        <v>82</v>
      </c>
      <c r="I17" s="101">
        <v>0.4</v>
      </c>
      <c r="J17" s="101">
        <v>0.3</v>
      </c>
      <c r="K17" s="101">
        <v>0.3</v>
      </c>
      <c r="L17" s="136">
        <v>43936</v>
      </c>
      <c r="M17" s="136">
        <v>44180</v>
      </c>
      <c r="N17" s="83"/>
      <c r="O17" s="89">
        <f t="shared" si="0"/>
        <v>0</v>
      </c>
      <c r="P17" s="83"/>
      <c r="Q17" s="83"/>
      <c r="R17" s="83"/>
      <c r="S17" s="83"/>
      <c r="T17" s="83"/>
      <c r="U17" s="89">
        <f t="shared" si="1"/>
        <v>0</v>
      </c>
      <c r="V17" s="83"/>
      <c r="W17" s="83"/>
      <c r="X17" s="83"/>
      <c r="Y17" s="83"/>
      <c r="Z17" s="83"/>
      <c r="AA17" s="89">
        <f t="shared" si="2"/>
        <v>0</v>
      </c>
      <c r="AB17" s="83"/>
      <c r="AC17" s="83"/>
      <c r="AD17" s="83"/>
      <c r="AE17" s="83"/>
    </row>
    <row r="18" spans="2:31" s="143" customFormat="1" ht="302.25" x14ac:dyDescent="0.2">
      <c r="B18" s="83" t="s">
        <v>40</v>
      </c>
      <c r="C18" s="137" t="s">
        <v>491</v>
      </c>
      <c r="D18" s="101">
        <v>1</v>
      </c>
      <c r="E18" s="137" t="s">
        <v>392</v>
      </c>
      <c r="F18" s="173" t="s">
        <v>490</v>
      </c>
      <c r="G18" s="83" t="s">
        <v>391</v>
      </c>
      <c r="H18" s="83" t="s">
        <v>82</v>
      </c>
      <c r="I18" s="101">
        <v>0.4</v>
      </c>
      <c r="J18" s="101">
        <v>0.3</v>
      </c>
      <c r="K18" s="101">
        <v>0.3</v>
      </c>
      <c r="L18" s="136">
        <v>43936</v>
      </c>
      <c r="M18" s="136">
        <v>44180</v>
      </c>
      <c r="N18" s="83"/>
      <c r="O18" s="89">
        <f t="shared" si="0"/>
        <v>0</v>
      </c>
      <c r="P18" s="83"/>
      <c r="Q18" s="83"/>
      <c r="R18" s="83"/>
      <c r="S18" s="83"/>
      <c r="T18" s="83"/>
      <c r="U18" s="89">
        <f t="shared" si="1"/>
        <v>0</v>
      </c>
      <c r="V18" s="83"/>
      <c r="W18" s="83"/>
      <c r="X18" s="83"/>
      <c r="Y18" s="83"/>
      <c r="Z18" s="83"/>
      <c r="AA18" s="89">
        <f t="shared" si="2"/>
        <v>0</v>
      </c>
      <c r="AB18" s="83"/>
      <c r="AC18" s="83"/>
      <c r="AD18" s="83"/>
      <c r="AE18" s="83"/>
    </row>
    <row r="19" spans="2:31" s="143" customFormat="1" ht="209.25" x14ac:dyDescent="0.2">
      <c r="B19" s="83" t="s">
        <v>39</v>
      </c>
      <c r="C19" s="173" t="s">
        <v>489</v>
      </c>
      <c r="D19" s="162">
        <v>1</v>
      </c>
      <c r="E19" s="173" t="s">
        <v>488</v>
      </c>
      <c r="F19" s="173" t="s">
        <v>487</v>
      </c>
      <c r="G19" s="83" t="s">
        <v>486</v>
      </c>
      <c r="H19" s="83" t="s">
        <v>82</v>
      </c>
      <c r="I19" s="101">
        <v>0</v>
      </c>
      <c r="J19" s="101">
        <v>1</v>
      </c>
      <c r="K19" s="101">
        <v>0</v>
      </c>
      <c r="L19" s="136">
        <v>43936</v>
      </c>
      <c r="M19" s="136">
        <v>44180</v>
      </c>
      <c r="N19" s="83"/>
      <c r="O19" s="89" t="e">
        <f t="shared" si="0"/>
        <v>#DIV/0!</v>
      </c>
      <c r="P19" s="83"/>
      <c r="Q19" s="83"/>
      <c r="R19" s="83"/>
      <c r="S19" s="83"/>
      <c r="T19" s="83"/>
      <c r="U19" s="89">
        <f t="shared" si="1"/>
        <v>0</v>
      </c>
      <c r="V19" s="83"/>
      <c r="W19" s="83"/>
      <c r="X19" s="83"/>
      <c r="Y19" s="83"/>
      <c r="Z19" s="83"/>
      <c r="AA19" s="89" t="e">
        <f t="shared" si="2"/>
        <v>#DIV/0!</v>
      </c>
      <c r="AB19" s="83"/>
      <c r="AC19" s="83"/>
      <c r="AD19" s="83"/>
      <c r="AE19" s="83"/>
    </row>
    <row r="20" spans="2:31" s="143" customFormat="1" ht="209.25" x14ac:dyDescent="0.2">
      <c r="B20" s="83" t="s">
        <v>39</v>
      </c>
      <c r="C20" s="173" t="s">
        <v>485</v>
      </c>
      <c r="D20" s="83">
        <v>25</v>
      </c>
      <c r="E20" s="83" t="s">
        <v>484</v>
      </c>
      <c r="F20" s="173" t="s">
        <v>483</v>
      </c>
      <c r="G20" s="83" t="s">
        <v>482</v>
      </c>
      <c r="H20" s="83" t="s">
        <v>82</v>
      </c>
      <c r="I20" s="83">
        <v>0</v>
      </c>
      <c r="J20" s="83">
        <v>0</v>
      </c>
      <c r="K20" s="83">
        <v>25</v>
      </c>
      <c r="L20" s="136">
        <v>43936</v>
      </c>
      <c r="M20" s="136">
        <v>44180</v>
      </c>
      <c r="N20" s="83"/>
      <c r="O20" s="89" t="e">
        <f t="shared" si="0"/>
        <v>#DIV/0!</v>
      </c>
      <c r="P20" s="83"/>
      <c r="Q20" s="83"/>
      <c r="R20" s="83"/>
      <c r="S20" s="83"/>
      <c r="T20" s="83"/>
      <c r="U20" s="89" t="e">
        <f t="shared" si="1"/>
        <v>#DIV/0!</v>
      </c>
      <c r="V20" s="83"/>
      <c r="W20" s="83"/>
      <c r="X20" s="83"/>
      <c r="Y20" s="83"/>
      <c r="Z20" s="83"/>
      <c r="AA20" s="89">
        <f t="shared" si="2"/>
        <v>0</v>
      </c>
      <c r="AB20" s="83"/>
      <c r="AC20" s="83"/>
      <c r="AD20" s="83"/>
      <c r="AE20" s="83"/>
    </row>
    <row r="21" spans="2:31" s="143" customFormat="1" ht="186" x14ac:dyDescent="0.2">
      <c r="B21" s="83" t="s">
        <v>45</v>
      </c>
      <c r="C21" s="137" t="s">
        <v>393</v>
      </c>
      <c r="D21" s="83">
        <v>8</v>
      </c>
      <c r="E21" s="137" t="s">
        <v>394</v>
      </c>
      <c r="F21" s="137" t="s">
        <v>395</v>
      </c>
      <c r="G21" s="138" t="s">
        <v>396</v>
      </c>
      <c r="H21" s="83" t="s">
        <v>82</v>
      </c>
      <c r="I21" s="83">
        <v>3</v>
      </c>
      <c r="J21" s="83">
        <v>3</v>
      </c>
      <c r="K21" s="83">
        <v>2</v>
      </c>
      <c r="L21" s="136">
        <v>43936</v>
      </c>
      <c r="M21" s="136">
        <v>44165</v>
      </c>
      <c r="N21" s="83"/>
      <c r="O21" s="89"/>
      <c r="P21" s="83"/>
      <c r="Q21" s="83"/>
      <c r="R21" s="83"/>
      <c r="S21" s="83"/>
      <c r="T21" s="83"/>
      <c r="U21" s="89"/>
      <c r="V21" s="83"/>
      <c r="W21" s="83"/>
      <c r="X21" s="83"/>
      <c r="Y21" s="83"/>
      <c r="Z21" s="83"/>
      <c r="AA21" s="89"/>
      <c r="AB21" s="83"/>
      <c r="AC21" s="83"/>
      <c r="AD21" s="83"/>
      <c r="AE21" s="83"/>
    </row>
    <row r="22" spans="2:31" s="143" customFormat="1" ht="186" x14ac:dyDescent="0.2">
      <c r="B22" s="83" t="s">
        <v>45</v>
      </c>
      <c r="C22" s="137" t="s">
        <v>481</v>
      </c>
      <c r="D22" s="83">
        <v>3</v>
      </c>
      <c r="E22" s="137" t="s">
        <v>480</v>
      </c>
      <c r="F22" s="137" t="s">
        <v>479</v>
      </c>
      <c r="G22" s="138" t="s">
        <v>478</v>
      </c>
      <c r="H22" s="83" t="s">
        <v>82</v>
      </c>
      <c r="I22" s="83">
        <v>0</v>
      </c>
      <c r="J22" s="83">
        <v>2</v>
      </c>
      <c r="K22" s="83">
        <v>1</v>
      </c>
      <c r="L22" s="136"/>
      <c r="M22" s="136"/>
      <c r="N22" s="83"/>
      <c r="O22" s="89"/>
      <c r="P22" s="83"/>
      <c r="Q22" s="83"/>
      <c r="R22" s="83"/>
      <c r="S22" s="83"/>
      <c r="T22" s="83"/>
      <c r="U22" s="89"/>
      <c r="V22" s="83"/>
      <c r="W22" s="83"/>
      <c r="X22" s="83"/>
      <c r="Y22" s="83"/>
      <c r="Z22" s="83"/>
      <c r="AA22" s="89"/>
      <c r="AB22" s="83"/>
      <c r="AC22" s="83"/>
      <c r="AD22" s="83"/>
      <c r="AE22" s="83"/>
    </row>
    <row r="23" spans="2:31" s="143" customFormat="1" ht="188.1" customHeight="1" x14ac:dyDescent="0.2">
      <c r="B23" s="83" t="s">
        <v>45</v>
      </c>
      <c r="C23" s="137" t="s">
        <v>397</v>
      </c>
      <c r="D23" s="83">
        <v>2</v>
      </c>
      <c r="E23" s="137" t="s">
        <v>398</v>
      </c>
      <c r="F23" s="134" t="s">
        <v>477</v>
      </c>
      <c r="G23" s="83" t="s">
        <v>399</v>
      </c>
      <c r="H23" s="83" t="s">
        <v>82</v>
      </c>
      <c r="I23" s="101">
        <v>0.5</v>
      </c>
      <c r="J23" s="101">
        <v>0</v>
      </c>
      <c r="K23" s="101">
        <v>0.5</v>
      </c>
      <c r="L23" s="136">
        <v>43922</v>
      </c>
      <c r="M23" s="136">
        <v>44180</v>
      </c>
      <c r="N23" s="83"/>
      <c r="O23" s="89">
        <f t="shared" ref="O23:O32" si="3">N23/I23</f>
        <v>0</v>
      </c>
      <c r="P23" s="83"/>
      <c r="Q23" s="83"/>
      <c r="R23" s="83"/>
      <c r="S23" s="83"/>
      <c r="T23" s="83"/>
      <c r="U23" s="89" t="e">
        <f t="shared" ref="U23:U32" si="4">T23/J23</f>
        <v>#DIV/0!</v>
      </c>
      <c r="V23" s="83"/>
      <c r="W23" s="83"/>
      <c r="X23" s="83"/>
      <c r="Y23" s="83"/>
      <c r="Z23" s="83"/>
      <c r="AA23" s="89">
        <f t="shared" ref="AA23:AA32" si="5">Z23/K23</f>
        <v>0</v>
      </c>
      <c r="AB23" s="83"/>
      <c r="AC23" s="83"/>
      <c r="AD23" s="83"/>
      <c r="AE23" s="83"/>
    </row>
    <row r="24" spans="2:31" s="143" customFormat="1" ht="186" x14ac:dyDescent="0.2">
      <c r="B24" s="83" t="s">
        <v>45</v>
      </c>
      <c r="C24" s="137" t="s">
        <v>476</v>
      </c>
      <c r="D24" s="101">
        <v>1</v>
      </c>
      <c r="E24" s="83" t="s">
        <v>475</v>
      </c>
      <c r="F24" s="83" t="s">
        <v>474</v>
      </c>
      <c r="G24" s="83" t="s">
        <v>473</v>
      </c>
      <c r="H24" s="83" t="s">
        <v>82</v>
      </c>
      <c r="I24" s="101">
        <v>0</v>
      </c>
      <c r="J24" s="101">
        <v>0</v>
      </c>
      <c r="K24" s="154">
        <v>1</v>
      </c>
      <c r="L24" s="136">
        <v>43922</v>
      </c>
      <c r="M24" s="136">
        <v>44180</v>
      </c>
      <c r="N24" s="83"/>
      <c r="O24" s="89" t="e">
        <f t="shared" si="3"/>
        <v>#DIV/0!</v>
      </c>
      <c r="P24" s="83"/>
      <c r="Q24" s="83"/>
      <c r="R24" s="83"/>
      <c r="S24" s="83"/>
      <c r="T24" s="83"/>
      <c r="U24" s="89" t="e">
        <f t="shared" si="4"/>
        <v>#DIV/0!</v>
      </c>
      <c r="V24" s="83"/>
      <c r="W24" s="83"/>
      <c r="X24" s="83"/>
      <c r="Y24" s="83"/>
      <c r="Z24" s="83"/>
      <c r="AA24" s="89">
        <f t="shared" si="5"/>
        <v>0</v>
      </c>
      <c r="AB24" s="83"/>
      <c r="AC24" s="83"/>
      <c r="AD24" s="83"/>
      <c r="AE24" s="83"/>
    </row>
    <row r="25" spans="2:31" s="143" customFormat="1" ht="186" x14ac:dyDescent="0.2">
      <c r="B25" s="83" t="s">
        <v>45</v>
      </c>
      <c r="C25" s="137" t="s">
        <v>183</v>
      </c>
      <c r="D25" s="101">
        <v>1</v>
      </c>
      <c r="E25" s="83" t="s">
        <v>207</v>
      </c>
      <c r="F25" s="83" t="s">
        <v>184</v>
      </c>
      <c r="G25" s="83" t="s">
        <v>186</v>
      </c>
      <c r="H25" s="83" t="s">
        <v>82</v>
      </c>
      <c r="I25" s="101">
        <v>0.5</v>
      </c>
      <c r="J25" s="101">
        <v>0.5</v>
      </c>
      <c r="K25" s="101">
        <v>1</v>
      </c>
      <c r="L25" s="136">
        <v>43922</v>
      </c>
      <c r="M25" s="136">
        <v>44180</v>
      </c>
      <c r="N25" s="83"/>
      <c r="O25" s="89">
        <f t="shared" si="3"/>
        <v>0</v>
      </c>
      <c r="P25" s="83"/>
      <c r="Q25" s="83"/>
      <c r="R25" s="83"/>
      <c r="S25" s="83"/>
      <c r="T25" s="83"/>
      <c r="U25" s="89">
        <f t="shared" si="4"/>
        <v>0</v>
      </c>
      <c r="V25" s="83"/>
      <c r="W25" s="83"/>
      <c r="X25" s="83"/>
      <c r="Y25" s="83"/>
      <c r="Z25" s="83"/>
      <c r="AA25" s="89">
        <f t="shared" si="5"/>
        <v>0</v>
      </c>
      <c r="AB25" s="83"/>
      <c r="AC25" s="83"/>
      <c r="AD25" s="83"/>
      <c r="AE25" s="83"/>
    </row>
    <row r="26" spans="2:31" s="143" customFormat="1" ht="141" customHeight="1" x14ac:dyDescent="0.2">
      <c r="B26" s="83" t="s">
        <v>45</v>
      </c>
      <c r="C26" s="137" t="s">
        <v>199</v>
      </c>
      <c r="D26" s="101">
        <v>1</v>
      </c>
      <c r="E26" s="83" t="s">
        <v>400</v>
      </c>
      <c r="F26" s="83" t="s">
        <v>171</v>
      </c>
      <c r="G26" s="83" t="s">
        <v>185</v>
      </c>
      <c r="H26" s="83" t="s">
        <v>82</v>
      </c>
      <c r="I26" s="101">
        <v>1</v>
      </c>
      <c r="J26" s="101">
        <v>1</v>
      </c>
      <c r="K26" s="101">
        <v>1</v>
      </c>
      <c r="L26" s="136">
        <v>43862</v>
      </c>
      <c r="M26" s="136">
        <v>44165</v>
      </c>
      <c r="N26" s="83"/>
      <c r="O26" s="89">
        <f t="shared" si="3"/>
        <v>0</v>
      </c>
      <c r="P26" s="83"/>
      <c r="Q26" s="83"/>
      <c r="R26" s="83"/>
      <c r="S26" s="83"/>
      <c r="T26" s="83"/>
      <c r="U26" s="89">
        <f t="shared" si="4"/>
        <v>0</v>
      </c>
      <c r="V26" s="83"/>
      <c r="W26" s="83"/>
      <c r="X26" s="83"/>
      <c r="Y26" s="83"/>
      <c r="Z26" s="83"/>
      <c r="AA26" s="89">
        <f t="shared" si="5"/>
        <v>0</v>
      </c>
      <c r="AB26" s="83"/>
      <c r="AC26" s="83"/>
      <c r="AD26" s="83"/>
      <c r="AE26" s="83"/>
    </row>
    <row r="27" spans="2:31" s="143" customFormat="1" ht="186" x14ac:dyDescent="0.2">
      <c r="B27" s="83" t="s">
        <v>45</v>
      </c>
      <c r="C27" s="137" t="s">
        <v>173</v>
      </c>
      <c r="D27" s="101">
        <v>1</v>
      </c>
      <c r="E27" s="83" t="s">
        <v>176</v>
      </c>
      <c r="F27" s="83" t="s">
        <v>200</v>
      </c>
      <c r="G27" s="83" t="s">
        <v>188</v>
      </c>
      <c r="H27" s="83" t="s">
        <v>82</v>
      </c>
      <c r="I27" s="101">
        <v>1</v>
      </c>
      <c r="J27" s="101">
        <v>1</v>
      </c>
      <c r="K27" s="101">
        <v>1</v>
      </c>
      <c r="L27" s="136">
        <v>43983</v>
      </c>
      <c r="M27" s="136">
        <v>44165</v>
      </c>
      <c r="N27" s="83"/>
      <c r="O27" s="89">
        <f t="shared" si="3"/>
        <v>0</v>
      </c>
      <c r="P27" s="83"/>
      <c r="Q27" s="83"/>
      <c r="R27" s="83"/>
      <c r="S27" s="83"/>
      <c r="T27" s="83"/>
      <c r="U27" s="89">
        <f t="shared" si="4"/>
        <v>0</v>
      </c>
      <c r="V27" s="83"/>
      <c r="W27" s="83"/>
      <c r="X27" s="83"/>
      <c r="Y27" s="83"/>
      <c r="Z27" s="83"/>
      <c r="AA27" s="89">
        <f t="shared" si="5"/>
        <v>0</v>
      </c>
      <c r="AB27" s="83"/>
      <c r="AC27" s="83"/>
      <c r="AD27" s="83"/>
      <c r="AE27" s="83"/>
    </row>
    <row r="28" spans="2:31" s="143" customFormat="1" ht="186" x14ac:dyDescent="0.2">
      <c r="B28" s="83" t="s">
        <v>45</v>
      </c>
      <c r="C28" s="137" t="s">
        <v>174</v>
      </c>
      <c r="D28" s="101">
        <v>1</v>
      </c>
      <c r="E28" s="83" t="s">
        <v>177</v>
      </c>
      <c r="F28" s="83" t="s">
        <v>201</v>
      </c>
      <c r="G28" s="83" t="s">
        <v>189</v>
      </c>
      <c r="H28" s="83" t="s">
        <v>82</v>
      </c>
      <c r="I28" s="101">
        <v>1</v>
      </c>
      <c r="J28" s="101">
        <v>1</v>
      </c>
      <c r="K28" s="101">
        <v>1</v>
      </c>
      <c r="L28" s="136">
        <v>43983</v>
      </c>
      <c r="M28" s="136">
        <v>44165</v>
      </c>
      <c r="N28" s="83"/>
      <c r="O28" s="89">
        <f t="shared" si="3"/>
        <v>0</v>
      </c>
      <c r="P28" s="83"/>
      <c r="Q28" s="83"/>
      <c r="R28" s="83"/>
      <c r="S28" s="83"/>
      <c r="T28" s="83"/>
      <c r="U28" s="89">
        <f t="shared" si="4"/>
        <v>0</v>
      </c>
      <c r="V28" s="83"/>
      <c r="W28" s="83"/>
      <c r="X28" s="83"/>
      <c r="Y28" s="83"/>
      <c r="Z28" s="83"/>
      <c r="AA28" s="89">
        <f t="shared" si="5"/>
        <v>0</v>
      </c>
      <c r="AB28" s="83"/>
      <c r="AC28" s="83"/>
      <c r="AD28" s="83"/>
      <c r="AE28" s="83"/>
    </row>
    <row r="29" spans="2:31" s="143" customFormat="1" ht="105" customHeight="1" x14ac:dyDescent="0.2">
      <c r="B29" s="83" t="s">
        <v>45</v>
      </c>
      <c r="C29" s="137" t="s">
        <v>178</v>
      </c>
      <c r="D29" s="101">
        <v>1</v>
      </c>
      <c r="E29" s="83" t="s">
        <v>179</v>
      </c>
      <c r="F29" s="83" t="s">
        <v>202</v>
      </c>
      <c r="G29" s="83" t="s">
        <v>190</v>
      </c>
      <c r="H29" s="83" t="s">
        <v>82</v>
      </c>
      <c r="I29" s="101">
        <v>0</v>
      </c>
      <c r="J29" s="101">
        <v>0.25</v>
      </c>
      <c r="K29" s="101">
        <v>0.75</v>
      </c>
      <c r="L29" s="136">
        <v>43983</v>
      </c>
      <c r="M29" s="136">
        <v>44175</v>
      </c>
      <c r="N29" s="83"/>
      <c r="O29" s="89" t="e">
        <f t="shared" si="3"/>
        <v>#DIV/0!</v>
      </c>
      <c r="P29" s="83"/>
      <c r="Q29" s="83"/>
      <c r="R29" s="83"/>
      <c r="S29" s="83"/>
      <c r="T29" s="83"/>
      <c r="U29" s="89">
        <f t="shared" si="4"/>
        <v>0</v>
      </c>
      <c r="V29" s="83"/>
      <c r="W29" s="83"/>
      <c r="X29" s="83"/>
      <c r="Y29" s="83"/>
      <c r="Z29" s="83"/>
      <c r="AA29" s="89">
        <f t="shared" si="5"/>
        <v>0</v>
      </c>
      <c r="AB29" s="83"/>
      <c r="AC29" s="83"/>
      <c r="AD29" s="83"/>
      <c r="AE29" s="83"/>
    </row>
    <row r="30" spans="2:31" s="143" customFormat="1" ht="88.5" customHeight="1" x14ac:dyDescent="0.2">
      <c r="B30" s="83" t="s">
        <v>45</v>
      </c>
      <c r="C30" s="137" t="s">
        <v>401</v>
      </c>
      <c r="D30" s="101">
        <v>1</v>
      </c>
      <c r="E30" s="83" t="s">
        <v>402</v>
      </c>
      <c r="F30" s="83" t="s">
        <v>403</v>
      </c>
      <c r="G30" s="83" t="s">
        <v>404</v>
      </c>
      <c r="H30" s="83" t="s">
        <v>82</v>
      </c>
      <c r="I30" s="103">
        <f>1/3</f>
        <v>0.33333333333333331</v>
      </c>
      <c r="J30" s="103">
        <f>2/3</f>
        <v>0.66666666666666663</v>
      </c>
      <c r="K30" s="103">
        <f>3/3</f>
        <v>1</v>
      </c>
      <c r="L30" s="136">
        <v>43983</v>
      </c>
      <c r="M30" s="136">
        <v>44180</v>
      </c>
      <c r="N30" s="83"/>
      <c r="O30" s="89">
        <f t="shared" si="3"/>
        <v>0</v>
      </c>
      <c r="P30" s="83"/>
      <c r="Q30" s="83"/>
      <c r="R30" s="83"/>
      <c r="S30" s="83"/>
      <c r="T30" s="83"/>
      <c r="U30" s="89">
        <f t="shared" si="4"/>
        <v>0</v>
      </c>
      <c r="V30" s="83"/>
      <c r="W30" s="83"/>
      <c r="X30" s="83"/>
      <c r="Y30" s="83"/>
      <c r="Z30" s="83"/>
      <c r="AA30" s="89">
        <f t="shared" si="5"/>
        <v>0</v>
      </c>
      <c r="AB30" s="83"/>
      <c r="AC30" s="83"/>
      <c r="AD30" s="83"/>
      <c r="AE30" s="83"/>
    </row>
    <row r="31" spans="2:31" s="143" customFormat="1" ht="186" x14ac:dyDescent="0.2">
      <c r="B31" s="83" t="s">
        <v>44</v>
      </c>
      <c r="C31" s="137" t="s">
        <v>192</v>
      </c>
      <c r="D31" s="101">
        <v>1</v>
      </c>
      <c r="E31" s="83" t="s">
        <v>180</v>
      </c>
      <c r="F31" s="83" t="s">
        <v>181</v>
      </c>
      <c r="G31" s="83" t="s">
        <v>405</v>
      </c>
      <c r="H31" s="83" t="s">
        <v>82</v>
      </c>
      <c r="I31" s="154">
        <v>0.15</v>
      </c>
      <c r="J31" s="154">
        <v>0.5</v>
      </c>
      <c r="K31" s="154">
        <v>1</v>
      </c>
      <c r="L31" s="136">
        <v>43952</v>
      </c>
      <c r="M31" s="136">
        <v>44165</v>
      </c>
      <c r="N31" s="83"/>
      <c r="O31" s="89">
        <f t="shared" si="3"/>
        <v>0</v>
      </c>
      <c r="P31" s="83"/>
      <c r="Q31" s="83"/>
      <c r="R31" s="83"/>
      <c r="S31" s="83"/>
      <c r="T31" s="83"/>
      <c r="U31" s="89">
        <f t="shared" si="4"/>
        <v>0</v>
      </c>
      <c r="V31" s="83"/>
      <c r="W31" s="83"/>
      <c r="X31" s="83"/>
      <c r="Y31" s="83"/>
      <c r="Z31" s="83"/>
      <c r="AA31" s="89">
        <f t="shared" si="5"/>
        <v>0</v>
      </c>
      <c r="AB31" s="83"/>
      <c r="AC31" s="83"/>
      <c r="AD31" s="83"/>
      <c r="AE31" s="83"/>
    </row>
    <row r="32" spans="2:31" s="143" customFormat="1" ht="188.1" customHeight="1" x14ac:dyDescent="0.2">
      <c r="B32" s="83" t="s">
        <v>45</v>
      </c>
      <c r="C32" s="134" t="s">
        <v>182</v>
      </c>
      <c r="D32" s="101">
        <v>1</v>
      </c>
      <c r="E32" s="83" t="s">
        <v>322</v>
      </c>
      <c r="F32" s="83" t="s">
        <v>193</v>
      </c>
      <c r="G32" s="83" t="s">
        <v>191</v>
      </c>
      <c r="H32" s="83" t="s">
        <v>82</v>
      </c>
      <c r="I32" s="101">
        <v>0</v>
      </c>
      <c r="J32" s="101">
        <v>0</v>
      </c>
      <c r="K32" s="101">
        <v>1</v>
      </c>
      <c r="L32" s="136">
        <v>43831</v>
      </c>
      <c r="M32" s="136">
        <v>44180</v>
      </c>
      <c r="N32" s="83"/>
      <c r="O32" s="89" t="e">
        <f t="shared" si="3"/>
        <v>#DIV/0!</v>
      </c>
      <c r="P32" s="83"/>
      <c r="Q32" s="83"/>
      <c r="R32" s="83"/>
      <c r="S32" s="83"/>
      <c r="T32" s="83"/>
      <c r="U32" s="89" t="e">
        <f t="shared" si="4"/>
        <v>#DIV/0!</v>
      </c>
      <c r="V32" s="83"/>
      <c r="W32" s="83"/>
      <c r="X32" s="83"/>
      <c r="Y32" s="83"/>
      <c r="Z32" s="83"/>
      <c r="AA32" s="89">
        <f t="shared" si="5"/>
        <v>0</v>
      </c>
      <c r="AB32" s="83"/>
      <c r="AC32" s="83"/>
      <c r="AD32" s="83"/>
      <c r="AE32" s="83"/>
    </row>
    <row r="33" spans="2:17" s="143" customFormat="1" ht="23.25" x14ac:dyDescent="0.2">
      <c r="E33" s="149"/>
      <c r="F33" s="149"/>
      <c r="G33" s="150"/>
      <c r="H33" s="150"/>
      <c r="I33" s="150"/>
      <c r="J33" s="150"/>
      <c r="K33" s="150"/>
      <c r="L33" s="150"/>
      <c r="M33" s="150"/>
      <c r="N33" s="150"/>
      <c r="O33" s="150"/>
      <c r="P33" s="150"/>
      <c r="Q33" s="150"/>
    </row>
    <row r="34" spans="2:17" s="143" customFormat="1" ht="23.25" x14ac:dyDescent="0.2">
      <c r="B34" s="149"/>
      <c r="C34" s="149"/>
      <c r="D34" s="150"/>
      <c r="E34" s="150"/>
      <c r="F34" s="150"/>
      <c r="G34" s="150"/>
      <c r="H34" s="150"/>
      <c r="I34" s="150"/>
      <c r="J34" s="150"/>
      <c r="K34" s="150"/>
      <c r="L34" s="150"/>
      <c r="M34" s="150"/>
      <c r="N34" s="150"/>
    </row>
    <row r="35" spans="2:17" s="143" customFormat="1" ht="114.95" customHeight="1" x14ac:dyDescent="0.2">
      <c r="B35" s="149"/>
      <c r="C35" s="149"/>
      <c r="D35" s="150"/>
      <c r="E35" s="150"/>
      <c r="F35" s="150"/>
      <c r="G35" s="150"/>
      <c r="H35" s="150"/>
      <c r="I35" s="150"/>
      <c r="J35" s="150"/>
      <c r="K35" s="150"/>
      <c r="L35" s="150"/>
      <c r="M35" s="150"/>
      <c r="N35" s="150"/>
    </row>
    <row r="36" spans="2:17" s="143" customFormat="1" ht="93.95" customHeight="1" x14ac:dyDescent="0.2">
      <c r="B36" s="149"/>
      <c r="C36" s="149"/>
      <c r="D36" s="150"/>
      <c r="E36" s="150"/>
      <c r="F36" s="150"/>
      <c r="G36" s="150"/>
      <c r="H36" s="150"/>
      <c r="I36" s="150"/>
      <c r="J36" s="150"/>
      <c r="K36" s="150"/>
      <c r="L36" s="150"/>
      <c r="M36" s="150"/>
      <c r="N36" s="150"/>
    </row>
    <row r="37" spans="2:17" s="143" customFormat="1" ht="132" customHeight="1" x14ac:dyDescent="0.2">
      <c r="B37" s="149"/>
      <c r="C37" s="149"/>
      <c r="D37" s="150"/>
      <c r="E37" s="150"/>
      <c r="F37" s="150"/>
      <c r="G37" s="150"/>
      <c r="H37" s="150"/>
      <c r="I37" s="150"/>
      <c r="J37" s="150"/>
      <c r="K37" s="150"/>
      <c r="L37" s="150"/>
      <c r="M37" s="150"/>
      <c r="N37" s="150"/>
    </row>
    <row r="38" spans="2:17" s="143" customFormat="1" ht="23.25" x14ac:dyDescent="0.2">
      <c r="E38" s="149"/>
      <c r="F38" s="149"/>
      <c r="G38" s="150"/>
      <c r="H38" s="150"/>
      <c r="I38" s="150"/>
      <c r="J38" s="150"/>
      <c r="K38" s="150"/>
      <c r="L38" s="150"/>
      <c r="M38" s="150"/>
      <c r="N38" s="150"/>
      <c r="O38" s="150"/>
      <c r="P38" s="150"/>
      <c r="Q38" s="150"/>
    </row>
    <row r="39" spans="2:17" s="143" customFormat="1" ht="23.25" x14ac:dyDescent="0.2">
      <c r="E39" s="149"/>
      <c r="F39" s="149"/>
      <c r="G39" s="150"/>
      <c r="H39" s="150"/>
      <c r="I39" s="150"/>
      <c r="J39" s="150"/>
      <c r="K39" s="150"/>
      <c r="L39" s="150"/>
      <c r="M39" s="150"/>
      <c r="N39" s="150"/>
      <c r="O39" s="150"/>
      <c r="P39" s="150"/>
      <c r="Q39" s="150"/>
    </row>
    <row r="40" spans="2:17" s="143" customFormat="1" ht="23.25" x14ac:dyDescent="0.2">
      <c r="E40" s="149"/>
      <c r="F40" s="149"/>
      <c r="G40" s="150"/>
      <c r="H40" s="150"/>
      <c r="I40" s="150"/>
      <c r="J40" s="150"/>
      <c r="K40" s="150"/>
      <c r="L40" s="150"/>
      <c r="M40" s="150"/>
      <c r="N40" s="150"/>
      <c r="O40" s="150"/>
      <c r="P40" s="150"/>
      <c r="Q40" s="150"/>
    </row>
    <row r="41" spans="2:17" s="143" customFormat="1" ht="23.25" x14ac:dyDescent="0.2">
      <c r="E41" s="149"/>
      <c r="F41" s="149"/>
      <c r="G41" s="150"/>
      <c r="H41" s="150"/>
      <c r="I41" s="150"/>
      <c r="J41" s="150"/>
      <c r="K41" s="150"/>
      <c r="L41" s="150"/>
      <c r="M41" s="150"/>
      <c r="N41" s="150"/>
      <c r="O41" s="150"/>
      <c r="P41" s="150"/>
      <c r="Q41" s="150"/>
    </row>
    <row r="42" spans="2:17" s="143" customFormat="1" ht="23.25" x14ac:dyDescent="0.2">
      <c r="E42" s="149"/>
      <c r="F42" s="149"/>
      <c r="G42" s="150"/>
      <c r="H42" s="150"/>
      <c r="I42" s="150"/>
      <c r="J42" s="150"/>
      <c r="K42" s="150"/>
      <c r="L42" s="150"/>
      <c r="M42" s="150"/>
      <c r="N42" s="150"/>
      <c r="O42" s="150"/>
      <c r="P42" s="150"/>
      <c r="Q42" s="150"/>
    </row>
    <row r="43" spans="2:17" s="143" customFormat="1" ht="23.25" x14ac:dyDescent="0.2">
      <c r="E43" s="149"/>
      <c r="F43" s="149"/>
      <c r="G43" s="150"/>
      <c r="H43" s="150"/>
      <c r="I43" s="150"/>
      <c r="J43" s="150"/>
      <c r="K43" s="150"/>
      <c r="L43" s="150"/>
      <c r="M43" s="150"/>
      <c r="N43" s="150"/>
      <c r="O43" s="150"/>
      <c r="P43" s="150"/>
      <c r="Q43" s="150"/>
    </row>
    <row r="44" spans="2:17" s="143" customFormat="1" ht="23.25" x14ac:dyDescent="0.2">
      <c r="E44" s="149"/>
      <c r="F44" s="149"/>
      <c r="G44" s="150"/>
      <c r="H44" s="150"/>
      <c r="I44" s="150"/>
      <c r="J44" s="150"/>
      <c r="K44" s="150"/>
      <c r="L44" s="150"/>
      <c r="M44" s="150"/>
      <c r="N44" s="150"/>
      <c r="O44" s="150"/>
      <c r="P44" s="150"/>
      <c r="Q44" s="150"/>
    </row>
    <row r="45" spans="2:17" s="143" customFormat="1" ht="23.25" x14ac:dyDescent="0.2">
      <c r="E45" s="149"/>
      <c r="F45" s="149"/>
      <c r="G45" s="150"/>
      <c r="H45" s="150"/>
      <c r="I45" s="150"/>
      <c r="J45" s="150"/>
      <c r="K45" s="150"/>
      <c r="L45" s="150"/>
      <c r="M45" s="150"/>
      <c r="N45" s="150"/>
      <c r="O45" s="150"/>
      <c r="P45" s="150"/>
      <c r="Q45" s="150"/>
    </row>
    <row r="46" spans="2:17" s="143" customFormat="1" ht="23.25" x14ac:dyDescent="0.2">
      <c r="E46" s="149"/>
      <c r="F46" s="149"/>
      <c r="G46" s="150"/>
      <c r="H46" s="150"/>
      <c r="I46" s="150"/>
      <c r="J46" s="150"/>
      <c r="K46" s="150"/>
      <c r="L46" s="150"/>
      <c r="M46" s="150"/>
      <c r="N46" s="150"/>
      <c r="O46" s="150"/>
      <c r="P46" s="150"/>
      <c r="Q46" s="150"/>
    </row>
    <row r="47" spans="2:17" s="143" customFormat="1" ht="23.25" x14ac:dyDescent="0.2">
      <c r="E47" s="149"/>
      <c r="F47" s="149"/>
      <c r="G47" s="150"/>
      <c r="H47" s="150"/>
      <c r="I47" s="150"/>
      <c r="J47" s="150"/>
      <c r="K47" s="150"/>
      <c r="L47" s="150"/>
      <c r="M47" s="150"/>
      <c r="N47" s="150"/>
      <c r="O47" s="150"/>
      <c r="P47" s="150"/>
      <c r="Q47" s="150"/>
    </row>
    <row r="48" spans="2:17" s="143" customFormat="1" ht="23.25" x14ac:dyDescent="0.2">
      <c r="E48" s="149"/>
      <c r="F48" s="149"/>
      <c r="G48" s="150"/>
      <c r="H48" s="150"/>
      <c r="I48" s="150"/>
      <c r="J48" s="150"/>
      <c r="K48" s="150"/>
      <c r="L48" s="150"/>
      <c r="M48" s="150"/>
      <c r="N48" s="150"/>
      <c r="O48" s="150"/>
      <c r="P48" s="150"/>
      <c r="Q48" s="150"/>
    </row>
    <row r="49" spans="5:17" s="143" customFormat="1" ht="23.25" x14ac:dyDescent="0.2">
      <c r="E49" s="149"/>
      <c r="F49" s="149"/>
      <c r="G49" s="150"/>
      <c r="H49" s="150"/>
      <c r="I49" s="150"/>
      <c r="J49" s="150"/>
      <c r="K49" s="150"/>
      <c r="L49" s="150"/>
      <c r="M49" s="150"/>
      <c r="N49" s="150"/>
      <c r="O49" s="150"/>
      <c r="P49" s="150"/>
      <c r="Q49" s="150"/>
    </row>
    <row r="50" spans="5:17" s="143" customFormat="1" ht="23.25" x14ac:dyDescent="0.2">
      <c r="E50" s="149"/>
      <c r="F50" s="149"/>
      <c r="G50" s="150"/>
      <c r="H50" s="150"/>
      <c r="I50" s="150"/>
      <c r="J50" s="150"/>
      <c r="K50" s="150"/>
      <c r="L50" s="150"/>
      <c r="M50" s="150"/>
      <c r="N50" s="150"/>
      <c r="O50" s="150"/>
      <c r="P50" s="150"/>
      <c r="Q50" s="150"/>
    </row>
    <row r="51" spans="5:17" s="143" customFormat="1" ht="23.25" x14ac:dyDescent="0.2">
      <c r="E51" s="149"/>
      <c r="F51" s="149"/>
      <c r="G51" s="150"/>
      <c r="H51" s="150"/>
      <c r="I51" s="150"/>
      <c r="J51" s="150"/>
      <c r="K51" s="150"/>
      <c r="L51" s="150"/>
      <c r="M51" s="150"/>
      <c r="N51" s="150"/>
      <c r="O51" s="150"/>
      <c r="P51" s="150"/>
      <c r="Q51" s="150"/>
    </row>
    <row r="52" spans="5:17" s="143" customFormat="1" ht="23.25" x14ac:dyDescent="0.2">
      <c r="E52" s="149"/>
      <c r="F52" s="149"/>
      <c r="G52" s="150"/>
      <c r="H52" s="150"/>
      <c r="I52" s="150"/>
      <c r="J52" s="150"/>
      <c r="K52" s="150"/>
      <c r="L52" s="150"/>
      <c r="M52" s="150"/>
      <c r="N52" s="150"/>
      <c r="O52" s="150"/>
      <c r="P52" s="150"/>
      <c r="Q52" s="150"/>
    </row>
    <row r="53" spans="5:17" s="143" customFormat="1" ht="23.25" x14ac:dyDescent="0.2">
      <c r="E53" s="149"/>
      <c r="F53" s="149"/>
      <c r="G53" s="150"/>
      <c r="H53" s="150"/>
      <c r="I53" s="150"/>
      <c r="J53" s="150"/>
      <c r="K53" s="150"/>
      <c r="L53" s="150"/>
      <c r="M53" s="150"/>
      <c r="N53" s="150"/>
      <c r="O53" s="150"/>
      <c r="P53" s="150"/>
      <c r="Q53" s="150"/>
    </row>
    <row r="54" spans="5:17" s="143" customFormat="1" ht="23.25" x14ac:dyDescent="0.2">
      <c r="E54" s="149"/>
      <c r="F54" s="149"/>
      <c r="G54" s="150"/>
      <c r="H54" s="150"/>
      <c r="I54" s="150"/>
      <c r="J54" s="150"/>
      <c r="K54" s="150"/>
      <c r="L54" s="150"/>
      <c r="M54" s="150"/>
      <c r="N54" s="150"/>
      <c r="O54" s="150"/>
      <c r="P54" s="150"/>
      <c r="Q54" s="150"/>
    </row>
    <row r="55" spans="5:17" s="143" customFormat="1" ht="23.25" x14ac:dyDescent="0.2">
      <c r="E55" s="149"/>
      <c r="F55" s="149"/>
      <c r="G55" s="150"/>
      <c r="H55" s="150"/>
      <c r="I55" s="150"/>
      <c r="J55" s="150"/>
      <c r="K55" s="150"/>
      <c r="L55" s="150"/>
      <c r="M55" s="150"/>
      <c r="N55" s="150"/>
      <c r="O55" s="150"/>
      <c r="P55" s="150"/>
      <c r="Q55" s="150"/>
    </row>
    <row r="56" spans="5:17" s="143" customFormat="1" ht="23.25" x14ac:dyDescent="0.2">
      <c r="E56" s="149"/>
      <c r="F56" s="149"/>
      <c r="G56" s="150"/>
      <c r="H56" s="150"/>
      <c r="I56" s="150"/>
      <c r="J56" s="150"/>
      <c r="K56" s="150"/>
      <c r="L56" s="150"/>
      <c r="M56" s="150"/>
      <c r="N56" s="150"/>
      <c r="O56" s="150"/>
      <c r="P56" s="150"/>
      <c r="Q56" s="150"/>
    </row>
    <row r="57" spans="5:17" s="143" customFormat="1" ht="23.25" x14ac:dyDescent="0.2">
      <c r="E57" s="149"/>
      <c r="F57" s="149"/>
      <c r="G57" s="150"/>
      <c r="H57" s="150"/>
      <c r="I57" s="150"/>
      <c r="J57" s="150"/>
      <c r="K57" s="150"/>
      <c r="L57" s="150"/>
      <c r="M57" s="150"/>
      <c r="N57" s="150"/>
      <c r="O57" s="150"/>
      <c r="P57" s="150"/>
      <c r="Q57" s="150"/>
    </row>
    <row r="58" spans="5:17" s="143" customFormat="1" ht="23.25" x14ac:dyDescent="0.2">
      <c r="E58" s="149"/>
      <c r="F58" s="149"/>
      <c r="G58" s="150"/>
      <c r="H58" s="150"/>
      <c r="I58" s="150"/>
      <c r="J58" s="150"/>
      <c r="K58" s="150"/>
      <c r="L58" s="150"/>
      <c r="M58" s="150"/>
      <c r="N58" s="150"/>
      <c r="O58" s="150"/>
      <c r="P58" s="150"/>
      <c r="Q58" s="150"/>
    </row>
    <row r="59" spans="5:17" s="143" customFormat="1" ht="23.25" x14ac:dyDescent="0.2">
      <c r="E59" s="149"/>
      <c r="F59" s="149"/>
      <c r="G59" s="150"/>
      <c r="H59" s="150"/>
      <c r="I59" s="150"/>
      <c r="J59" s="150"/>
      <c r="K59" s="150"/>
      <c r="L59" s="150"/>
      <c r="M59" s="150"/>
      <c r="N59" s="150"/>
      <c r="O59" s="150"/>
      <c r="P59" s="150"/>
      <c r="Q59" s="150"/>
    </row>
    <row r="60" spans="5:17" s="143" customFormat="1" ht="23.25" x14ac:dyDescent="0.2">
      <c r="E60" s="149"/>
      <c r="F60" s="149"/>
      <c r="G60" s="150"/>
      <c r="H60" s="150"/>
      <c r="I60" s="150"/>
      <c r="J60" s="150"/>
      <c r="K60" s="150"/>
      <c r="L60" s="150"/>
      <c r="M60" s="150"/>
      <c r="N60" s="150"/>
      <c r="O60" s="150"/>
      <c r="P60" s="150"/>
      <c r="Q60" s="150"/>
    </row>
    <row r="61" spans="5:17" s="143" customFormat="1" ht="23.25" x14ac:dyDescent="0.2">
      <c r="E61" s="149"/>
      <c r="F61" s="149"/>
      <c r="G61" s="150"/>
      <c r="H61" s="150"/>
      <c r="I61" s="150"/>
      <c r="J61" s="150"/>
      <c r="K61" s="150"/>
      <c r="L61" s="150"/>
      <c r="M61" s="150"/>
      <c r="N61" s="150"/>
      <c r="O61" s="150"/>
      <c r="P61" s="150"/>
      <c r="Q61" s="150"/>
    </row>
    <row r="62" spans="5:17" s="143" customFormat="1" ht="23.25" x14ac:dyDescent="0.2">
      <c r="E62" s="149"/>
      <c r="F62" s="149"/>
      <c r="G62" s="150"/>
      <c r="H62" s="150"/>
      <c r="I62" s="150"/>
      <c r="J62" s="150"/>
      <c r="K62" s="150"/>
      <c r="L62" s="150"/>
      <c r="M62" s="150"/>
      <c r="N62" s="150"/>
      <c r="O62" s="150"/>
      <c r="P62" s="150"/>
      <c r="Q62" s="150"/>
    </row>
    <row r="63" spans="5:17" s="143" customFormat="1" ht="23.25" x14ac:dyDescent="0.2">
      <c r="E63" s="149"/>
      <c r="F63" s="149"/>
      <c r="G63" s="150"/>
      <c r="H63" s="150"/>
      <c r="I63" s="150"/>
      <c r="J63" s="150"/>
      <c r="K63" s="150"/>
      <c r="L63" s="150"/>
      <c r="M63" s="150"/>
      <c r="N63" s="150"/>
      <c r="O63" s="150"/>
      <c r="P63" s="150"/>
      <c r="Q63" s="150"/>
    </row>
    <row r="64" spans="5:17" s="143" customFormat="1" ht="23.25" x14ac:dyDescent="0.2">
      <c r="E64" s="149"/>
      <c r="F64" s="149"/>
      <c r="G64" s="150"/>
      <c r="H64" s="150"/>
      <c r="I64" s="150"/>
      <c r="J64" s="150"/>
      <c r="K64" s="150"/>
      <c r="L64" s="150"/>
      <c r="M64" s="150"/>
      <c r="N64" s="150"/>
      <c r="O64" s="150"/>
      <c r="P64" s="150"/>
      <c r="Q64" s="150"/>
    </row>
    <row r="65" spans="5:17" s="143" customFormat="1" ht="23.25" x14ac:dyDescent="0.2">
      <c r="E65" s="149"/>
      <c r="F65" s="149"/>
      <c r="G65" s="150"/>
      <c r="H65" s="150"/>
      <c r="I65" s="150"/>
      <c r="J65" s="150"/>
      <c r="K65" s="150"/>
      <c r="L65" s="150"/>
      <c r="M65" s="150"/>
      <c r="N65" s="150"/>
      <c r="O65" s="150"/>
      <c r="P65" s="150"/>
      <c r="Q65" s="150"/>
    </row>
    <row r="66" spans="5:17" s="143" customFormat="1" ht="23.25" x14ac:dyDescent="0.2">
      <c r="E66" s="149"/>
      <c r="F66" s="149"/>
      <c r="G66" s="150"/>
      <c r="H66" s="150"/>
      <c r="I66" s="150"/>
      <c r="J66" s="150"/>
      <c r="K66" s="150"/>
      <c r="L66" s="150"/>
      <c r="M66" s="150"/>
      <c r="N66" s="150"/>
      <c r="O66" s="150"/>
      <c r="P66" s="150"/>
      <c r="Q66" s="150"/>
    </row>
    <row r="67" spans="5:17" s="143" customFormat="1" ht="23.25" x14ac:dyDescent="0.2">
      <c r="E67" s="149"/>
      <c r="F67" s="149"/>
      <c r="G67" s="150"/>
      <c r="H67" s="150"/>
      <c r="I67" s="150"/>
      <c r="J67" s="150"/>
      <c r="K67" s="150"/>
      <c r="L67" s="150"/>
      <c r="M67" s="150"/>
      <c r="N67" s="150"/>
      <c r="O67" s="150"/>
      <c r="P67" s="150"/>
      <c r="Q67" s="150"/>
    </row>
    <row r="68" spans="5:17" s="143" customFormat="1" ht="23.25" x14ac:dyDescent="0.2">
      <c r="E68" s="149"/>
      <c r="F68" s="149"/>
      <c r="G68" s="150"/>
      <c r="H68" s="150"/>
      <c r="I68" s="150"/>
      <c r="J68" s="150"/>
      <c r="K68" s="150"/>
      <c r="L68" s="150"/>
      <c r="M68" s="150"/>
      <c r="N68" s="150"/>
      <c r="O68" s="150"/>
      <c r="P68" s="150"/>
      <c r="Q68" s="150"/>
    </row>
    <row r="69" spans="5:17" s="143" customFormat="1" ht="23.25" x14ac:dyDescent="0.2">
      <c r="E69" s="149"/>
      <c r="F69" s="149"/>
      <c r="G69" s="150"/>
      <c r="H69" s="150"/>
      <c r="I69" s="150"/>
      <c r="J69" s="150"/>
      <c r="K69" s="150"/>
      <c r="L69" s="150"/>
      <c r="M69" s="150"/>
      <c r="N69" s="150"/>
      <c r="O69" s="150"/>
      <c r="P69" s="150"/>
      <c r="Q69" s="150"/>
    </row>
    <row r="70" spans="5:17" s="143" customFormat="1" ht="23.25" x14ac:dyDescent="0.2">
      <c r="E70" s="149"/>
      <c r="F70" s="149"/>
      <c r="G70" s="150"/>
      <c r="H70" s="150"/>
      <c r="I70" s="150"/>
      <c r="J70" s="150"/>
      <c r="K70" s="150"/>
      <c r="L70" s="150"/>
      <c r="M70" s="150"/>
      <c r="N70" s="150"/>
      <c r="O70" s="150"/>
      <c r="P70" s="150"/>
      <c r="Q70" s="150"/>
    </row>
    <row r="71" spans="5:17" s="143" customFormat="1" ht="23.25" x14ac:dyDescent="0.2">
      <c r="E71" s="149"/>
      <c r="F71" s="149"/>
      <c r="G71" s="150"/>
      <c r="H71" s="150"/>
      <c r="I71" s="150"/>
      <c r="J71" s="150"/>
      <c r="K71" s="150"/>
      <c r="L71" s="150"/>
      <c r="M71" s="150"/>
      <c r="N71" s="150"/>
      <c r="O71" s="150"/>
      <c r="P71" s="150"/>
      <c r="Q71" s="150"/>
    </row>
    <row r="72" spans="5:17" s="143" customFormat="1" ht="23.25" x14ac:dyDescent="0.2">
      <c r="E72" s="149"/>
      <c r="F72" s="149"/>
      <c r="G72" s="150"/>
      <c r="H72" s="150"/>
      <c r="I72" s="150"/>
      <c r="J72" s="150"/>
      <c r="K72" s="150"/>
      <c r="L72" s="150"/>
      <c r="M72" s="150"/>
      <c r="N72" s="150"/>
      <c r="O72" s="150"/>
      <c r="P72" s="150"/>
      <c r="Q72" s="150"/>
    </row>
    <row r="73" spans="5:17" s="143" customFormat="1" ht="23.25" x14ac:dyDescent="0.2">
      <c r="E73" s="149"/>
      <c r="F73" s="149"/>
      <c r="G73" s="150"/>
      <c r="H73" s="150"/>
      <c r="I73" s="150"/>
      <c r="J73" s="150"/>
      <c r="K73" s="150"/>
      <c r="L73" s="150"/>
      <c r="M73" s="150"/>
      <c r="N73" s="150"/>
      <c r="O73" s="150"/>
      <c r="P73" s="150"/>
      <c r="Q73" s="150"/>
    </row>
    <row r="74" spans="5:17" s="143" customFormat="1" ht="23.25" x14ac:dyDescent="0.2">
      <c r="E74" s="149"/>
      <c r="F74" s="149"/>
      <c r="G74" s="150"/>
      <c r="H74" s="150"/>
      <c r="I74" s="150"/>
      <c r="J74" s="150"/>
      <c r="K74" s="150"/>
      <c r="L74" s="150"/>
      <c r="M74" s="150"/>
      <c r="N74" s="150"/>
      <c r="O74" s="150"/>
      <c r="P74" s="150"/>
      <c r="Q74" s="150"/>
    </row>
    <row r="75" spans="5:17" s="143" customFormat="1" ht="23.25" x14ac:dyDescent="0.2">
      <c r="E75" s="149"/>
      <c r="F75" s="149"/>
      <c r="G75" s="150"/>
      <c r="H75" s="150"/>
      <c r="I75" s="150"/>
      <c r="J75" s="150"/>
      <c r="K75" s="150"/>
      <c r="L75" s="150"/>
      <c r="M75" s="150"/>
      <c r="N75" s="150"/>
      <c r="O75" s="150"/>
      <c r="P75" s="150"/>
      <c r="Q75" s="150"/>
    </row>
    <row r="76" spans="5:17" s="143" customFormat="1" ht="23.25" x14ac:dyDescent="0.2">
      <c r="E76" s="149"/>
      <c r="F76" s="149"/>
      <c r="G76" s="150"/>
      <c r="H76" s="150"/>
      <c r="I76" s="150"/>
      <c r="J76" s="150"/>
      <c r="K76" s="150"/>
      <c r="L76" s="150"/>
      <c r="M76" s="150"/>
      <c r="N76" s="150"/>
      <c r="O76" s="150"/>
      <c r="P76" s="150"/>
      <c r="Q76" s="150"/>
    </row>
    <row r="77" spans="5:17" s="143" customFormat="1" ht="23.25" x14ac:dyDescent="0.2">
      <c r="E77" s="149"/>
      <c r="F77" s="149"/>
      <c r="G77" s="150"/>
      <c r="H77" s="150"/>
      <c r="I77" s="150"/>
      <c r="J77" s="150"/>
      <c r="K77" s="150"/>
      <c r="L77" s="150"/>
      <c r="M77" s="150"/>
      <c r="N77" s="150"/>
      <c r="O77" s="150"/>
      <c r="P77" s="150"/>
      <c r="Q77" s="150"/>
    </row>
    <row r="78" spans="5:17" s="143" customFormat="1" ht="23.25" x14ac:dyDescent="0.2">
      <c r="E78" s="149"/>
      <c r="F78" s="149"/>
      <c r="G78" s="150"/>
      <c r="H78" s="150"/>
      <c r="I78" s="150"/>
      <c r="J78" s="150"/>
      <c r="K78" s="150"/>
      <c r="L78" s="150"/>
      <c r="M78" s="150"/>
      <c r="N78" s="150"/>
      <c r="O78" s="150"/>
      <c r="P78" s="150"/>
      <c r="Q78" s="150"/>
    </row>
    <row r="79" spans="5:17" s="143" customFormat="1" ht="23.25" x14ac:dyDescent="0.2">
      <c r="E79" s="149"/>
      <c r="F79" s="149"/>
      <c r="G79" s="150"/>
      <c r="H79" s="150"/>
      <c r="I79" s="150"/>
      <c r="J79" s="150"/>
      <c r="K79" s="150"/>
      <c r="L79" s="150"/>
      <c r="M79" s="150"/>
      <c r="N79" s="150"/>
      <c r="O79" s="150"/>
      <c r="P79" s="150"/>
      <c r="Q79" s="150"/>
    </row>
    <row r="80" spans="5:17" s="143" customFormat="1" ht="23.25" x14ac:dyDescent="0.2">
      <c r="E80" s="149"/>
      <c r="F80" s="149"/>
      <c r="G80" s="150"/>
      <c r="H80" s="150"/>
      <c r="I80" s="150"/>
      <c r="J80" s="150"/>
      <c r="K80" s="150"/>
      <c r="L80" s="150"/>
      <c r="M80" s="150"/>
      <c r="N80" s="150"/>
      <c r="O80" s="150"/>
      <c r="P80" s="150"/>
      <c r="Q80" s="150"/>
    </row>
    <row r="81" spans="5:17" s="143" customFormat="1" ht="23.25" x14ac:dyDescent="0.2">
      <c r="E81" s="149"/>
      <c r="F81" s="149"/>
      <c r="G81" s="150"/>
      <c r="H81" s="150"/>
      <c r="I81" s="150"/>
      <c r="J81" s="150"/>
      <c r="K81" s="150"/>
      <c r="L81" s="150"/>
      <c r="M81" s="150"/>
      <c r="N81" s="150"/>
      <c r="O81" s="150"/>
      <c r="P81" s="150"/>
      <c r="Q81" s="150"/>
    </row>
    <row r="82" spans="5:17" s="143" customFormat="1" ht="23.25" x14ac:dyDescent="0.2">
      <c r="E82" s="149"/>
      <c r="F82" s="149"/>
      <c r="G82" s="150"/>
      <c r="H82" s="150"/>
      <c r="I82" s="150"/>
      <c r="J82" s="150"/>
      <c r="K82" s="150"/>
      <c r="L82" s="150"/>
      <c r="M82" s="150"/>
      <c r="N82" s="150"/>
      <c r="O82" s="150"/>
      <c r="P82" s="150"/>
      <c r="Q82" s="150"/>
    </row>
    <row r="83" spans="5:17" s="143" customFormat="1" ht="23.25" x14ac:dyDescent="0.2">
      <c r="E83" s="149"/>
      <c r="F83" s="149"/>
      <c r="G83" s="150"/>
      <c r="H83" s="150"/>
      <c r="I83" s="150"/>
      <c r="J83" s="150"/>
      <c r="K83" s="150"/>
      <c r="L83" s="150"/>
      <c r="M83" s="150"/>
      <c r="N83" s="150"/>
      <c r="O83" s="150"/>
      <c r="P83" s="150"/>
      <c r="Q83" s="150"/>
    </row>
    <row r="84" spans="5:17" s="143" customFormat="1" ht="23.25" x14ac:dyDescent="0.2">
      <c r="E84" s="149"/>
      <c r="F84" s="149"/>
      <c r="G84" s="150"/>
      <c r="H84" s="150"/>
      <c r="I84" s="150"/>
      <c r="J84" s="150"/>
      <c r="K84" s="150"/>
      <c r="L84" s="150"/>
      <c r="M84" s="150"/>
      <c r="N84" s="150"/>
      <c r="O84" s="150"/>
      <c r="P84" s="150"/>
      <c r="Q84" s="150"/>
    </row>
    <row r="85" spans="5:17" s="143" customFormat="1" ht="23.25" x14ac:dyDescent="0.2">
      <c r="E85" s="149"/>
      <c r="F85" s="149"/>
      <c r="G85" s="150"/>
      <c r="H85" s="150"/>
      <c r="I85" s="150"/>
      <c r="J85" s="150"/>
      <c r="K85" s="150"/>
      <c r="L85" s="150"/>
      <c r="M85" s="150"/>
      <c r="N85" s="150"/>
      <c r="O85" s="150"/>
      <c r="P85" s="150"/>
      <c r="Q85" s="150"/>
    </row>
    <row r="86" spans="5:17" s="143" customFormat="1" ht="23.25" x14ac:dyDescent="0.2">
      <c r="E86" s="149"/>
      <c r="F86" s="149"/>
      <c r="G86" s="150"/>
      <c r="H86" s="150"/>
      <c r="I86" s="150"/>
      <c r="J86" s="150"/>
      <c r="K86" s="150"/>
      <c r="L86" s="150"/>
      <c r="M86" s="150"/>
      <c r="N86" s="150"/>
      <c r="O86" s="150"/>
      <c r="P86" s="150"/>
      <c r="Q86" s="150"/>
    </row>
    <row r="87" spans="5:17" s="143" customFormat="1" ht="23.25" x14ac:dyDescent="0.2">
      <c r="E87" s="149"/>
      <c r="F87" s="149"/>
      <c r="G87" s="150"/>
      <c r="H87" s="150"/>
      <c r="I87" s="150"/>
      <c r="J87" s="150"/>
      <c r="K87" s="150"/>
      <c r="L87" s="150"/>
      <c r="M87" s="150"/>
      <c r="N87" s="150"/>
      <c r="O87" s="150"/>
      <c r="P87" s="150"/>
      <c r="Q87" s="150"/>
    </row>
    <row r="88" spans="5:17" s="143" customFormat="1" ht="23.25" x14ac:dyDescent="0.2">
      <c r="E88" s="149"/>
      <c r="F88" s="149"/>
      <c r="G88" s="150"/>
      <c r="H88" s="150"/>
      <c r="I88" s="150"/>
      <c r="J88" s="150"/>
      <c r="K88" s="150"/>
      <c r="L88" s="150"/>
      <c r="M88" s="150"/>
      <c r="N88" s="150"/>
      <c r="O88" s="150"/>
      <c r="P88" s="150"/>
      <c r="Q88" s="150"/>
    </row>
    <row r="89" spans="5:17" s="143" customFormat="1" ht="23.25" x14ac:dyDescent="0.2">
      <c r="E89" s="149"/>
      <c r="F89" s="149"/>
      <c r="G89" s="150"/>
      <c r="H89" s="150"/>
      <c r="I89" s="150"/>
      <c r="J89" s="150"/>
      <c r="K89" s="150"/>
      <c r="L89" s="150"/>
      <c r="M89" s="150"/>
      <c r="N89" s="150"/>
      <c r="O89" s="150"/>
      <c r="P89" s="150"/>
      <c r="Q89" s="150"/>
    </row>
    <row r="90" spans="5:17" s="143" customFormat="1" ht="23.25" x14ac:dyDescent="0.2">
      <c r="E90" s="149"/>
      <c r="F90" s="149"/>
      <c r="G90" s="150"/>
      <c r="H90" s="150"/>
      <c r="I90" s="150"/>
      <c r="J90" s="150"/>
      <c r="K90" s="150"/>
      <c r="L90" s="150"/>
      <c r="M90" s="150"/>
      <c r="N90" s="150"/>
      <c r="O90" s="150"/>
      <c r="P90" s="150"/>
      <c r="Q90" s="150"/>
    </row>
    <row r="91" spans="5:17" s="143" customFormat="1" ht="23.25" x14ac:dyDescent="0.2">
      <c r="E91" s="149"/>
      <c r="F91" s="149"/>
      <c r="G91" s="150"/>
      <c r="H91" s="150"/>
      <c r="I91" s="150"/>
      <c r="J91" s="150"/>
      <c r="K91" s="150"/>
      <c r="L91" s="150"/>
      <c r="M91" s="150"/>
      <c r="N91" s="150"/>
      <c r="O91" s="150"/>
      <c r="P91" s="150"/>
      <c r="Q91" s="150"/>
    </row>
    <row r="92" spans="5:17" s="143" customFormat="1" ht="23.25" x14ac:dyDescent="0.2">
      <c r="E92" s="149"/>
      <c r="F92" s="149"/>
      <c r="G92" s="150"/>
      <c r="H92" s="150"/>
      <c r="I92" s="150"/>
      <c r="J92" s="150"/>
      <c r="K92" s="150"/>
      <c r="L92" s="150"/>
      <c r="M92" s="150"/>
      <c r="N92" s="150"/>
      <c r="O92" s="150"/>
      <c r="P92" s="150"/>
      <c r="Q92" s="150"/>
    </row>
    <row r="93" spans="5:17" s="143" customFormat="1" ht="23.25" x14ac:dyDescent="0.2">
      <c r="E93" s="149"/>
      <c r="F93" s="149"/>
      <c r="G93" s="150"/>
      <c r="H93" s="150"/>
      <c r="I93" s="150"/>
      <c r="J93" s="150"/>
      <c r="K93" s="150"/>
      <c r="L93" s="150"/>
      <c r="M93" s="150"/>
      <c r="N93" s="150"/>
      <c r="O93" s="150"/>
      <c r="P93" s="150"/>
      <c r="Q93" s="150"/>
    </row>
    <row r="94" spans="5:17" s="143" customFormat="1" ht="23.25" x14ac:dyDescent="0.2">
      <c r="E94" s="149"/>
      <c r="F94" s="149"/>
      <c r="G94" s="150"/>
      <c r="H94" s="150"/>
      <c r="I94" s="150"/>
      <c r="J94" s="150"/>
      <c r="K94" s="150"/>
      <c r="L94" s="150"/>
      <c r="M94" s="150"/>
      <c r="N94" s="150"/>
      <c r="O94" s="150"/>
      <c r="P94" s="150"/>
      <c r="Q94" s="150"/>
    </row>
    <row r="95" spans="5:17" s="143" customFormat="1" ht="23.25" x14ac:dyDescent="0.2">
      <c r="E95" s="149"/>
      <c r="F95" s="149"/>
      <c r="G95" s="150"/>
      <c r="H95" s="150"/>
      <c r="I95" s="150"/>
      <c r="J95" s="150"/>
      <c r="K95" s="150"/>
      <c r="L95" s="150"/>
      <c r="M95" s="150"/>
      <c r="N95" s="150"/>
      <c r="O95" s="150"/>
      <c r="P95" s="150"/>
      <c r="Q95" s="150"/>
    </row>
    <row r="96" spans="5:17" s="143" customFormat="1" ht="23.25" x14ac:dyDescent="0.2">
      <c r="E96" s="149"/>
      <c r="F96" s="149"/>
      <c r="G96" s="150"/>
      <c r="H96" s="150"/>
      <c r="I96" s="150"/>
      <c r="J96" s="150"/>
      <c r="K96" s="150"/>
      <c r="L96" s="150"/>
      <c r="M96" s="150"/>
      <c r="N96" s="150"/>
      <c r="O96" s="150"/>
      <c r="P96" s="150"/>
      <c r="Q96" s="150"/>
    </row>
    <row r="97" spans="5:17" s="143" customFormat="1" ht="23.25" x14ac:dyDescent="0.2">
      <c r="E97" s="149"/>
      <c r="F97" s="149"/>
      <c r="G97" s="150"/>
      <c r="H97" s="150"/>
      <c r="I97" s="150"/>
      <c r="J97" s="150"/>
      <c r="K97" s="150"/>
      <c r="L97" s="150"/>
      <c r="M97" s="150"/>
      <c r="N97" s="150"/>
      <c r="O97" s="150"/>
      <c r="P97" s="150"/>
      <c r="Q97" s="150"/>
    </row>
    <row r="98" spans="5:17" s="143" customFormat="1" ht="23.25" x14ac:dyDescent="0.2">
      <c r="E98" s="149"/>
      <c r="F98" s="149"/>
      <c r="G98" s="150"/>
      <c r="H98" s="150"/>
      <c r="I98" s="150"/>
      <c r="J98" s="150"/>
      <c r="K98" s="150"/>
      <c r="L98" s="150"/>
      <c r="M98" s="150"/>
      <c r="N98" s="150"/>
      <c r="O98" s="150"/>
      <c r="P98" s="150"/>
      <c r="Q98" s="150"/>
    </row>
    <row r="99" spans="5:17" s="143" customFormat="1" ht="23.25" x14ac:dyDescent="0.2">
      <c r="E99" s="149"/>
      <c r="F99" s="149"/>
      <c r="G99" s="150"/>
      <c r="H99" s="150"/>
      <c r="I99" s="150"/>
      <c r="J99" s="150"/>
      <c r="K99" s="150"/>
      <c r="L99" s="150"/>
      <c r="M99" s="150"/>
      <c r="N99" s="150"/>
      <c r="O99" s="150"/>
      <c r="P99" s="150"/>
      <c r="Q99" s="150"/>
    </row>
    <row r="100" spans="5:17" s="143" customFormat="1" ht="23.25" x14ac:dyDescent="0.2">
      <c r="E100" s="149"/>
      <c r="F100" s="149"/>
      <c r="G100" s="150"/>
      <c r="H100" s="150"/>
      <c r="I100" s="150"/>
      <c r="J100" s="150"/>
      <c r="K100" s="150"/>
      <c r="L100" s="150"/>
      <c r="M100" s="150"/>
      <c r="N100" s="150"/>
      <c r="O100" s="150"/>
      <c r="P100" s="150"/>
      <c r="Q100" s="150"/>
    </row>
    <row r="101" spans="5:17" s="143" customFormat="1" ht="23.25" x14ac:dyDescent="0.2">
      <c r="E101" s="149"/>
      <c r="F101" s="149"/>
      <c r="G101" s="150"/>
      <c r="H101" s="150"/>
      <c r="I101" s="150"/>
      <c r="J101" s="150"/>
      <c r="K101" s="150"/>
      <c r="L101" s="150"/>
      <c r="M101" s="150"/>
      <c r="N101" s="150"/>
      <c r="O101" s="150"/>
      <c r="P101" s="150"/>
      <c r="Q101" s="150"/>
    </row>
    <row r="102" spans="5:17" s="143" customFormat="1" ht="23.25" x14ac:dyDescent="0.2">
      <c r="E102" s="149"/>
      <c r="F102" s="149"/>
      <c r="G102" s="150"/>
      <c r="H102" s="150"/>
      <c r="I102" s="150"/>
      <c r="J102" s="150"/>
      <c r="K102" s="150"/>
      <c r="L102" s="150"/>
      <c r="M102" s="150"/>
      <c r="N102" s="150"/>
      <c r="O102" s="150"/>
      <c r="P102" s="150"/>
      <c r="Q102" s="150"/>
    </row>
    <row r="103" spans="5:17" s="143" customFormat="1" ht="23.25" x14ac:dyDescent="0.2">
      <c r="E103" s="149"/>
      <c r="F103" s="149"/>
      <c r="G103" s="150"/>
      <c r="H103" s="150"/>
      <c r="I103" s="150"/>
      <c r="J103" s="150"/>
      <c r="K103" s="150"/>
      <c r="L103" s="150"/>
      <c r="M103" s="150"/>
      <c r="N103" s="150"/>
      <c r="O103" s="150"/>
      <c r="P103" s="150"/>
      <c r="Q103" s="150"/>
    </row>
    <row r="104" spans="5:17" s="143" customFormat="1" ht="23.25" x14ac:dyDescent="0.2">
      <c r="E104" s="149"/>
      <c r="F104" s="149"/>
      <c r="G104" s="150"/>
      <c r="H104" s="150"/>
      <c r="I104" s="150"/>
      <c r="J104" s="150"/>
      <c r="K104" s="150"/>
      <c r="L104" s="150"/>
      <c r="M104" s="150"/>
      <c r="N104" s="150"/>
      <c r="O104" s="150"/>
      <c r="P104" s="150"/>
      <c r="Q104" s="150"/>
    </row>
    <row r="105" spans="5:17" s="143" customFormat="1" ht="23.25" x14ac:dyDescent="0.2">
      <c r="E105" s="149"/>
      <c r="F105" s="149"/>
      <c r="G105" s="150"/>
      <c r="H105" s="150"/>
      <c r="I105" s="150"/>
      <c r="J105" s="150"/>
      <c r="K105" s="150"/>
      <c r="L105" s="150"/>
      <c r="M105" s="150"/>
      <c r="N105" s="150"/>
      <c r="O105" s="150"/>
      <c r="P105" s="150"/>
      <c r="Q105" s="150"/>
    </row>
    <row r="106" spans="5:17" s="143" customFormat="1" ht="23.25" x14ac:dyDescent="0.2">
      <c r="E106" s="149"/>
      <c r="F106" s="149"/>
      <c r="G106" s="150"/>
      <c r="H106" s="150"/>
      <c r="I106" s="150"/>
      <c r="J106" s="150"/>
      <c r="K106" s="150"/>
      <c r="L106" s="150"/>
      <c r="M106" s="150"/>
      <c r="N106" s="150"/>
      <c r="O106" s="150"/>
      <c r="P106" s="150"/>
      <c r="Q106" s="150"/>
    </row>
    <row r="107" spans="5:17" s="143" customFormat="1" ht="23.25" x14ac:dyDescent="0.2">
      <c r="E107" s="149"/>
      <c r="F107" s="149"/>
      <c r="G107" s="150"/>
      <c r="H107" s="150"/>
      <c r="I107" s="150"/>
      <c r="J107" s="150"/>
      <c r="K107" s="150"/>
      <c r="L107" s="150"/>
      <c r="M107" s="150"/>
      <c r="N107" s="150"/>
      <c r="O107" s="150"/>
      <c r="P107" s="150"/>
      <c r="Q107" s="150"/>
    </row>
    <row r="108" spans="5:17" s="143" customFormat="1" ht="23.25" x14ac:dyDescent="0.2">
      <c r="E108" s="149"/>
      <c r="F108" s="149"/>
      <c r="G108" s="150"/>
      <c r="H108" s="150"/>
      <c r="I108" s="150"/>
      <c r="J108" s="150"/>
      <c r="K108" s="150"/>
      <c r="L108" s="150"/>
      <c r="M108" s="150"/>
      <c r="N108" s="150"/>
      <c r="O108" s="150"/>
      <c r="P108" s="150"/>
      <c r="Q108" s="150"/>
    </row>
    <row r="109" spans="5:17" s="143" customFormat="1" ht="23.25" x14ac:dyDescent="0.2">
      <c r="E109" s="149"/>
      <c r="F109" s="149"/>
      <c r="G109" s="150"/>
      <c r="H109" s="150"/>
      <c r="I109" s="150"/>
      <c r="J109" s="150"/>
      <c r="K109" s="150"/>
      <c r="L109" s="150"/>
      <c r="M109" s="150"/>
      <c r="N109" s="150"/>
      <c r="O109" s="150"/>
      <c r="P109" s="150"/>
      <c r="Q109" s="150"/>
    </row>
    <row r="110" spans="5:17" s="143" customFormat="1" ht="23.25" x14ac:dyDescent="0.2">
      <c r="E110" s="149"/>
      <c r="F110" s="149"/>
      <c r="G110" s="150"/>
      <c r="H110" s="150"/>
      <c r="I110" s="150"/>
      <c r="J110" s="150"/>
      <c r="K110" s="150"/>
      <c r="L110" s="150"/>
      <c r="M110" s="150"/>
      <c r="N110" s="150"/>
      <c r="O110" s="150"/>
      <c r="P110" s="150"/>
      <c r="Q110" s="150"/>
    </row>
    <row r="111" spans="5:17" s="143" customFormat="1" ht="23.25" x14ac:dyDescent="0.2">
      <c r="E111" s="149"/>
      <c r="F111" s="149"/>
      <c r="G111" s="150"/>
      <c r="H111" s="150"/>
      <c r="I111" s="150"/>
      <c r="J111" s="150"/>
      <c r="K111" s="150"/>
      <c r="L111" s="150"/>
      <c r="M111" s="150"/>
      <c r="N111" s="150"/>
      <c r="O111" s="150"/>
      <c r="P111" s="150"/>
      <c r="Q111" s="150"/>
    </row>
    <row r="112" spans="5:17" s="143" customFormat="1" ht="23.25" x14ac:dyDescent="0.2">
      <c r="E112" s="149"/>
      <c r="F112" s="149"/>
      <c r="G112" s="150"/>
      <c r="H112" s="150"/>
      <c r="I112" s="150"/>
      <c r="J112" s="150"/>
      <c r="K112" s="150"/>
      <c r="L112" s="150"/>
      <c r="M112" s="150"/>
      <c r="N112" s="150"/>
      <c r="O112" s="150"/>
      <c r="P112" s="150"/>
      <c r="Q112" s="150"/>
    </row>
    <row r="113" spans="5:17" s="143" customFormat="1" ht="23.25" x14ac:dyDescent="0.2">
      <c r="E113" s="149"/>
      <c r="F113" s="149"/>
      <c r="G113" s="150"/>
      <c r="H113" s="150"/>
      <c r="I113" s="150"/>
      <c r="J113" s="150"/>
      <c r="K113" s="150"/>
      <c r="L113" s="150"/>
      <c r="M113" s="150"/>
      <c r="N113" s="150"/>
      <c r="O113" s="150"/>
      <c r="P113" s="150"/>
      <c r="Q113" s="150"/>
    </row>
    <row r="114" spans="5:17" s="143" customFormat="1" ht="23.25" x14ac:dyDescent="0.2">
      <c r="E114" s="149"/>
      <c r="F114" s="149"/>
      <c r="G114" s="150"/>
      <c r="H114" s="150"/>
      <c r="I114" s="150"/>
      <c r="J114" s="150"/>
      <c r="K114" s="150"/>
      <c r="L114" s="150"/>
      <c r="M114" s="150"/>
      <c r="N114" s="150"/>
      <c r="O114" s="150"/>
      <c r="P114" s="150"/>
      <c r="Q114" s="150"/>
    </row>
    <row r="115" spans="5:17" s="143" customFormat="1" ht="23.25" x14ac:dyDescent="0.2">
      <c r="E115" s="149"/>
      <c r="F115" s="149"/>
      <c r="G115" s="150"/>
      <c r="H115" s="150"/>
      <c r="I115" s="150"/>
      <c r="J115" s="150"/>
      <c r="K115" s="150"/>
      <c r="L115" s="150"/>
      <c r="M115" s="150"/>
      <c r="N115" s="150"/>
      <c r="O115" s="150"/>
      <c r="P115" s="150"/>
      <c r="Q115" s="150"/>
    </row>
    <row r="116" spans="5:17" s="143" customFormat="1" ht="23.25" x14ac:dyDescent="0.2">
      <c r="E116" s="149"/>
      <c r="F116" s="149"/>
      <c r="G116" s="150"/>
      <c r="H116" s="150"/>
      <c r="I116" s="150"/>
      <c r="J116" s="150"/>
      <c r="K116" s="150"/>
      <c r="L116" s="150"/>
      <c r="M116" s="150"/>
      <c r="N116" s="150"/>
      <c r="O116" s="150"/>
      <c r="P116" s="150"/>
      <c r="Q116" s="150"/>
    </row>
    <row r="117" spans="5:17" s="143" customFormat="1" ht="23.25" x14ac:dyDescent="0.2">
      <c r="E117" s="149"/>
      <c r="F117" s="149"/>
      <c r="G117" s="150"/>
      <c r="H117" s="150"/>
      <c r="I117" s="150"/>
      <c r="J117" s="150"/>
      <c r="K117" s="150"/>
      <c r="L117" s="150"/>
      <c r="M117" s="150"/>
      <c r="N117" s="150"/>
      <c r="O117" s="150"/>
      <c r="P117" s="150"/>
      <c r="Q117" s="150"/>
    </row>
    <row r="118" spans="5:17" s="143" customFormat="1" ht="23.25" x14ac:dyDescent="0.2">
      <c r="E118" s="149"/>
      <c r="F118" s="149"/>
      <c r="G118" s="150"/>
      <c r="H118" s="150"/>
      <c r="I118" s="150"/>
      <c r="J118" s="150"/>
      <c r="K118" s="150"/>
      <c r="L118" s="150"/>
      <c r="M118" s="150"/>
      <c r="N118" s="150"/>
      <c r="O118" s="150"/>
      <c r="P118" s="150"/>
      <c r="Q118" s="150"/>
    </row>
    <row r="119" spans="5:17" s="143" customFormat="1" ht="23.25" x14ac:dyDescent="0.2">
      <c r="E119" s="149"/>
      <c r="F119" s="149"/>
      <c r="G119" s="150"/>
      <c r="H119" s="150"/>
      <c r="I119" s="150"/>
      <c r="J119" s="150"/>
      <c r="K119" s="150"/>
      <c r="L119" s="150"/>
      <c r="M119" s="150"/>
      <c r="N119" s="150"/>
      <c r="O119" s="150"/>
      <c r="P119" s="150"/>
      <c r="Q119" s="150"/>
    </row>
    <row r="120" spans="5:17" s="143" customFormat="1" ht="23.25" x14ac:dyDescent="0.2">
      <c r="E120" s="149"/>
      <c r="F120" s="149"/>
      <c r="G120" s="150"/>
      <c r="H120" s="150"/>
      <c r="I120" s="150"/>
      <c r="J120" s="150"/>
      <c r="K120" s="150"/>
      <c r="L120" s="150"/>
      <c r="M120" s="150"/>
      <c r="N120" s="150"/>
      <c r="O120" s="150"/>
      <c r="P120" s="150"/>
      <c r="Q120" s="150"/>
    </row>
    <row r="121" spans="5:17" s="143" customFormat="1" ht="23.25" x14ac:dyDescent="0.2">
      <c r="E121" s="149"/>
      <c r="F121" s="149"/>
      <c r="G121" s="150"/>
      <c r="H121" s="150"/>
      <c r="I121" s="150"/>
      <c r="J121" s="150"/>
      <c r="K121" s="150"/>
      <c r="L121" s="150"/>
      <c r="M121" s="150"/>
      <c r="N121" s="150"/>
      <c r="O121" s="150"/>
      <c r="P121" s="150"/>
      <c r="Q121" s="150"/>
    </row>
    <row r="122" spans="5:17" s="143" customFormat="1" ht="23.25" x14ac:dyDescent="0.2">
      <c r="E122" s="149"/>
      <c r="F122" s="149"/>
      <c r="G122" s="150"/>
      <c r="H122" s="150"/>
      <c r="I122" s="150"/>
      <c r="J122" s="150"/>
      <c r="K122" s="150"/>
      <c r="L122" s="150"/>
      <c r="M122" s="150"/>
      <c r="N122" s="150"/>
      <c r="O122" s="150"/>
      <c r="P122" s="150"/>
      <c r="Q122" s="150"/>
    </row>
    <row r="123" spans="5:17" s="143" customFormat="1" ht="23.25" x14ac:dyDescent="0.2">
      <c r="E123" s="149"/>
      <c r="F123" s="149"/>
      <c r="G123" s="150"/>
      <c r="H123" s="150"/>
      <c r="I123" s="150"/>
      <c r="J123" s="150"/>
      <c r="K123" s="150"/>
      <c r="L123" s="150"/>
      <c r="M123" s="150"/>
      <c r="N123" s="150"/>
      <c r="O123" s="150"/>
      <c r="P123" s="150"/>
      <c r="Q123" s="150"/>
    </row>
    <row r="124" spans="5:17" s="143" customFormat="1" ht="23.25" x14ac:dyDescent="0.2">
      <c r="E124" s="149"/>
      <c r="F124" s="149"/>
      <c r="G124" s="150"/>
      <c r="H124" s="150"/>
      <c r="I124" s="150"/>
      <c r="J124" s="150"/>
      <c r="K124" s="150"/>
      <c r="L124" s="150"/>
      <c r="M124" s="150"/>
      <c r="N124" s="150"/>
      <c r="O124" s="150"/>
      <c r="P124" s="150"/>
      <c r="Q124" s="150"/>
    </row>
    <row r="125" spans="5:17" s="143" customFormat="1" ht="23.25" x14ac:dyDescent="0.2">
      <c r="E125" s="149"/>
      <c r="F125" s="149"/>
      <c r="G125" s="150"/>
      <c r="H125" s="150"/>
      <c r="I125" s="150"/>
      <c r="J125" s="150"/>
      <c r="K125" s="150"/>
      <c r="L125" s="150"/>
      <c r="M125" s="150"/>
      <c r="N125" s="150"/>
      <c r="O125" s="150"/>
      <c r="P125" s="150"/>
      <c r="Q125" s="150"/>
    </row>
    <row r="126" spans="5:17" s="143" customFormat="1" ht="23.25" x14ac:dyDescent="0.2">
      <c r="E126" s="149"/>
      <c r="F126" s="149"/>
      <c r="G126" s="150"/>
      <c r="H126" s="150"/>
      <c r="I126" s="150"/>
      <c r="J126" s="150"/>
      <c r="K126" s="150"/>
      <c r="L126" s="150"/>
      <c r="M126" s="150"/>
      <c r="N126" s="150"/>
      <c r="O126" s="150"/>
      <c r="P126" s="150"/>
      <c r="Q126" s="150"/>
    </row>
    <row r="127" spans="5:17" s="143" customFormat="1" ht="23.25" x14ac:dyDescent="0.2">
      <c r="E127" s="149"/>
      <c r="F127" s="149"/>
      <c r="G127" s="150"/>
      <c r="H127" s="150"/>
      <c r="I127" s="150"/>
      <c r="J127" s="150"/>
      <c r="K127" s="150"/>
      <c r="L127" s="150"/>
      <c r="M127" s="150"/>
      <c r="N127" s="150"/>
      <c r="O127" s="150"/>
      <c r="P127" s="150"/>
      <c r="Q127" s="150"/>
    </row>
    <row r="128" spans="5:17" s="143" customFormat="1" ht="23.25" x14ac:dyDescent="0.2">
      <c r="E128" s="149"/>
      <c r="F128" s="149"/>
      <c r="G128" s="150"/>
      <c r="H128" s="150"/>
      <c r="I128" s="150"/>
      <c r="J128" s="150"/>
      <c r="K128" s="150"/>
      <c r="L128" s="150"/>
      <c r="M128" s="150"/>
      <c r="N128" s="150"/>
      <c r="O128" s="150"/>
      <c r="P128" s="150"/>
      <c r="Q128" s="150"/>
    </row>
    <row r="129" spans="5:17" s="143" customFormat="1" ht="23.25" x14ac:dyDescent="0.2">
      <c r="E129" s="149"/>
      <c r="F129" s="149"/>
      <c r="G129" s="150"/>
      <c r="H129" s="150"/>
      <c r="I129" s="150"/>
      <c r="J129" s="150"/>
      <c r="K129" s="150"/>
      <c r="L129" s="150"/>
      <c r="M129" s="150"/>
      <c r="N129" s="150"/>
      <c r="O129" s="150"/>
      <c r="P129" s="150"/>
      <c r="Q129" s="150"/>
    </row>
    <row r="130" spans="5:17" s="143" customFormat="1" ht="23.25" x14ac:dyDescent="0.2">
      <c r="E130" s="149"/>
      <c r="F130" s="149"/>
      <c r="G130" s="150"/>
      <c r="H130" s="150"/>
      <c r="I130" s="150"/>
      <c r="J130" s="150"/>
      <c r="K130" s="150"/>
      <c r="L130" s="150"/>
      <c r="M130" s="150"/>
      <c r="N130" s="150"/>
      <c r="O130" s="150"/>
      <c r="P130" s="150"/>
      <c r="Q130" s="150"/>
    </row>
    <row r="131" spans="5:17" s="143" customFormat="1" ht="23.25" x14ac:dyDescent="0.2">
      <c r="E131" s="149"/>
      <c r="F131" s="149"/>
      <c r="G131" s="150"/>
      <c r="H131" s="150"/>
      <c r="I131" s="150"/>
      <c r="J131" s="150"/>
      <c r="K131" s="150"/>
      <c r="L131" s="150"/>
      <c r="M131" s="150"/>
      <c r="N131" s="150"/>
      <c r="O131" s="150"/>
      <c r="P131" s="150"/>
      <c r="Q131" s="150"/>
    </row>
    <row r="132" spans="5:17" s="143" customFormat="1" ht="23.25" x14ac:dyDescent="0.2">
      <c r="E132" s="149"/>
      <c r="F132" s="149"/>
      <c r="G132" s="150"/>
      <c r="H132" s="150"/>
      <c r="I132" s="150"/>
      <c r="J132" s="150"/>
      <c r="K132" s="150"/>
      <c r="L132" s="150"/>
      <c r="M132" s="150"/>
      <c r="N132" s="150"/>
      <c r="O132" s="150"/>
      <c r="P132" s="150"/>
      <c r="Q132" s="150"/>
    </row>
    <row r="133" spans="5:17" s="143" customFormat="1" ht="23.25" x14ac:dyDescent="0.2">
      <c r="E133" s="149"/>
      <c r="F133" s="149"/>
      <c r="G133" s="150"/>
      <c r="H133" s="150"/>
      <c r="I133" s="150"/>
      <c r="J133" s="150"/>
      <c r="K133" s="150"/>
      <c r="L133" s="150"/>
      <c r="M133" s="150"/>
      <c r="N133" s="150"/>
      <c r="O133" s="150"/>
      <c r="P133" s="150"/>
      <c r="Q133" s="150"/>
    </row>
    <row r="134" spans="5:17" s="143" customFormat="1" ht="23.25" x14ac:dyDescent="0.2">
      <c r="E134" s="149"/>
      <c r="F134" s="149"/>
      <c r="G134" s="150"/>
      <c r="H134" s="150"/>
      <c r="I134" s="150"/>
      <c r="J134" s="150"/>
      <c r="K134" s="150"/>
      <c r="L134" s="150"/>
      <c r="M134" s="150"/>
      <c r="N134" s="150"/>
      <c r="O134" s="150"/>
      <c r="P134" s="150"/>
      <c r="Q134" s="150"/>
    </row>
    <row r="135" spans="5:17" s="143" customFormat="1" ht="23.25" x14ac:dyDescent="0.2">
      <c r="E135" s="149"/>
      <c r="F135" s="149"/>
      <c r="G135" s="150"/>
      <c r="H135" s="150"/>
      <c r="I135" s="150"/>
      <c r="J135" s="150"/>
      <c r="K135" s="150"/>
      <c r="L135" s="150"/>
      <c r="M135" s="150"/>
      <c r="N135" s="150"/>
      <c r="O135" s="150"/>
      <c r="P135" s="150"/>
      <c r="Q135" s="150"/>
    </row>
    <row r="136" spans="5:17" s="143" customFormat="1" ht="23.25" x14ac:dyDescent="0.2">
      <c r="E136" s="149"/>
      <c r="F136" s="149"/>
      <c r="G136" s="150"/>
      <c r="H136" s="150"/>
      <c r="I136" s="150"/>
      <c r="J136" s="150"/>
      <c r="K136" s="150"/>
      <c r="L136" s="150"/>
      <c r="M136" s="150"/>
      <c r="N136" s="150"/>
      <c r="O136" s="150"/>
      <c r="P136" s="150"/>
      <c r="Q136" s="150"/>
    </row>
    <row r="137" spans="5:17" s="143" customFormat="1" ht="23.25" x14ac:dyDescent="0.2">
      <c r="E137" s="149"/>
      <c r="F137" s="149"/>
      <c r="G137" s="150"/>
      <c r="H137" s="150"/>
      <c r="I137" s="150"/>
      <c r="J137" s="150"/>
      <c r="K137" s="150"/>
      <c r="L137" s="150"/>
      <c r="M137" s="150"/>
      <c r="N137" s="150"/>
      <c r="O137" s="150"/>
      <c r="P137" s="150"/>
      <c r="Q137" s="150"/>
    </row>
    <row r="138" spans="5:17" s="143" customFormat="1" ht="23.25" x14ac:dyDescent="0.2">
      <c r="E138" s="149"/>
      <c r="F138" s="149"/>
      <c r="G138" s="150"/>
      <c r="H138" s="150"/>
      <c r="I138" s="150"/>
      <c r="J138" s="150"/>
      <c r="K138" s="150"/>
      <c r="L138" s="150"/>
      <c r="M138" s="150"/>
      <c r="N138" s="150"/>
      <c r="O138" s="150"/>
      <c r="P138" s="150"/>
      <c r="Q138" s="150"/>
    </row>
    <row r="139" spans="5:17" s="143" customFormat="1" ht="23.25" x14ac:dyDescent="0.2">
      <c r="E139" s="149"/>
      <c r="F139" s="149"/>
      <c r="G139" s="150"/>
      <c r="H139" s="150"/>
      <c r="I139" s="150"/>
      <c r="J139" s="150"/>
      <c r="K139" s="150"/>
      <c r="L139" s="150"/>
      <c r="M139" s="150"/>
      <c r="N139" s="150"/>
      <c r="O139" s="150"/>
      <c r="P139" s="150"/>
      <c r="Q139" s="150"/>
    </row>
    <row r="140" spans="5:17" s="143" customFormat="1" ht="23.25" x14ac:dyDescent="0.2">
      <c r="E140" s="149"/>
      <c r="F140" s="149"/>
      <c r="G140" s="150"/>
      <c r="H140" s="150"/>
      <c r="I140" s="150"/>
      <c r="J140" s="150"/>
      <c r="K140" s="150"/>
      <c r="L140" s="150"/>
      <c r="M140" s="150"/>
      <c r="N140" s="150"/>
      <c r="O140" s="150"/>
      <c r="P140" s="150"/>
      <c r="Q140" s="150"/>
    </row>
    <row r="141" spans="5:17" s="143" customFormat="1" ht="23.25" x14ac:dyDescent="0.2">
      <c r="E141" s="149"/>
      <c r="F141" s="149"/>
      <c r="G141" s="150"/>
      <c r="H141" s="150"/>
      <c r="I141" s="150"/>
      <c r="J141" s="150"/>
      <c r="K141" s="150"/>
      <c r="L141" s="150"/>
      <c r="M141" s="150"/>
      <c r="N141" s="150"/>
      <c r="O141" s="150"/>
      <c r="P141" s="150"/>
      <c r="Q141" s="150"/>
    </row>
    <row r="142" spans="5:17" s="143" customFormat="1" ht="23.25" x14ac:dyDescent="0.2">
      <c r="E142" s="149"/>
      <c r="F142" s="149"/>
      <c r="G142" s="150"/>
      <c r="H142" s="150"/>
      <c r="I142" s="150"/>
      <c r="J142" s="150"/>
      <c r="K142" s="150"/>
      <c r="L142" s="150"/>
      <c r="M142" s="150"/>
      <c r="N142" s="150"/>
      <c r="O142" s="150"/>
      <c r="P142" s="150"/>
      <c r="Q142" s="150"/>
    </row>
    <row r="143" spans="5:17" s="143" customFormat="1" ht="23.25" x14ac:dyDescent="0.2">
      <c r="E143" s="149"/>
      <c r="F143" s="149"/>
      <c r="G143" s="150"/>
      <c r="H143" s="150"/>
      <c r="I143" s="150"/>
      <c r="J143" s="150"/>
      <c r="K143" s="150"/>
      <c r="L143" s="150"/>
      <c r="M143" s="150"/>
      <c r="N143" s="150"/>
      <c r="O143" s="150"/>
      <c r="P143" s="150"/>
      <c r="Q143" s="150"/>
    </row>
    <row r="144" spans="5:17" s="143" customFormat="1" ht="23.25" x14ac:dyDescent="0.2">
      <c r="E144" s="149"/>
      <c r="F144" s="149"/>
      <c r="G144" s="150"/>
      <c r="H144" s="150"/>
      <c r="I144" s="150"/>
      <c r="J144" s="150"/>
      <c r="K144" s="150"/>
      <c r="L144" s="150"/>
      <c r="M144" s="150"/>
      <c r="N144" s="150"/>
      <c r="O144" s="150"/>
      <c r="P144" s="150"/>
      <c r="Q144" s="150"/>
    </row>
    <row r="145" spans="5:17" s="143" customFormat="1" ht="23.25" x14ac:dyDescent="0.2">
      <c r="E145" s="149"/>
      <c r="F145" s="149"/>
      <c r="G145" s="150"/>
      <c r="H145" s="150"/>
      <c r="I145" s="150"/>
      <c r="J145" s="150"/>
      <c r="K145" s="150"/>
      <c r="L145" s="150"/>
      <c r="M145" s="150"/>
      <c r="N145" s="150"/>
      <c r="O145" s="150"/>
      <c r="P145" s="150"/>
      <c r="Q145" s="150"/>
    </row>
    <row r="146" spans="5:17" s="143" customFormat="1" ht="23.25" x14ac:dyDescent="0.2">
      <c r="E146" s="149"/>
      <c r="F146" s="149"/>
      <c r="G146" s="150"/>
      <c r="H146" s="150"/>
      <c r="I146" s="150"/>
      <c r="J146" s="150"/>
      <c r="K146" s="150"/>
      <c r="L146" s="150"/>
      <c r="M146" s="150"/>
      <c r="N146" s="150"/>
      <c r="O146" s="150"/>
      <c r="P146" s="150"/>
      <c r="Q146" s="150"/>
    </row>
    <row r="147" spans="5:17" s="143" customFormat="1" ht="23.25" x14ac:dyDescent="0.2">
      <c r="E147" s="149"/>
      <c r="F147" s="149"/>
      <c r="G147" s="150"/>
      <c r="H147" s="150"/>
      <c r="I147" s="150"/>
      <c r="J147" s="150"/>
      <c r="K147" s="150"/>
      <c r="L147" s="150"/>
      <c r="M147" s="150"/>
      <c r="N147" s="150"/>
      <c r="O147" s="150"/>
      <c r="P147" s="150"/>
      <c r="Q147" s="150"/>
    </row>
    <row r="148" spans="5:17" s="143" customFormat="1" ht="23.25" x14ac:dyDescent="0.2">
      <c r="E148" s="149"/>
      <c r="F148" s="149"/>
      <c r="G148" s="150"/>
      <c r="H148" s="150"/>
      <c r="I148" s="150"/>
      <c r="J148" s="150"/>
      <c r="K148" s="150"/>
      <c r="L148" s="150"/>
      <c r="M148" s="150"/>
      <c r="N148" s="150"/>
      <c r="O148" s="150"/>
      <c r="P148" s="150"/>
      <c r="Q148" s="150"/>
    </row>
    <row r="149" spans="5:17" s="143" customFormat="1" ht="23.25" x14ac:dyDescent="0.2">
      <c r="E149" s="149"/>
      <c r="F149" s="149"/>
      <c r="G149" s="150"/>
      <c r="H149" s="150"/>
      <c r="I149" s="150"/>
      <c r="J149" s="150"/>
      <c r="K149" s="150"/>
      <c r="L149" s="150"/>
      <c r="M149" s="150"/>
      <c r="N149" s="150"/>
      <c r="O149" s="150"/>
      <c r="P149" s="150"/>
      <c r="Q149" s="150"/>
    </row>
    <row r="150" spans="5:17" s="143" customFormat="1" ht="23.25" x14ac:dyDescent="0.2">
      <c r="E150" s="149"/>
      <c r="F150" s="149"/>
      <c r="G150" s="150"/>
      <c r="H150" s="150"/>
      <c r="I150" s="150"/>
      <c r="J150" s="150"/>
      <c r="K150" s="150"/>
      <c r="L150" s="150"/>
      <c r="M150" s="150"/>
      <c r="N150" s="150"/>
      <c r="O150" s="150"/>
      <c r="P150" s="150"/>
      <c r="Q150" s="150"/>
    </row>
    <row r="151" spans="5:17" s="143" customFormat="1" ht="23.25" x14ac:dyDescent="0.2">
      <c r="E151" s="149"/>
      <c r="F151" s="149"/>
      <c r="G151" s="150"/>
      <c r="H151" s="150"/>
      <c r="I151" s="150"/>
      <c r="J151" s="150"/>
      <c r="K151" s="150"/>
      <c r="L151" s="150"/>
      <c r="M151" s="150"/>
      <c r="N151" s="150"/>
      <c r="O151" s="150"/>
      <c r="P151" s="150"/>
      <c r="Q151" s="150"/>
    </row>
    <row r="152" spans="5:17" s="143" customFormat="1" ht="23.25" x14ac:dyDescent="0.2">
      <c r="E152" s="149"/>
      <c r="F152" s="149"/>
      <c r="G152" s="150"/>
      <c r="H152" s="150"/>
      <c r="I152" s="150"/>
      <c r="J152" s="150"/>
      <c r="K152" s="150"/>
      <c r="L152" s="150"/>
      <c r="M152" s="150"/>
      <c r="N152" s="150"/>
      <c r="O152" s="150"/>
      <c r="P152" s="150"/>
      <c r="Q152" s="150"/>
    </row>
    <row r="153" spans="5:17" s="143" customFormat="1" ht="23.25" x14ac:dyDescent="0.2">
      <c r="E153" s="149"/>
      <c r="F153" s="149"/>
      <c r="G153" s="150"/>
      <c r="H153" s="150"/>
      <c r="I153" s="150"/>
      <c r="J153" s="150"/>
      <c r="K153" s="150"/>
      <c r="L153" s="150"/>
      <c r="M153" s="150"/>
      <c r="N153" s="150"/>
      <c r="O153" s="150"/>
      <c r="P153" s="150"/>
      <c r="Q153" s="150"/>
    </row>
    <row r="154" spans="5:17" s="143" customFormat="1" ht="23.25" x14ac:dyDescent="0.2">
      <c r="E154" s="149"/>
      <c r="F154" s="149"/>
      <c r="G154" s="150"/>
      <c r="H154" s="150"/>
      <c r="I154" s="150"/>
      <c r="J154" s="150"/>
      <c r="K154" s="150"/>
      <c r="L154" s="150"/>
      <c r="M154" s="150"/>
      <c r="N154" s="150"/>
      <c r="O154" s="150"/>
      <c r="P154" s="150"/>
      <c r="Q154" s="150"/>
    </row>
    <row r="155" spans="5:17" s="143" customFormat="1" ht="23.25" x14ac:dyDescent="0.2">
      <c r="E155" s="149"/>
      <c r="F155" s="149"/>
      <c r="G155" s="150"/>
      <c r="H155" s="150"/>
      <c r="I155" s="150"/>
      <c r="J155" s="150"/>
      <c r="K155" s="150"/>
      <c r="L155" s="150"/>
      <c r="M155" s="150"/>
      <c r="N155" s="150"/>
      <c r="O155" s="150"/>
      <c r="P155" s="150"/>
      <c r="Q155" s="150"/>
    </row>
    <row r="156" spans="5:17" s="143" customFormat="1" ht="23.25" x14ac:dyDescent="0.2">
      <c r="E156" s="149"/>
      <c r="F156" s="149"/>
      <c r="G156" s="150"/>
      <c r="H156" s="150"/>
      <c r="I156" s="150"/>
      <c r="J156" s="150"/>
      <c r="K156" s="150"/>
      <c r="L156" s="150"/>
      <c r="M156" s="150"/>
      <c r="N156" s="150"/>
      <c r="O156" s="150"/>
      <c r="P156" s="150"/>
      <c r="Q156" s="150"/>
    </row>
    <row r="157" spans="5:17" s="143" customFormat="1" ht="23.25" x14ac:dyDescent="0.2">
      <c r="E157" s="149"/>
      <c r="F157" s="149"/>
      <c r="G157" s="150"/>
      <c r="H157" s="150"/>
      <c r="I157" s="150"/>
      <c r="J157" s="150"/>
      <c r="K157" s="150"/>
      <c r="L157" s="150"/>
      <c r="M157" s="150"/>
      <c r="N157" s="150"/>
      <c r="O157" s="150"/>
      <c r="P157" s="150"/>
      <c r="Q157" s="150"/>
    </row>
    <row r="158" spans="5:17" s="143" customFormat="1" ht="23.25" x14ac:dyDescent="0.2">
      <c r="E158" s="149"/>
      <c r="F158" s="149"/>
      <c r="G158" s="150"/>
      <c r="H158" s="150"/>
      <c r="I158" s="150"/>
      <c r="J158" s="150"/>
      <c r="K158" s="150"/>
      <c r="L158" s="150"/>
      <c r="M158" s="150"/>
      <c r="N158" s="150"/>
      <c r="O158" s="150"/>
      <c r="P158" s="150"/>
      <c r="Q158" s="150"/>
    </row>
    <row r="159" spans="5:17" s="143" customFormat="1" ht="23.25" x14ac:dyDescent="0.2">
      <c r="E159" s="149"/>
      <c r="F159" s="149"/>
      <c r="G159" s="150"/>
      <c r="H159" s="150"/>
      <c r="I159" s="150"/>
      <c r="J159" s="150"/>
      <c r="K159" s="150"/>
      <c r="L159" s="150"/>
      <c r="M159" s="150"/>
      <c r="N159" s="150"/>
      <c r="O159" s="150"/>
      <c r="P159" s="150"/>
      <c r="Q159" s="150"/>
    </row>
    <row r="160" spans="5:17" s="143" customFormat="1" ht="23.25" x14ac:dyDescent="0.2">
      <c r="E160" s="149"/>
      <c r="F160" s="149"/>
      <c r="G160" s="150"/>
      <c r="H160" s="150"/>
      <c r="I160" s="150"/>
      <c r="J160" s="150"/>
      <c r="K160" s="150"/>
      <c r="L160" s="150"/>
      <c r="M160" s="150"/>
      <c r="N160" s="150"/>
      <c r="O160" s="150"/>
      <c r="P160" s="150"/>
      <c r="Q160" s="150"/>
    </row>
    <row r="161" spans="5:17" s="143" customFormat="1" ht="23.25" x14ac:dyDescent="0.2">
      <c r="E161" s="149"/>
      <c r="F161" s="149"/>
      <c r="G161" s="150"/>
      <c r="H161" s="150"/>
      <c r="I161" s="150"/>
      <c r="J161" s="150"/>
      <c r="K161" s="150"/>
      <c r="L161" s="150"/>
      <c r="M161" s="150"/>
      <c r="N161" s="150"/>
      <c r="O161" s="150"/>
      <c r="P161" s="150"/>
      <c r="Q161" s="150"/>
    </row>
    <row r="162" spans="5:17" s="143" customFormat="1" ht="23.25" x14ac:dyDescent="0.2">
      <c r="E162" s="149"/>
      <c r="F162" s="149"/>
      <c r="G162" s="150"/>
      <c r="H162" s="150"/>
      <c r="I162" s="150"/>
      <c r="J162" s="150"/>
      <c r="K162" s="150"/>
      <c r="L162" s="150"/>
      <c r="M162" s="150"/>
      <c r="N162" s="150"/>
      <c r="O162" s="150"/>
      <c r="P162" s="150"/>
      <c r="Q162" s="150"/>
    </row>
    <row r="163" spans="5:17" s="143" customFormat="1" ht="23.25" x14ac:dyDescent="0.2">
      <c r="E163" s="149"/>
      <c r="F163" s="149"/>
      <c r="G163" s="150"/>
      <c r="H163" s="150"/>
      <c r="I163" s="150"/>
      <c r="J163" s="150"/>
      <c r="K163" s="150"/>
      <c r="L163" s="150"/>
      <c r="M163" s="150"/>
      <c r="N163" s="150"/>
      <c r="O163" s="150"/>
      <c r="P163" s="150"/>
      <c r="Q163" s="150"/>
    </row>
    <row r="164" spans="5:17" s="143" customFormat="1" ht="23.25" x14ac:dyDescent="0.2">
      <c r="E164" s="149"/>
      <c r="F164" s="149"/>
      <c r="G164" s="150"/>
      <c r="H164" s="150"/>
      <c r="I164" s="150"/>
      <c r="J164" s="150"/>
      <c r="K164" s="150"/>
      <c r="L164" s="150"/>
      <c r="M164" s="150"/>
      <c r="N164" s="150"/>
      <c r="O164" s="150"/>
      <c r="P164" s="150"/>
      <c r="Q164" s="150"/>
    </row>
    <row r="165" spans="5:17" s="143" customFormat="1" ht="23.25" x14ac:dyDescent="0.2">
      <c r="E165" s="149"/>
      <c r="F165" s="149"/>
      <c r="G165" s="150"/>
      <c r="H165" s="150"/>
      <c r="I165" s="150"/>
      <c r="J165" s="150"/>
      <c r="K165" s="150"/>
      <c r="L165" s="150"/>
      <c r="M165" s="150"/>
      <c r="N165" s="150"/>
      <c r="O165" s="150"/>
      <c r="P165" s="150"/>
      <c r="Q165" s="150"/>
    </row>
    <row r="166" spans="5:17" s="143" customFormat="1" ht="23.25" x14ac:dyDescent="0.2">
      <c r="E166" s="149"/>
      <c r="F166" s="149"/>
      <c r="G166" s="150"/>
      <c r="H166" s="150"/>
      <c r="I166" s="150"/>
      <c r="J166" s="150"/>
      <c r="K166" s="150"/>
      <c r="L166" s="150"/>
      <c r="M166" s="150"/>
      <c r="N166" s="150"/>
      <c r="O166" s="150"/>
      <c r="P166" s="150"/>
      <c r="Q166" s="150"/>
    </row>
    <row r="167" spans="5:17" s="143" customFormat="1" ht="23.25" x14ac:dyDescent="0.2">
      <c r="E167" s="149"/>
      <c r="F167" s="149"/>
      <c r="G167" s="150"/>
      <c r="H167" s="150"/>
      <c r="I167" s="150"/>
      <c r="J167" s="150"/>
      <c r="K167" s="150"/>
      <c r="L167" s="150"/>
      <c r="M167" s="150"/>
      <c r="N167" s="150"/>
      <c r="O167" s="150"/>
      <c r="P167" s="150"/>
      <c r="Q167" s="150"/>
    </row>
    <row r="168" spans="5:17" s="143" customFormat="1" ht="23.25" x14ac:dyDescent="0.2">
      <c r="E168" s="149"/>
      <c r="F168" s="149"/>
      <c r="G168" s="150"/>
      <c r="H168" s="150"/>
      <c r="I168" s="150"/>
      <c r="J168" s="150"/>
      <c r="K168" s="150"/>
      <c r="L168" s="150"/>
      <c r="M168" s="150"/>
      <c r="N168" s="150"/>
      <c r="O168" s="150"/>
      <c r="P168" s="150"/>
      <c r="Q168" s="150"/>
    </row>
    <row r="169" spans="5:17" s="143" customFormat="1" ht="23.25" x14ac:dyDescent="0.2">
      <c r="E169" s="149"/>
      <c r="F169" s="149"/>
      <c r="G169" s="150"/>
      <c r="H169" s="150"/>
      <c r="I169" s="150"/>
      <c r="J169" s="150"/>
      <c r="K169" s="150"/>
      <c r="L169" s="150"/>
      <c r="M169" s="150"/>
      <c r="N169" s="150"/>
      <c r="O169" s="150"/>
      <c r="P169" s="150"/>
      <c r="Q169" s="150"/>
    </row>
    <row r="170" spans="5:17" s="143" customFormat="1" ht="23.25" x14ac:dyDescent="0.2">
      <c r="E170" s="149"/>
      <c r="F170" s="149"/>
      <c r="G170" s="150"/>
      <c r="H170" s="150"/>
      <c r="I170" s="150"/>
      <c r="J170" s="150"/>
      <c r="K170" s="150"/>
      <c r="L170" s="150"/>
      <c r="M170" s="150"/>
      <c r="N170" s="150"/>
      <c r="O170" s="150"/>
      <c r="P170" s="150"/>
      <c r="Q170" s="150"/>
    </row>
    <row r="171" spans="5:17" s="143" customFormat="1" ht="23.25" x14ac:dyDescent="0.2">
      <c r="E171" s="149"/>
      <c r="F171" s="149"/>
      <c r="G171" s="150"/>
      <c r="H171" s="150"/>
      <c r="I171" s="150"/>
      <c r="J171" s="150"/>
      <c r="K171" s="150"/>
      <c r="L171" s="150"/>
      <c r="M171" s="150"/>
      <c r="N171" s="150"/>
      <c r="O171" s="150"/>
      <c r="P171" s="150"/>
      <c r="Q171" s="150"/>
    </row>
    <row r="172" spans="5:17" s="143" customFormat="1" ht="23.25" x14ac:dyDescent="0.2">
      <c r="E172" s="149"/>
      <c r="F172" s="149"/>
      <c r="G172" s="150"/>
      <c r="H172" s="150"/>
      <c r="I172" s="150"/>
      <c r="J172" s="150"/>
      <c r="K172" s="150"/>
      <c r="L172" s="150"/>
      <c r="M172" s="150"/>
      <c r="N172" s="150"/>
      <c r="O172" s="150"/>
      <c r="P172" s="150"/>
      <c r="Q172" s="150"/>
    </row>
    <row r="173" spans="5:17" s="143" customFormat="1" ht="23.25" x14ac:dyDescent="0.2">
      <c r="E173" s="149"/>
      <c r="F173" s="149"/>
      <c r="G173" s="150"/>
      <c r="H173" s="150"/>
      <c r="I173" s="150"/>
      <c r="J173" s="150"/>
      <c r="K173" s="150"/>
      <c r="L173" s="150"/>
      <c r="M173" s="150"/>
      <c r="N173" s="150"/>
      <c r="O173" s="150"/>
      <c r="P173" s="150"/>
      <c r="Q173" s="150"/>
    </row>
    <row r="174" spans="5:17" s="143" customFormat="1" ht="23.25" x14ac:dyDescent="0.2">
      <c r="E174" s="149"/>
      <c r="F174" s="149"/>
      <c r="G174" s="150"/>
      <c r="H174" s="150"/>
      <c r="I174" s="150"/>
      <c r="J174" s="150"/>
      <c r="K174" s="150"/>
      <c r="L174" s="150"/>
      <c r="M174" s="150"/>
      <c r="N174" s="150"/>
      <c r="O174" s="150"/>
      <c r="P174" s="150"/>
      <c r="Q174" s="150"/>
    </row>
    <row r="175" spans="5:17" s="143" customFormat="1" ht="23.25" x14ac:dyDescent="0.2">
      <c r="E175" s="149"/>
      <c r="F175" s="149"/>
      <c r="G175" s="150"/>
      <c r="H175" s="150"/>
      <c r="I175" s="150"/>
      <c r="J175" s="150"/>
      <c r="K175" s="150"/>
      <c r="L175" s="150"/>
      <c r="M175" s="150"/>
      <c r="N175" s="150"/>
      <c r="O175" s="150"/>
      <c r="P175" s="150"/>
      <c r="Q175" s="150"/>
    </row>
    <row r="176" spans="5:17" s="143" customFormat="1" ht="23.25" x14ac:dyDescent="0.2">
      <c r="E176" s="149"/>
      <c r="F176" s="149"/>
      <c r="G176" s="150"/>
      <c r="H176" s="150"/>
      <c r="I176" s="150"/>
      <c r="J176" s="150"/>
      <c r="K176" s="150"/>
      <c r="L176" s="150"/>
      <c r="M176" s="150"/>
      <c r="N176" s="150"/>
      <c r="O176" s="150"/>
      <c r="P176" s="150"/>
      <c r="Q176" s="150"/>
    </row>
    <row r="177" spans="5:17" s="143" customFormat="1" ht="23.25" x14ac:dyDescent="0.2">
      <c r="E177" s="149"/>
      <c r="F177" s="149"/>
      <c r="G177" s="150"/>
      <c r="H177" s="150"/>
      <c r="I177" s="150"/>
      <c r="J177" s="150"/>
      <c r="K177" s="150"/>
      <c r="L177" s="150"/>
      <c r="M177" s="150"/>
      <c r="N177" s="150"/>
      <c r="O177" s="150"/>
      <c r="P177" s="150"/>
      <c r="Q177" s="150"/>
    </row>
    <row r="178" spans="5:17" s="143" customFormat="1" ht="23.25" x14ac:dyDescent="0.2">
      <c r="E178" s="149"/>
      <c r="F178" s="149"/>
      <c r="G178" s="150"/>
      <c r="H178" s="150"/>
      <c r="I178" s="150"/>
      <c r="J178" s="150"/>
      <c r="K178" s="150"/>
      <c r="L178" s="150"/>
      <c r="M178" s="150"/>
      <c r="N178" s="150"/>
      <c r="O178" s="150"/>
      <c r="P178" s="150"/>
      <c r="Q178" s="150"/>
    </row>
    <row r="179" spans="5:17" s="143" customFormat="1" ht="23.25" x14ac:dyDescent="0.2">
      <c r="E179" s="149"/>
      <c r="F179" s="149"/>
      <c r="G179" s="150"/>
      <c r="H179" s="150"/>
      <c r="I179" s="150"/>
      <c r="J179" s="150"/>
      <c r="K179" s="150"/>
      <c r="L179" s="150"/>
      <c r="M179" s="150"/>
      <c r="N179" s="150"/>
      <c r="O179" s="150"/>
      <c r="P179" s="150"/>
      <c r="Q179" s="150"/>
    </row>
    <row r="180" spans="5:17" s="143" customFormat="1" ht="23.25" x14ac:dyDescent="0.2">
      <c r="E180" s="149"/>
      <c r="F180" s="149"/>
      <c r="G180" s="150"/>
      <c r="H180" s="150"/>
      <c r="I180" s="150"/>
      <c r="J180" s="150"/>
      <c r="K180" s="150"/>
      <c r="L180" s="150"/>
      <c r="M180" s="150"/>
      <c r="N180" s="150"/>
      <c r="O180" s="150"/>
      <c r="P180" s="150"/>
      <c r="Q180" s="150"/>
    </row>
    <row r="181" spans="5:17" s="143" customFormat="1" ht="23.25" x14ac:dyDescent="0.2">
      <c r="E181" s="149"/>
      <c r="F181" s="149"/>
      <c r="G181" s="150"/>
      <c r="H181" s="150"/>
      <c r="I181" s="150"/>
      <c r="J181" s="150"/>
      <c r="K181" s="150"/>
      <c r="L181" s="150"/>
      <c r="M181" s="150"/>
      <c r="N181" s="150"/>
      <c r="O181" s="150"/>
      <c r="P181" s="150"/>
      <c r="Q181" s="150"/>
    </row>
    <row r="182" spans="5:17" s="143" customFormat="1" ht="23.25" x14ac:dyDescent="0.2">
      <c r="E182" s="149"/>
      <c r="F182" s="149"/>
      <c r="G182" s="150"/>
      <c r="H182" s="150"/>
      <c r="I182" s="150"/>
      <c r="J182" s="150"/>
      <c r="K182" s="150"/>
      <c r="L182" s="150"/>
      <c r="M182" s="150"/>
      <c r="N182" s="150"/>
      <c r="O182" s="150"/>
      <c r="P182" s="150"/>
      <c r="Q182" s="150"/>
    </row>
    <row r="183" spans="5:17" s="143" customFormat="1" ht="23.25" x14ac:dyDescent="0.2">
      <c r="E183" s="149"/>
      <c r="F183" s="149"/>
      <c r="G183" s="150"/>
      <c r="H183" s="150"/>
      <c r="I183" s="150"/>
      <c r="J183" s="150"/>
      <c r="K183" s="150"/>
      <c r="L183" s="150"/>
      <c r="M183" s="150"/>
      <c r="N183" s="150"/>
      <c r="O183" s="150"/>
      <c r="P183" s="150"/>
      <c r="Q183" s="150"/>
    </row>
    <row r="184" spans="5:17" s="143" customFormat="1" ht="23.25" x14ac:dyDescent="0.2">
      <c r="E184" s="149"/>
      <c r="F184" s="149"/>
      <c r="G184" s="150"/>
      <c r="H184" s="150"/>
      <c r="I184" s="150"/>
      <c r="J184" s="150"/>
      <c r="K184" s="150"/>
      <c r="L184" s="150"/>
      <c r="M184" s="150"/>
      <c r="N184" s="150"/>
      <c r="O184" s="150"/>
      <c r="P184" s="150"/>
      <c r="Q184" s="150"/>
    </row>
    <row r="185" spans="5:17" s="143" customFormat="1" ht="23.25" x14ac:dyDescent="0.2">
      <c r="E185" s="149"/>
      <c r="F185" s="149"/>
      <c r="G185" s="150"/>
      <c r="H185" s="150"/>
      <c r="I185" s="150"/>
      <c r="J185" s="150"/>
      <c r="K185" s="150"/>
      <c r="L185" s="150"/>
      <c r="M185" s="150"/>
      <c r="N185" s="150"/>
      <c r="O185" s="150"/>
      <c r="P185" s="150"/>
      <c r="Q185" s="150"/>
    </row>
    <row r="186" spans="5:17" s="143" customFormat="1" ht="23.25" x14ac:dyDescent="0.2">
      <c r="E186" s="149"/>
      <c r="F186" s="149"/>
      <c r="G186" s="150"/>
      <c r="H186" s="150"/>
      <c r="I186" s="150"/>
      <c r="J186" s="150"/>
      <c r="K186" s="150"/>
      <c r="L186" s="150"/>
      <c r="M186" s="150"/>
      <c r="N186" s="150"/>
      <c r="O186" s="150"/>
      <c r="P186" s="150"/>
      <c r="Q186" s="150"/>
    </row>
    <row r="187" spans="5:17" s="143" customFormat="1" ht="23.25" x14ac:dyDescent="0.2">
      <c r="E187" s="149"/>
      <c r="F187" s="149"/>
      <c r="G187" s="150"/>
      <c r="H187" s="150"/>
      <c r="I187" s="150"/>
      <c r="J187" s="150"/>
      <c r="K187" s="150"/>
      <c r="L187" s="150"/>
      <c r="M187" s="150"/>
      <c r="N187" s="150"/>
      <c r="O187" s="150"/>
      <c r="P187" s="150"/>
      <c r="Q187" s="150"/>
    </row>
    <row r="188" spans="5:17" s="143" customFormat="1" ht="23.25" x14ac:dyDescent="0.2">
      <c r="E188" s="149"/>
      <c r="F188" s="149"/>
      <c r="G188" s="150"/>
      <c r="H188" s="150"/>
      <c r="I188" s="150"/>
      <c r="J188" s="150"/>
      <c r="K188" s="150"/>
      <c r="L188" s="150"/>
      <c r="M188" s="150"/>
      <c r="N188" s="150"/>
      <c r="O188" s="150"/>
      <c r="P188" s="150"/>
      <c r="Q188" s="150"/>
    </row>
    <row r="189" spans="5:17" s="143" customFormat="1" ht="23.25" x14ac:dyDescent="0.2">
      <c r="E189" s="149"/>
      <c r="F189" s="149"/>
      <c r="G189" s="150"/>
      <c r="H189" s="150"/>
      <c r="I189" s="150"/>
      <c r="J189" s="150"/>
      <c r="K189" s="150"/>
      <c r="L189" s="150"/>
      <c r="M189" s="150"/>
      <c r="N189" s="150"/>
      <c r="O189" s="150"/>
      <c r="P189" s="150"/>
      <c r="Q189" s="150"/>
    </row>
    <row r="190" spans="5:17" s="143" customFormat="1" ht="23.25" x14ac:dyDescent="0.2">
      <c r="E190" s="149"/>
      <c r="F190" s="149"/>
      <c r="G190" s="150"/>
      <c r="H190" s="150"/>
      <c r="I190" s="150"/>
      <c r="J190" s="150"/>
      <c r="K190" s="150"/>
      <c r="L190" s="150"/>
      <c r="M190" s="150"/>
      <c r="N190" s="150"/>
      <c r="O190" s="150"/>
      <c r="P190" s="150"/>
      <c r="Q190" s="150"/>
    </row>
    <row r="191" spans="5:17" s="143" customFormat="1" ht="23.25" x14ac:dyDescent="0.2">
      <c r="E191" s="149"/>
      <c r="F191" s="149"/>
      <c r="G191" s="150"/>
      <c r="H191" s="150"/>
      <c r="I191" s="150"/>
      <c r="J191" s="150"/>
      <c r="K191" s="150"/>
      <c r="L191" s="150"/>
      <c r="M191" s="150"/>
      <c r="N191" s="150"/>
      <c r="O191" s="150"/>
      <c r="P191" s="150"/>
      <c r="Q191" s="150"/>
    </row>
    <row r="192" spans="5:17" s="143" customFormat="1" ht="23.25" x14ac:dyDescent="0.2">
      <c r="E192" s="149"/>
      <c r="F192" s="149"/>
      <c r="G192" s="150"/>
      <c r="H192" s="150"/>
      <c r="I192" s="150"/>
      <c r="J192" s="150"/>
      <c r="K192" s="150"/>
      <c r="L192" s="150"/>
      <c r="M192" s="150"/>
      <c r="N192" s="150"/>
      <c r="O192" s="150"/>
      <c r="P192" s="150"/>
      <c r="Q192" s="150"/>
    </row>
    <row r="193" spans="5:17" s="143" customFormat="1" ht="23.25" x14ac:dyDescent="0.2">
      <c r="E193" s="149"/>
      <c r="F193" s="149"/>
      <c r="G193" s="150"/>
      <c r="H193" s="150"/>
      <c r="I193" s="150"/>
      <c r="J193" s="150"/>
      <c r="K193" s="150"/>
      <c r="L193" s="150"/>
      <c r="M193" s="150"/>
      <c r="N193" s="150"/>
      <c r="O193" s="150"/>
      <c r="P193" s="150"/>
      <c r="Q193" s="150"/>
    </row>
    <row r="194" spans="5:17" s="143" customFormat="1" ht="23.25" x14ac:dyDescent="0.2">
      <c r="E194" s="149"/>
      <c r="F194" s="149"/>
      <c r="G194" s="150"/>
      <c r="H194" s="150"/>
      <c r="I194" s="150"/>
      <c r="J194" s="150"/>
      <c r="K194" s="150"/>
      <c r="L194" s="150"/>
      <c r="M194" s="150"/>
      <c r="N194" s="150"/>
      <c r="O194" s="150"/>
      <c r="P194" s="150"/>
      <c r="Q194" s="150"/>
    </row>
    <row r="195" spans="5:17" s="143" customFormat="1" ht="23.25" x14ac:dyDescent="0.2">
      <c r="E195" s="149"/>
      <c r="F195" s="149"/>
      <c r="G195" s="150"/>
      <c r="H195" s="150"/>
      <c r="I195" s="150"/>
      <c r="J195" s="150"/>
      <c r="K195" s="150"/>
      <c r="L195" s="150"/>
      <c r="M195" s="150"/>
      <c r="N195" s="150"/>
      <c r="O195" s="150"/>
      <c r="P195" s="150"/>
      <c r="Q195" s="150"/>
    </row>
    <row r="196" spans="5:17" s="143" customFormat="1" ht="23.25" x14ac:dyDescent="0.2">
      <c r="E196" s="149"/>
      <c r="F196" s="149"/>
      <c r="G196" s="150"/>
      <c r="H196" s="150"/>
      <c r="I196" s="150"/>
      <c r="J196" s="150"/>
      <c r="K196" s="150"/>
      <c r="L196" s="150"/>
      <c r="M196" s="150"/>
      <c r="N196" s="150"/>
      <c r="O196" s="150"/>
      <c r="P196" s="150"/>
      <c r="Q196" s="150"/>
    </row>
    <row r="197" spans="5:17" s="143" customFormat="1" ht="23.25" x14ac:dyDescent="0.2">
      <c r="E197" s="149"/>
      <c r="F197" s="149"/>
      <c r="G197" s="150"/>
      <c r="H197" s="150"/>
      <c r="I197" s="150"/>
      <c r="J197" s="150"/>
      <c r="K197" s="150"/>
      <c r="L197" s="150"/>
      <c r="M197" s="150"/>
      <c r="N197" s="150"/>
      <c r="O197" s="150"/>
      <c r="P197" s="150"/>
      <c r="Q197" s="150"/>
    </row>
    <row r="198" spans="5:17" s="143" customFormat="1" ht="23.25" x14ac:dyDescent="0.2">
      <c r="E198" s="149"/>
      <c r="F198" s="149"/>
      <c r="G198" s="150"/>
      <c r="H198" s="150"/>
      <c r="I198" s="150"/>
      <c r="J198" s="150"/>
      <c r="K198" s="150"/>
      <c r="L198" s="150"/>
      <c r="M198" s="150"/>
      <c r="N198" s="150"/>
      <c r="O198" s="150"/>
      <c r="P198" s="150"/>
      <c r="Q198" s="150"/>
    </row>
    <row r="199" spans="5:17" s="143" customFormat="1" ht="23.25" x14ac:dyDescent="0.2">
      <c r="E199" s="149"/>
      <c r="F199" s="149"/>
      <c r="G199" s="150"/>
      <c r="H199" s="150"/>
      <c r="I199" s="150"/>
      <c r="J199" s="150"/>
      <c r="K199" s="150"/>
      <c r="L199" s="150"/>
      <c r="M199" s="150"/>
      <c r="N199" s="150"/>
      <c r="O199" s="150"/>
      <c r="P199" s="150"/>
      <c r="Q199" s="150"/>
    </row>
    <row r="200" spans="5:17" s="143" customFormat="1" ht="23.25" x14ac:dyDescent="0.2">
      <c r="E200" s="149"/>
      <c r="F200" s="149"/>
      <c r="G200" s="150"/>
      <c r="H200" s="150"/>
      <c r="I200" s="150"/>
      <c r="J200" s="150"/>
      <c r="K200" s="150"/>
      <c r="L200" s="150"/>
      <c r="M200" s="150"/>
      <c r="N200" s="150"/>
      <c r="O200" s="150"/>
      <c r="P200" s="150"/>
      <c r="Q200" s="150"/>
    </row>
    <row r="201" spans="5:17" s="143" customFormat="1" ht="23.25" x14ac:dyDescent="0.2">
      <c r="E201" s="149"/>
      <c r="F201" s="149"/>
      <c r="G201" s="150"/>
      <c r="H201" s="150"/>
      <c r="I201" s="150"/>
      <c r="J201" s="150"/>
      <c r="K201" s="150"/>
      <c r="L201" s="150"/>
      <c r="M201" s="150"/>
      <c r="N201" s="150"/>
      <c r="O201" s="150"/>
      <c r="P201" s="150"/>
      <c r="Q201" s="150"/>
    </row>
    <row r="202" spans="5:17" s="143" customFormat="1" ht="23.25" x14ac:dyDescent="0.2">
      <c r="E202" s="149"/>
      <c r="F202" s="149"/>
      <c r="G202" s="150"/>
      <c r="H202" s="150"/>
      <c r="I202" s="150"/>
      <c r="J202" s="150"/>
      <c r="K202" s="150"/>
      <c r="L202" s="150"/>
      <c r="M202" s="150"/>
      <c r="N202" s="150"/>
      <c r="O202" s="150"/>
      <c r="P202" s="150"/>
      <c r="Q202" s="150"/>
    </row>
    <row r="203" spans="5:17" s="143" customFormat="1" ht="23.25" x14ac:dyDescent="0.2">
      <c r="E203" s="149"/>
      <c r="F203" s="149"/>
      <c r="G203" s="150"/>
      <c r="H203" s="150"/>
      <c r="I203" s="150"/>
      <c r="J203" s="150"/>
      <c r="K203" s="150"/>
      <c r="L203" s="150"/>
      <c r="M203" s="150"/>
      <c r="N203" s="150"/>
      <c r="O203" s="150"/>
      <c r="P203" s="150"/>
      <c r="Q203" s="150"/>
    </row>
    <row r="204" spans="5:17" s="143" customFormat="1" ht="23.25" x14ac:dyDescent="0.2">
      <c r="E204" s="149"/>
      <c r="F204" s="149"/>
      <c r="G204" s="150"/>
      <c r="H204" s="150"/>
      <c r="I204" s="150"/>
      <c r="J204" s="150"/>
      <c r="K204" s="150"/>
      <c r="L204" s="150"/>
      <c r="M204" s="150"/>
      <c r="N204" s="150"/>
      <c r="O204" s="150"/>
      <c r="P204" s="150"/>
      <c r="Q204" s="150"/>
    </row>
    <row r="205" spans="5:17" s="143" customFormat="1" ht="23.25" x14ac:dyDescent="0.2">
      <c r="E205" s="149"/>
      <c r="F205" s="149"/>
      <c r="G205" s="150"/>
      <c r="H205" s="150"/>
      <c r="I205" s="150"/>
      <c r="J205" s="150"/>
      <c r="K205" s="150"/>
      <c r="L205" s="150"/>
      <c r="M205" s="150"/>
      <c r="N205" s="150"/>
      <c r="O205" s="150"/>
      <c r="P205" s="150"/>
      <c r="Q205" s="150"/>
    </row>
  </sheetData>
  <sheetProtection formatCells="0" formatColumns="0" formatRows="0"/>
  <mergeCells count="29">
    <mergeCell ref="X13:Y13"/>
    <mergeCell ref="N12:S12"/>
    <mergeCell ref="B13:M13"/>
    <mergeCell ref="R13:S13"/>
    <mergeCell ref="N13:Q13"/>
    <mergeCell ref="T13:W13"/>
    <mergeCell ref="T12:Y12"/>
    <mergeCell ref="AA2:AF2"/>
    <mergeCell ref="B1:D2"/>
    <mergeCell ref="B3:R3"/>
    <mergeCell ref="Z13:AC13"/>
    <mergeCell ref="C6:I6"/>
    <mergeCell ref="C8:I8"/>
    <mergeCell ref="C9:I9"/>
    <mergeCell ref="C10:I10"/>
    <mergeCell ref="Z12:AE12"/>
    <mergeCell ref="F1:AF1"/>
    <mergeCell ref="F2:H2"/>
    <mergeCell ref="N4:R4"/>
    <mergeCell ref="N5:R10"/>
    <mergeCell ref="C4:I4"/>
    <mergeCell ref="J4:M4"/>
    <mergeCell ref="AD13:AE13"/>
    <mergeCell ref="C5:I5"/>
    <mergeCell ref="J5:M10"/>
    <mergeCell ref="I2:M2"/>
    <mergeCell ref="N2:S2"/>
    <mergeCell ref="T2:Z2"/>
    <mergeCell ref="C7:I7"/>
  </mergeCells>
  <hyperlinks>
    <hyperlink ref="C9" r:id="rId1"/>
  </hyperlinks>
  <pageMargins left="0.7" right="0.7" top="0.75" bottom="0.75" header="0.3" footer="0.3"/>
  <pageSetup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
  <sheetViews>
    <sheetView topLeftCell="B6" zoomScale="85" zoomScaleNormal="85" zoomScalePageLayoutView="85" workbookViewId="0">
      <selection activeCell="B5" sqref="B5"/>
    </sheetView>
  </sheetViews>
  <sheetFormatPr baseColWidth="10" defaultColWidth="10.85546875" defaultRowHeight="12.75" x14ac:dyDescent="0.2"/>
  <cols>
    <col min="1" max="1" width="33.85546875" style="60" customWidth="1"/>
    <col min="2" max="2" width="29" style="60" customWidth="1"/>
    <col min="3" max="3" width="18.42578125" style="60" bestFit="1" customWidth="1"/>
    <col min="4" max="4" width="28.140625" style="60" customWidth="1"/>
    <col min="5" max="5" width="21.140625" style="60" customWidth="1"/>
    <col min="6" max="7" width="10.85546875" style="60"/>
    <col min="8" max="8" width="22" style="60" customWidth="1"/>
    <col min="9" max="9" width="23" style="60" customWidth="1"/>
    <col min="10" max="16384" width="10.85546875" style="60"/>
  </cols>
  <sheetData>
    <row r="1" spans="1:11" ht="51" x14ac:dyDescent="0.2">
      <c r="A1" s="65" t="s">
        <v>25</v>
      </c>
      <c r="B1" s="65" t="s">
        <v>26</v>
      </c>
      <c r="C1" s="65" t="s">
        <v>27</v>
      </c>
      <c r="D1" s="66" t="s">
        <v>70</v>
      </c>
      <c r="E1" s="338" t="s">
        <v>17</v>
      </c>
      <c r="F1" s="338"/>
      <c r="H1" s="60" t="s">
        <v>69</v>
      </c>
      <c r="I1" s="60" t="s">
        <v>106</v>
      </c>
      <c r="J1" s="60" t="s">
        <v>123</v>
      </c>
      <c r="K1" s="60" t="s">
        <v>147</v>
      </c>
    </row>
    <row r="2" spans="1:11" ht="87" customHeight="1" x14ac:dyDescent="0.2">
      <c r="A2" s="67" t="s">
        <v>39</v>
      </c>
      <c r="B2" s="67" t="s">
        <v>28</v>
      </c>
      <c r="C2" s="60" t="s">
        <v>145</v>
      </c>
      <c r="D2" s="60" t="s">
        <v>75</v>
      </c>
      <c r="E2" s="60" t="s">
        <v>114</v>
      </c>
      <c r="F2" s="68" t="s">
        <v>115</v>
      </c>
      <c r="H2" s="87" t="s">
        <v>132</v>
      </c>
      <c r="I2" s="60" t="s">
        <v>130</v>
      </c>
      <c r="J2" s="60" t="s">
        <v>124</v>
      </c>
      <c r="K2" s="60" t="s">
        <v>149</v>
      </c>
    </row>
    <row r="3" spans="1:11" ht="111" customHeight="1" x14ac:dyDescent="0.2">
      <c r="A3" s="67" t="s">
        <v>40</v>
      </c>
      <c r="B3" s="67" t="s">
        <v>29</v>
      </c>
      <c r="C3" s="60" t="s">
        <v>143</v>
      </c>
      <c r="D3" s="60" t="s">
        <v>71</v>
      </c>
      <c r="E3" s="60" t="s">
        <v>116</v>
      </c>
      <c r="F3" s="69" t="s">
        <v>117</v>
      </c>
      <c r="H3" s="87" t="s">
        <v>133</v>
      </c>
      <c r="I3" s="60" t="s">
        <v>131</v>
      </c>
      <c r="J3" s="60" t="s">
        <v>125</v>
      </c>
      <c r="K3" s="60" t="s">
        <v>150</v>
      </c>
    </row>
    <row r="4" spans="1:11" ht="99.75" customHeight="1" x14ac:dyDescent="0.2">
      <c r="A4" s="67" t="s">
        <v>41</v>
      </c>
      <c r="B4" s="67" t="s">
        <v>30</v>
      </c>
      <c r="C4" s="60" t="s">
        <v>80</v>
      </c>
      <c r="D4" s="60" t="s">
        <v>72</v>
      </c>
      <c r="E4" s="60" t="s">
        <v>118</v>
      </c>
      <c r="F4" s="70" t="s">
        <v>119</v>
      </c>
      <c r="H4" s="87" t="s">
        <v>134</v>
      </c>
      <c r="I4" s="60" t="s">
        <v>135</v>
      </c>
      <c r="J4" s="60" t="s">
        <v>126</v>
      </c>
      <c r="K4" s="60" t="s">
        <v>148</v>
      </c>
    </row>
    <row r="5" spans="1:11" ht="64.5" customHeight="1" x14ac:dyDescent="0.2">
      <c r="A5" s="67" t="s">
        <v>42</v>
      </c>
      <c r="B5" s="67" t="s">
        <v>31</v>
      </c>
      <c r="C5" s="60" t="s">
        <v>81</v>
      </c>
      <c r="D5" s="60" t="s">
        <v>104</v>
      </c>
      <c r="H5" s="88" t="s">
        <v>136</v>
      </c>
      <c r="I5" s="60" t="s">
        <v>137</v>
      </c>
      <c r="J5" s="60" t="s">
        <v>127</v>
      </c>
      <c r="K5" s="60" t="s">
        <v>151</v>
      </c>
    </row>
    <row r="6" spans="1:11" ht="102.75" customHeight="1" x14ac:dyDescent="0.2">
      <c r="A6" s="60" t="s">
        <v>43</v>
      </c>
      <c r="B6" s="67" t="s">
        <v>32</v>
      </c>
      <c r="C6" s="60" t="s">
        <v>82</v>
      </c>
      <c r="D6" s="60" t="s">
        <v>73</v>
      </c>
      <c r="H6" s="88" t="s">
        <v>138</v>
      </c>
      <c r="I6" s="60" t="s">
        <v>139</v>
      </c>
      <c r="J6" s="60" t="s">
        <v>128</v>
      </c>
      <c r="K6" s="60" t="s">
        <v>153</v>
      </c>
    </row>
    <row r="7" spans="1:11" ht="127.5" x14ac:dyDescent="0.2">
      <c r="A7" s="60" t="s">
        <v>44</v>
      </c>
      <c r="B7" s="67" t="s">
        <v>33</v>
      </c>
      <c r="C7" s="60" t="s">
        <v>83</v>
      </c>
      <c r="D7" s="86" t="s">
        <v>74</v>
      </c>
      <c r="H7" s="60" t="s">
        <v>140</v>
      </c>
      <c r="I7" s="60" t="s">
        <v>141</v>
      </c>
      <c r="J7" s="60" t="s">
        <v>129</v>
      </c>
      <c r="K7" s="60" t="s">
        <v>152</v>
      </c>
    </row>
    <row r="8" spans="1:11" ht="76.5" x14ac:dyDescent="0.2">
      <c r="A8" s="60" t="s">
        <v>45</v>
      </c>
      <c r="B8" s="67" t="s">
        <v>34</v>
      </c>
      <c r="C8" s="60" t="s">
        <v>84</v>
      </c>
      <c r="D8" s="86"/>
    </row>
    <row r="9" spans="1:11" ht="63.75" x14ac:dyDescent="0.2">
      <c r="A9" s="60" t="s">
        <v>46</v>
      </c>
      <c r="B9" s="67" t="s">
        <v>35</v>
      </c>
      <c r="C9" s="60" t="s">
        <v>85</v>
      </c>
    </row>
    <row r="10" spans="1:11" ht="25.5" x14ac:dyDescent="0.2">
      <c r="C10" s="60" t="s">
        <v>86</v>
      </c>
    </row>
    <row r="11" spans="1:11" ht="25.5" x14ac:dyDescent="0.2">
      <c r="C11" s="60" t="s">
        <v>87</v>
      </c>
    </row>
    <row r="12" spans="1:11" ht="25.5" x14ac:dyDescent="0.2">
      <c r="C12" s="60" t="s">
        <v>88</v>
      </c>
    </row>
    <row r="13" spans="1:11" ht="25.5" x14ac:dyDescent="0.2">
      <c r="C13" s="60" t="s">
        <v>89</v>
      </c>
    </row>
    <row r="14" spans="1:11" ht="25.5" x14ac:dyDescent="0.2">
      <c r="C14" s="60" t="s">
        <v>90</v>
      </c>
    </row>
    <row r="15" spans="1:11" x14ac:dyDescent="0.2">
      <c r="C15" s="60" t="s">
        <v>91</v>
      </c>
    </row>
  </sheetData>
  <sheetProtection algorithmName="SHA-512" hashValue="B1asyIHv8DKlCPmg+HaOEA8rTysqmY4MAASdtLUCcezAJxgTO7S9o2EH+fih4Fw9Ct7YhIVGOO5Ny4klB3T7qQ==" saltValue="TfNocTSj/LsEuwOJV6i9rA==" spinCount="100000" sheet="1" objects="1" scenarios="1"/>
  <mergeCells count="1">
    <mergeCell ref="E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B5"/>
  <sheetViews>
    <sheetView workbookViewId="0">
      <selection activeCell="E8" sqref="E8"/>
    </sheetView>
  </sheetViews>
  <sheetFormatPr baseColWidth="10" defaultRowHeight="12.75" x14ac:dyDescent="0.2"/>
  <sheetData>
    <row r="3" spans="2:2" x14ac:dyDescent="0.2">
      <c r="B3" t="s">
        <v>18</v>
      </c>
    </row>
    <row r="4" spans="2:2" x14ac:dyDescent="0.2">
      <c r="B4" t="s">
        <v>19</v>
      </c>
    </row>
    <row r="5" spans="2:2" x14ac:dyDescent="0.2">
      <c r="B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PAD 2020</vt:lpstr>
      <vt:lpstr>PAD__SAC2020 </vt:lpstr>
      <vt:lpstr>PAD_SubCentro 2020 </vt:lpstr>
      <vt:lpstr>PAD_SubCorp 2020</vt:lpstr>
      <vt:lpstr>PAD _OAP2020</vt:lpstr>
      <vt:lpstr>PAD_Juridica 2020 </vt:lpstr>
      <vt:lpstr>PAD_Comunicaciones 2020 </vt:lpstr>
      <vt:lpstr>Listas PAD</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Carolina</cp:lastModifiedBy>
  <dcterms:created xsi:type="dcterms:W3CDTF">2019-04-08T14:16:35Z</dcterms:created>
  <dcterms:modified xsi:type="dcterms:W3CDTF">2020-05-27T22:40:51Z</dcterms:modified>
</cp:coreProperties>
</file>