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4\Documentos\arojas\Mis documentos\CONTROL INTERNO FUGA\2023\INFORMES\Planeación institucional\"/>
    </mc:Choice>
  </mc:AlternateContent>
  <xr:revisionPtr revIDLastSave="0" documentId="8_{7E312F79-374A-4327-8A8B-3498F4809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Planes Institucionales " sheetId="3" r:id="rId1"/>
    <sheet name="Listas FUGA" sheetId="4" state="hidden" r:id="rId2"/>
  </sheets>
  <externalReferences>
    <externalReference r:id="rId3"/>
  </externalReferences>
  <definedNames>
    <definedName name="_xlnm._FilterDatabase" localSheetId="0" hidden="1">'Matriz Planes Institucionales '!$A$18:$AZ$44</definedName>
    <definedName name="_xlnm.Print_Area" localSheetId="0">'Matriz Planes Institucionales '!$A$1:$AZ$55</definedName>
    <definedName name="ob1_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</workbook>
</file>

<file path=xl/calcChain.xml><?xml version="1.0" encoding="utf-8"?>
<calcChain xmlns="http://schemas.openxmlformats.org/spreadsheetml/2006/main">
  <c r="AF33" i="3" l="1"/>
  <c r="AG33" i="3" s="1"/>
  <c r="AF28" i="3"/>
  <c r="AG28" i="3" s="1"/>
  <c r="AF26" i="3"/>
  <c r="AG26" i="3" s="1"/>
  <c r="AF22" i="3"/>
  <c r="AG22" i="3" s="1"/>
  <c r="AF38" i="3"/>
  <c r="AG38" i="3" s="1"/>
  <c r="AF23" i="3"/>
  <c r="AF32" i="3"/>
  <c r="AG32" i="3"/>
  <c r="G43" i="3"/>
  <c r="AV22" i="3"/>
  <c r="AX22" i="3" s="1"/>
  <c r="AV23" i="3"/>
  <c r="AX23" i="3"/>
  <c r="AV24" i="3"/>
  <c r="AX24" i="3" s="1"/>
  <c r="AV25" i="3"/>
  <c r="AX25" i="3" s="1"/>
  <c r="AV26" i="3"/>
  <c r="AX26" i="3" s="1"/>
  <c r="AV27" i="3"/>
  <c r="AX27" i="3" s="1"/>
  <c r="AV28" i="3"/>
  <c r="AX28" i="3" s="1"/>
  <c r="AV29" i="3"/>
  <c r="AX29" i="3" s="1"/>
  <c r="AV30" i="3"/>
  <c r="AX30" i="3"/>
  <c r="AV31" i="3"/>
  <c r="AX31" i="3" s="1"/>
  <c r="AV32" i="3"/>
  <c r="AX32" i="3" s="1"/>
  <c r="AV33" i="3"/>
  <c r="AX33" i="3" s="1"/>
  <c r="AV34" i="3"/>
  <c r="AX34" i="3" s="1"/>
  <c r="AV35" i="3"/>
  <c r="AX35" i="3" s="1"/>
  <c r="AV36" i="3"/>
  <c r="AX36" i="3" s="1"/>
  <c r="AV37" i="3"/>
  <c r="AX37" i="3" s="1"/>
  <c r="AV38" i="3"/>
  <c r="AX38" i="3" s="1"/>
  <c r="AV39" i="3"/>
  <c r="AX39" i="3" s="1"/>
  <c r="AV40" i="3"/>
  <c r="AX40" i="3" s="1"/>
  <c r="AV41" i="3"/>
  <c r="AX41" i="3" s="1"/>
  <c r="AV42" i="3"/>
  <c r="AX42" i="3" s="1"/>
  <c r="AV21" i="3"/>
  <c r="AX21" i="3" s="1"/>
  <c r="V24" i="3"/>
  <c r="W24" i="3" s="1"/>
  <c r="V25" i="3"/>
  <c r="W25" i="3" s="1"/>
  <c r="V27" i="3"/>
  <c r="W27" i="3"/>
  <c r="V28" i="3"/>
  <c r="W28" i="3"/>
  <c r="V29" i="3"/>
  <c r="W29" i="3" s="1"/>
  <c r="V30" i="3"/>
  <c r="W30" i="3" s="1"/>
  <c r="V37" i="3"/>
  <c r="W37" i="3"/>
  <c r="V38" i="3"/>
  <c r="W38" i="3"/>
  <c r="V41" i="3"/>
  <c r="W41" i="3" s="1"/>
  <c r="AG23" i="3"/>
  <c r="L25" i="3"/>
  <c r="M25" i="3"/>
  <c r="M28" i="3"/>
  <c r="L31" i="3"/>
  <c r="M31" i="3" s="1"/>
  <c r="L35" i="3"/>
  <c r="M35" i="3" s="1"/>
  <c r="L38" i="3"/>
  <c r="M38" i="3"/>
  <c r="L28" i="3"/>
  <c r="L21" i="3"/>
  <c r="M21" i="3" s="1"/>
  <c r="AX43" i="3" l="1"/>
  <c r="AV43" i="3"/>
</calcChain>
</file>

<file path=xl/sharedStrings.xml><?xml version="1.0" encoding="utf-8"?>
<sst xmlns="http://schemas.openxmlformats.org/spreadsheetml/2006/main" count="291" uniqueCount="207">
  <si>
    <t>FECHA</t>
  </si>
  <si>
    <t>INICIAL</t>
  </si>
  <si>
    <t>FINAL</t>
  </si>
  <si>
    <t>INFORMACIÓN DEL PLAN INSTITUCIONAL</t>
  </si>
  <si>
    <t>Objetivos estratégicos</t>
  </si>
  <si>
    <t xml:space="preserve">Proyectos de Inversión </t>
  </si>
  <si>
    <t xml:space="preserve">Proyecto de inversión FUGA </t>
  </si>
  <si>
    <t>Nombre del plan:</t>
  </si>
  <si>
    <t>Objetivo general del plan:</t>
  </si>
  <si>
    <t>Procesos FUGA</t>
  </si>
  <si>
    <t>Recursos Físicos</t>
  </si>
  <si>
    <t>Gestión Financiera</t>
  </si>
  <si>
    <t>Gestión Jurídica</t>
  </si>
  <si>
    <t>Proceso responsable de la formulación del plan:</t>
  </si>
  <si>
    <t>Dependencias</t>
  </si>
  <si>
    <t xml:space="preserve">Dirección general </t>
  </si>
  <si>
    <t>Subdirección de Gestión Corporativa</t>
  </si>
  <si>
    <t>Subdirección Artística y Cultural</t>
  </si>
  <si>
    <t>Subdirección para la Gestión del Centro de Bogotá</t>
  </si>
  <si>
    <t>Oficina Asesora Jurídica</t>
  </si>
  <si>
    <t>Oficina Asesora de Planeación</t>
  </si>
  <si>
    <t>Oficina de Control Interno</t>
  </si>
  <si>
    <t>Link de publicación del plan:</t>
  </si>
  <si>
    <t>Misón</t>
  </si>
  <si>
    <t>Visión</t>
  </si>
  <si>
    <t>Vigencia (Año)</t>
  </si>
  <si>
    <t>Alcance del plan:</t>
  </si>
  <si>
    <t>Viegencia del Plan:</t>
  </si>
  <si>
    <t>Instancia  responsable que aprueba, adopta  y toma decisiones frente al plan:</t>
  </si>
  <si>
    <t>ACTIVIDAD</t>
  </si>
  <si>
    <t>FÓRMULA DEL INDICADOR</t>
  </si>
  <si>
    <t>PRODUCTO ENTREGABLE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</si>
  <si>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</si>
  <si>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</si>
  <si>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</si>
  <si>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</si>
  <si>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</si>
  <si>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 xml:space="preserve">Primera Línea de defensa </t>
  </si>
  <si>
    <t>Fecha</t>
  </si>
  <si>
    <t>ELABORÓ:</t>
  </si>
  <si>
    <t>Nombre:</t>
  </si>
  <si>
    <t>Cargo:</t>
  </si>
  <si>
    <t xml:space="preserve">Registrar cargo </t>
  </si>
  <si>
    <t>Políticas de Operación</t>
  </si>
  <si>
    <t>Nombre del Líder del Proceso</t>
  </si>
  <si>
    <t>Cumplimiento total  (80-100%)</t>
  </si>
  <si>
    <t>Avances en la gestión (60-79%)</t>
  </si>
  <si>
    <t>Sin gestión  (0-59%)</t>
  </si>
  <si>
    <t xml:space="preserve">1. Mejorar la calidad de vida de la ciudadanía al ampliar el acceso a la práctica y disfrute del arte y la cultura como parte de su cotidianidad en condiciones
de equidad. </t>
  </si>
  <si>
    <t>2. Potenciar a los creadores del Centro que quieran expresarse y ver en el arte, la cultura y la creatividad una forma de vida.</t>
  </si>
  <si>
    <t>3. Impulsar la reactivación física, económica y social del sector del antiguo Bronx y articularlo con las comunidades y territorios del centro de la ciudad
a partir del arte, la cultura y la creatividad</t>
  </si>
  <si>
    <t>4. Aumentar la apropiación del centro de la ciudad como un territorio diverso, de convivencia pacífica, encuentro y desarrollo desde la transformación
cultural</t>
  </si>
  <si>
    <t>5. Consolidar modelos de gestión, desarrollando capacidades del talento humano y optimizando los recursos tecnológicos, físicos y financieros para
dar respuesta eficaz a las necesidades de la ciudadanía y grupos de valor</t>
  </si>
  <si>
    <t>7682. Desarrollo y Fomento a las prácticas artísticas y culturales para dinamizar el centro de Bogotá</t>
  </si>
  <si>
    <t>7724. Mejoramiento y Conservación de la infraestructura cultural pública para el disfrute del centro de Bogotá</t>
  </si>
  <si>
    <t>7674. Desarrollo del Bronx Distrito Creativo en Bogotá</t>
  </si>
  <si>
    <t>7713. Fortalecimiento del ecosistema de la economía cultural y creativa del centro de Bogotá</t>
  </si>
  <si>
    <t>7664. Transformación Cultural de imaginarios del Centro de Bogotá</t>
  </si>
  <si>
    <t>7760- Modernización de la Arquitectura Institucional de la FUGA</t>
  </si>
  <si>
    <t>Planeación</t>
  </si>
  <si>
    <t>Servicio al ciudadano</t>
  </si>
  <si>
    <t>Gestión de las comunicaciones</t>
  </si>
  <si>
    <t>Gestión del Talento Humano</t>
  </si>
  <si>
    <t>Gestión de mejora</t>
  </si>
  <si>
    <t xml:space="preserve">Evaluación Independiente de la Gestión </t>
  </si>
  <si>
    <t>Transformación cultural para la revitalización del centro</t>
  </si>
  <si>
    <t xml:space="preserve">Gestión Documental </t>
  </si>
  <si>
    <t>Gestión de TIC</t>
  </si>
  <si>
    <t>Objetivos Estratégicos Asociados</t>
  </si>
  <si>
    <t>En el 2030, la FUGA será referente de articulación y gestión de iniciativas de transformación del territorio del Centro de Bogotá como símbolo distrital de desarrollo desde el potencial creativo, el arte y la cultura.</t>
  </si>
  <si>
    <t>La FUGA es la plataforma pública de la administración distrital que articula y gestiona la vitalización y transformación participativa del Centro de Bogotá a través de su potencial creativo, el arte y la cultura.</t>
  </si>
  <si>
    <t>CONTROL DE CAMBIOS CONTENIDOS DEL PLAN</t>
  </si>
  <si>
    <t xml:space="preserve">COMPONENTE </t>
  </si>
  <si>
    <t xml:space="preserve">MAGNITUD TOTAL PROGRAMADA </t>
  </si>
  <si>
    <t>Avance acumulado</t>
  </si>
  <si>
    <t>Segunda Línea de Defensa 
Oficina Asesora de Planeación *</t>
  </si>
  <si>
    <t xml:space="preserve">* La Segunda línea de defensa realizará seguimientos por muestreo de acuerdo con su cronogrma anual . </t>
  </si>
  <si>
    <t>V4, 26-04-2021</t>
  </si>
  <si>
    <r>
      <t>Para el diligenciamiento de este formato  asegurarse de mantener la coherencia con lo que se haya establecido en el documento original del Plan Institucional que enmarca este plan de acción y que es acorde a la normatividad aplicable. 
Tener en cuenta los requerimientos que se establecen en el Modelo Integrado de Planeación y gestión MIPG  que le apliquen a este plan. 
Revisar la  Guía para la formulación y seguimiento a planes institucionales y estratégico</t>
    </r>
    <r>
      <rPr>
        <sz val="11"/>
        <rFont val="Arial"/>
        <family val="2"/>
      </rPr>
      <t xml:space="preserve">s </t>
    </r>
    <r>
      <rPr>
        <b/>
        <sz val="11"/>
        <rFont val="Arial"/>
        <family val="2"/>
      </rPr>
      <t>(PN-GU-01</t>
    </r>
    <r>
      <rPr>
        <sz val="11"/>
        <rFont val="Arial"/>
        <family val="2"/>
      </rPr>
      <t xml:space="preserve">) en el Sistema Integrado de Gestión de la FUGA para mayor claridad sobre los campos de este formato y la manera de diligenciarlo y hacerle seguimiento. </t>
    </r>
  </si>
  <si>
    <t>Plan de acción PIGA 2023</t>
  </si>
  <si>
    <t xml:space="preserve"> Mitigar y controlar los impactos ambientales negativos significativos generados de las actividades misionales y administrativas de la FUGA</t>
  </si>
  <si>
    <t>Cumplir con el 100% de las actividades planteadas en el plan de acción PIGA de la presente vigencia.</t>
  </si>
  <si>
    <t xml:space="preserve">Analizar los consumos de agua de las sedes de la entidad semestralmente </t>
  </si>
  <si>
    <t>Continuar con el aprovechamiento de las aguas lluvias en la sede principal de la FUGA</t>
  </si>
  <si>
    <t>Capacitar a los colaboradores de la entidad sobre el uso eficiente de la energía</t>
  </si>
  <si>
    <t xml:space="preserve">Analizar los consumos de energía de las sedes de la entidad semestralmente </t>
  </si>
  <si>
    <t>Realizar la disposición adecuada del 100% de los residuos aprovechables, no aprovechables y peligrosos generados en las sedes de la entidad</t>
  </si>
  <si>
    <t>Actualizar los planes de gestión de integral de residuos</t>
  </si>
  <si>
    <t xml:space="preserve">Realizar una campaña pedagógica para la disminución de plásticos de un solo uso </t>
  </si>
  <si>
    <t>Cumplir con el 100% de las actividades establecidas en el PIMS</t>
  </si>
  <si>
    <t>Realizar una salida en bicicleta fomentando la bicicleta como medio de transporte sostenible</t>
  </si>
  <si>
    <t xml:space="preserve">Desarrollar la semana ambiental la primera semana de junio </t>
  </si>
  <si>
    <t>Actualizar la matriz de normatividad ambiental</t>
  </si>
  <si>
    <t>Programa uso eficiente del agua</t>
  </si>
  <si>
    <t>Programa uso eficiente de la energía</t>
  </si>
  <si>
    <t>Programa Gestión Integral de Residuos</t>
  </si>
  <si>
    <t>Programa consumo sostenible</t>
  </si>
  <si>
    <t>Programa Implementación de prácticas sostenibles</t>
  </si>
  <si>
    <t>((número de inspecciones realizadas/número de inspecciones programadas))*100</t>
  </si>
  <si>
    <t>((número de analisis realizados/número de analisis programados))*100</t>
  </si>
  <si>
    <t>((número de actividades ejecutadas/número de actividades proyectadas))*100</t>
  </si>
  <si>
    <t>((número de capacitaciones realizadas/número de capacitaciones programadas))*100</t>
  </si>
  <si>
    <t>((número de piezas divulgadas/número de piezas programadas))*100</t>
  </si>
  <si>
    <t>((número de informes elaborados/número de informes proyectados))*100</t>
  </si>
  <si>
    <t>((número de propuestas presentadas/número de propuestas proyectadas))*100</t>
  </si>
  <si>
    <t>((Kg de residuos dispuestos/Kg de residuos generados))*100</t>
  </si>
  <si>
    <t>((número de planes actualizados/número de planes programados))*100</t>
  </si>
  <si>
    <t>((actividades ejecutadas/actividades programadas))*100</t>
  </si>
  <si>
    <t>((número de campañas realizadas/número de campañas de proyectadas))*100</t>
  </si>
  <si>
    <t>Divulgar una pieza comunicativa trimestralmente la cual se mostrara en cualquiera de las plataformas de la entidad</t>
  </si>
  <si>
    <t>Realizar (1) salida en bicicleta</t>
  </si>
  <si>
    <t>Realizar una (1) semana ambiental</t>
  </si>
  <si>
    <t xml:space="preserve">I TRIMESTRE </t>
  </si>
  <si>
    <t xml:space="preserve">II TRIMESTRE </t>
  </si>
  <si>
    <t xml:space="preserve">III TRIMESTRE </t>
  </si>
  <si>
    <t xml:space="preserve">IV TRIMESTRE </t>
  </si>
  <si>
    <t>Actividades programadas</t>
  </si>
  <si>
    <t>Actividades ejecutadas</t>
  </si>
  <si>
    <t>Realizar semestralmente la verificación y funcionamiento de los aparatos hidraulicos y sanitarios garantizando su optimo funcionamiento.</t>
  </si>
  <si>
    <t>Divulgar piezas publicitarias que fomente  en uso adecuado y eficiente de energía</t>
  </si>
  <si>
    <t>Divulgar piezas publicitarias que fomente la disposición final adecuada de los residuos generados en la entidad</t>
  </si>
  <si>
    <t>Acondicionar el cuarto de almacenamiento de los diferentes tipos de residuos que se generan en la entidad</t>
  </si>
  <si>
    <t>Elaborar semestralmente un informe de verificación de la verificación del 10% de los contratos  verificando la inclusión de criterios ambientales fortaleciendo la cadena de suministro y la mitigación a los impactos ambientales significativos</t>
  </si>
  <si>
    <t>((informes elaborados/número de informes proyectados))*100</t>
  </si>
  <si>
    <t>Gestionar de manera adecuada el 100% de los residuos aprovechables, no aprovechables y peligrosos.</t>
  </si>
  <si>
    <t>Entregar un (1) Informe de verificación de las condiciones de los cuartos de almacenamiento</t>
  </si>
  <si>
    <t>Actualizar dos (2)  planes de residuos: (aprovechables y peligrosos)</t>
  </si>
  <si>
    <t>Entregar dos (2) Informes al año de verificación del  10% de los contratos revisados con los criterios ambientales incluidos.</t>
  </si>
  <si>
    <t>Una campaña anual para la disminución de plástico de un solo uso</t>
  </si>
  <si>
    <t>100% del PIMS ejecutado</t>
  </si>
  <si>
    <t xml:space="preserve">Actualizar  una (1) matriz de normatividad ambiental </t>
  </si>
  <si>
    <t>Realizar una (1) anual actividad para mejorar la eficiencia en el aprovechamiento de las aguas lluvias</t>
  </si>
  <si>
    <t xml:space="preserve">Realizar 1 (una) capacitación anual donde se entrega listado de asistencia, presentación en PowerPoint y registro fotografico </t>
  </si>
  <si>
    <t>Divulgar una pieza comunicativa trimestralmente (4 en el año) la cual se mostrara en cualquiera de las plataformas de la entidad</t>
  </si>
  <si>
    <t>Divulgar una pieza comunicativa trimestralmente (4 en el año) la cual se mostrara en cualquiera de las plataformas de divulgación de la entidad.</t>
  </si>
  <si>
    <t>Realizar la entrega de (dos) 2 informes anuales (1 informe por semestre) de la inspección de los aparatos hidraulicos y sanitarios a la oficina de recursos físicos.</t>
  </si>
  <si>
    <t xml:space="preserve">Realizar la entrega de 2 (dos) anuales (1  informe semestral) a la Subdirección de Gestión Corporativa de los consumos de las sedes de la entidad </t>
  </si>
  <si>
    <t>Evaluar técnicamente la posibilidad de implementar fuente alternativa de energía en la sede casa amarilla.</t>
  </si>
  <si>
    <r>
      <t>Presentar una propuesta sobre la implementación de una estrategia de fuentes de energía alternativa ,</t>
    </r>
    <r>
      <rPr>
        <u/>
        <sz val="11"/>
        <rFont val="Arial"/>
        <family val="2"/>
      </rPr>
      <t xml:space="preserve"> de acuerdo a lo establecido Acuerdo 655 de 2016, artículos 1 y 3, la entidad ha implementado de manera progresiva la utilización de Fuentes No Convencionales de Energía –FNCE- en la red de alumbrado público del Distrito Capital y/o en las edificaciones de su propiedad (2017-2021).</t>
    </r>
  </si>
  <si>
    <t xml:space="preserve">Realizar una (1) campaña de reciclaje donde se entrega listado de asistencia, presentación en PowerPoint y registro fotografico </t>
  </si>
  <si>
    <t>Realizar una campaña de reciclaje involucrando a los colaboradores de la entidad, afianzando la reduccion de los plastico de un solo uso, de acuerdo a lo establecido en el Decreto 317 de 2021 articulo 9.</t>
  </si>
  <si>
    <t>Enviar una pieza comunicativa con la importancia de reducir los plasticos de un solo de acuero a lo establecido en el Decreto 317 de 2021, articulo 9.</t>
  </si>
  <si>
    <t xml:space="preserve">Una (1) pieza comunicativa anual sobre plasticos de un solo uso </t>
  </si>
  <si>
    <t>Elaborar el informe anual de huella de carbono institucional.</t>
  </si>
  <si>
    <t>Elaborar 1 (un) Informe de huella de carbono institucional anual</t>
  </si>
  <si>
    <t>Divulgar piezas publicitarias que fomente el uso de medios de transportes sostenibles a los colaboradores de la entidad.</t>
  </si>
  <si>
    <t xml:space="preserve">Realizar la entrega de 2 (dos) informes anuales (1  informe semestral) de los consumos de agua de las sedes de la entidad </t>
  </si>
  <si>
    <t>Realizar una capacitación sobre plásticos de un solo uso a los colaboradores de la entidad de acuero a lo establecido en el Decreto 317 de 2021, articulo 9.</t>
  </si>
  <si>
    <t>Realizar una capacitación anual sobre plásticos de un solo uso a los colaboradores de la entidad</t>
  </si>
  <si>
    <t>Se relaciona el informe de inspección de los sistemas hidrosanitarios y luminarias de las sedes de la FUGA, evidenciando su cantidad, tipo y estado.</t>
  </si>
  <si>
    <t>Radicado ORFEO 20232700035333</t>
  </si>
  <si>
    <t>Se realiza la disposición final de los
residuos aprovechables generados
en el I trimestre.</t>
  </si>
  <si>
    <t>Radicado ORFEO enero 20232700040503
Radicado ORFEO Febrero
20232700040513
Radicado ORFEO marzo 20232700035933</t>
  </si>
  <si>
    <t>Se relaciona la pieza comunicativa sobre el uso eficiente de la energía
en la FUGA, esta pieza se divulgo por la cartelera institucional en el mes de febrero</t>
  </si>
  <si>
    <t>Radicado ORFEO 20232700033313</t>
  </si>
  <si>
    <t>Se divulga la pieza comunicativa en la cartelara de la entidad</t>
  </si>
  <si>
    <t>Radicado ORFEO 20232700035343</t>
  </si>
  <si>
    <t>Radicado ORFEO 20232700031843</t>
  </si>
  <si>
    <t>Se realizó la divulgación de la pieza comunicativa ¿Sabias que Bogotá cuenta con un sistema de bicicletas compartidas? En al pagina de la Intranet de la entidad</t>
  </si>
  <si>
    <t>Se realizó la instalación de un tanque cn capacidad de 250 litros para el almacenamiento de las aguas lluvias en el patio de la fuente de la sede principal.</t>
  </si>
  <si>
    <t>Radicado ORFEO 20232700074183</t>
  </si>
  <si>
    <t xml:space="preserve">Radicado ORFEO 20232800068033  </t>
  </si>
  <si>
    <t xml:space="preserve">Se realizó la capacitación en energías alternativas y uso eficiente de la energía con la ARL positiva </t>
  </si>
  <si>
    <t>Radicado ORFEO 20232700074213</t>
  </si>
  <si>
    <t>Se realizó la visita presencial con la empresa Greencol Energy para evaluar la alternativa de instalación de energías alternativas (energía solar) en la sede Casa Amarilla</t>
  </si>
  <si>
    <t>Se realizó la divulgación de la pieza comunicativa ¿Sabes como se genera energía en  Bogotá? En la pagína de la intranet</t>
  </si>
  <si>
    <t>Radicado ORFEO 20232700074233</t>
  </si>
  <si>
    <t>Durante el II trimestre se generaron 299,05 Kg de residuos aprovechables los cuales fueron dispuestos en su totalidad ante la asosiación de recicladores.</t>
  </si>
  <si>
    <t>Radicado ORFEO abril 20232700040193
Radicado ORFEO mayo 20232700057693
Radicado ORFEO junio 20232700074383</t>
  </si>
  <si>
    <t>Radicado ORFEO 20232700067893</t>
  </si>
  <si>
    <t>Se realizó la semana ambiental del 1 al 7 de junio de 2023 donde se realizaron las siguientes actividades: 
- Recolecta verde
- Capacitación plásticos de un solo uso
- Intercambiaton, "La FUGA esta de trueque"</t>
  </si>
  <si>
    <t>Se realizó la capacitación de plásticos de un solo en colaboración con la Secretaría Distrital de Ambiente.</t>
  </si>
  <si>
    <r>
      <t xml:space="preserve">Radicado ORFEO 20232700067893 </t>
    </r>
    <r>
      <rPr>
        <sz val="11"/>
        <rFont val="Calibri"/>
        <family val="2"/>
        <scheme val="minor"/>
      </rPr>
      <t>radicado principal</t>
    </r>
    <r>
      <rPr>
        <u/>
        <sz val="11"/>
        <color theme="10"/>
        <rFont val="Calibri"/>
        <family val="2"/>
        <scheme val="minor"/>
      </rPr>
      <t xml:space="preserve">
</t>
    </r>
    <r>
      <rPr>
        <b/>
        <u/>
        <sz val="11"/>
        <rFont val="Calibri"/>
        <family val="2"/>
        <scheme val="minor"/>
      </rPr>
      <t>Nota:</t>
    </r>
    <r>
      <rPr>
        <u/>
        <sz val="11"/>
        <rFont val="Calibri"/>
        <family val="2"/>
        <scheme val="minor"/>
      </rPr>
      <t xml:space="preserve"> La evidencia de la actividad No. 2 se encuentra en el</t>
    </r>
    <r>
      <rPr>
        <u/>
        <sz val="11"/>
        <color theme="10"/>
        <rFont val="Calibri"/>
        <family val="2"/>
        <scheme val="minor"/>
      </rPr>
      <t xml:space="preserve"> radicado 2023270006789300002</t>
    </r>
  </si>
  <si>
    <t>ACTIVIDADES EJECUTADAS</t>
  </si>
  <si>
    <t>PORCENTAJE DE CUMPLIMIENTO</t>
  </si>
  <si>
    <t>TOTAL PLAN DE ACCIÓN EJECUTADO</t>
  </si>
  <si>
    <t>Radicado ORFEO 20232700045813</t>
  </si>
  <si>
    <t>Se realizó la campaña de reciclaje involucrando a a los colaboradores de la FUGA afianzando estrategias para la reducción de plásticos de un solo uso</t>
  </si>
  <si>
    <t>Radicado ORFEO 20232700075853</t>
  </si>
  <si>
    <t>Se divugo la pieza comunicativa "Ten en cuenta estos consejos para reducir el consumo de plásticos de un solo uso".</t>
  </si>
  <si>
    <t>Se realizó la elaboración del informe de huella de carbono de la fuga correspondiente al periodo 2022, es informe se elaboro en enero para poder recopilar la información de 2022</t>
  </si>
  <si>
    <t xml:space="preserve">Radicado ORFEO 20232700033353	</t>
  </si>
  <si>
    <r>
      <t xml:space="preserve">Radicado principal ORFEO 20232700067893
</t>
    </r>
    <r>
      <rPr>
        <sz val="11"/>
        <color theme="10"/>
        <rFont val="Calibri"/>
        <family val="2"/>
        <scheme val="minor"/>
      </rPr>
      <t xml:space="preserve">Nota: Para ver la evidencia de esta actividad </t>
    </r>
    <r>
      <rPr>
        <sz val="11"/>
        <rFont val="Calibri"/>
        <family val="2"/>
        <scheme val="minor"/>
      </rPr>
      <t>se debe ser el radicado ORFEO 2023270006789300002</t>
    </r>
  </si>
  <si>
    <t>Se realizo la capacitacuíon de plásticos de un solo uso la cual se realizo en la semana ambiental del mes de junio en colaboración con la SDA</t>
  </si>
  <si>
    <t>Radicado ORFEO 20232700075903</t>
  </si>
  <si>
    <t>Se realizó la divulgación de la pieza comunicativa día de la movilidad sostenible en la pagina de la intranet</t>
  </si>
  <si>
    <t>IVÁN MAURICIO PÉREZ G</t>
  </si>
  <si>
    <t xml:space="preserve">CONTRATISTA GESTIÓN AMBIENTAL </t>
  </si>
  <si>
    <t xml:space="preserve">MARTHA LUCIA CARDONA </t>
  </si>
  <si>
    <t>SUBDIRECTORA DE GESTIÓN CORPORATIVA</t>
  </si>
  <si>
    <t>Radicado ORFEO 20232700089283</t>
  </si>
  <si>
    <t xml:space="preserve">Se realizó la elaboración del informe de analisis de los consumos de agua de las sedes de la entidad del I semestre del 2023 teniendo como linea base el año 2019 </t>
  </si>
  <si>
    <t xml:space="preserve">Se realizó la elboración del informe de analisis de los consumos de energía de las sedes de la entidad del I semestre del 2023 teniendo como linea base el año 2019 </t>
  </si>
  <si>
    <t>Se realizó la entrega de 118,55 Kg de resiudos aprovechables a la asociación de recicladores Pedro León Trubuchi para su aprovechamiento.</t>
  </si>
  <si>
    <t>Radicado ORFEO</t>
  </si>
  <si>
    <t>Se realizó el informe Informe de seguimiento condiciones ambientales cuarto de residuos peligrosos, dando cumplimiento a lo establecido en el decreto 1076 de 2015 y resolucion 1023 de 2005 expedidas por el Ministerio de Ambiente y Desarrollo Sostenible.</t>
  </si>
  <si>
    <t>Radicado ORFEO 20232700095493</t>
  </si>
  <si>
    <t xml:space="preserve">Se divulgo la pieza comunictiva ¿Sabias que venir en bici a la fuga tiene su recompensa?
Se divulgo la pieza comunicativa día sin carro </t>
  </si>
  <si>
    <t>Radicado ORFEO 20232700084183
Radicado ORFEO 20232700098193</t>
  </si>
  <si>
    <t>Se realizó la actividad salida en bicicleta en colaboración con el IDRD en la ejecución de la semana de la salud</t>
  </si>
  <si>
    <t>Radicado ORFEO 2023280008701300024</t>
  </si>
  <si>
    <t>Tercera línea de defensa</t>
  </si>
  <si>
    <t>Observaciones</t>
  </si>
  <si>
    <t xml:space="preserve">Se validan evidencias de ejecución
</t>
  </si>
  <si>
    <t>Se validan el Orfeo 20232700035333 del primer informe semestral sobre la inspección red de iluminación e hidrosanitaria del mes de marzo. Se encuentra pendiente el informe del segundo semestre.</t>
  </si>
  <si>
    <t>Se revisa el radicado Orfeo 20232700074213 de la reunion con propuesta energias alternativas.</t>
  </si>
  <si>
    <t>Se revisó el radicado Orfeo de la publicacion de las piezas comunicativas sobre el uso de la energía de los meses febrero y julio.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</si>
</sst>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 * #,##0.00_ ;_ * \-#,##0.00_ ;_ * &quot;-&quot;??_ ;_ @_ 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sz val="14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</cellStyleXfs>
  <cellXfs count="144">
    <xf numFmtId="0" fontId="0" fillId="0" borderId="0" xfId="0"/>
    <xf numFmtId="0" fontId="5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3" borderId="0" xfId="0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8" fillId="3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" fillId="5" borderId="5" xfId="0" applyFont="1" applyFill="1" applyBorder="1"/>
    <xf numFmtId="0" fontId="1" fillId="5" borderId="0" xfId="0" applyFont="1" applyFill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/>
    <xf numFmtId="0" fontId="3" fillId="0" borderId="1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5" fillId="0" borderId="16" xfId="0" applyFont="1" applyBorder="1"/>
    <xf numFmtId="0" fontId="5" fillId="0" borderId="10" xfId="0" applyFont="1" applyBorder="1"/>
    <xf numFmtId="0" fontId="5" fillId="0" borderId="13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8" borderId="16" xfId="0" applyFont="1" applyFill="1" applyBorder="1" applyAlignment="1" applyProtection="1">
      <alignment vertical="center" wrapText="1"/>
      <protection locked="0"/>
    </xf>
    <xf numFmtId="15" fontId="4" fillId="0" borderId="16" xfId="0" applyNumberFormat="1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14" fontId="4" fillId="0" borderId="16" xfId="0" applyNumberFormat="1" applyFont="1" applyBorder="1" applyAlignment="1" applyProtection="1">
      <alignment horizontal="center" vertical="center" wrapText="1"/>
      <protection locked="0"/>
    </xf>
    <xf numFmtId="0" fontId="4" fillId="0" borderId="16" xfId="7" applyNumberFormat="1" applyFont="1" applyFill="1" applyBorder="1" applyAlignment="1" applyProtection="1">
      <alignment horizontal="center" vertical="center" wrapText="1"/>
      <protection locked="0"/>
    </xf>
    <xf numFmtId="9" fontId="4" fillId="0" borderId="16" xfId="7" applyFont="1" applyFill="1" applyBorder="1" applyAlignment="1" applyProtection="1">
      <alignment horizontal="center" vertical="center" wrapText="1"/>
      <protection locked="0"/>
    </xf>
    <xf numFmtId="166" fontId="4" fillId="0" borderId="16" xfId="4" applyNumberFormat="1" applyFont="1" applyFill="1" applyBorder="1" applyAlignment="1" applyProtection="1">
      <alignment horizontal="left" vertical="center" wrapText="1"/>
    </xf>
    <xf numFmtId="0" fontId="20" fillId="0" borderId="16" xfId="12" applyFill="1" applyBorder="1" applyAlignment="1">
      <alignment vertical="center" wrapText="1"/>
    </xf>
    <xf numFmtId="0" fontId="5" fillId="0" borderId="19" xfId="0" applyFont="1" applyBorder="1" applyAlignment="1">
      <alignment horizontal="center" wrapText="1"/>
    </xf>
    <xf numFmtId="0" fontId="5" fillId="0" borderId="19" xfId="0" applyFont="1" applyBorder="1" applyAlignment="1">
      <alignment wrapText="1"/>
    </xf>
    <xf numFmtId="9" fontId="4" fillId="0" borderId="16" xfId="0" applyNumberFormat="1" applyFont="1" applyBorder="1" applyAlignment="1" applyProtection="1">
      <alignment horizontal="center" vertical="center" wrapText="1"/>
      <protection locked="0"/>
    </xf>
    <xf numFmtId="0" fontId="5" fillId="0" borderId="19" xfId="0" applyFont="1" applyBorder="1"/>
    <xf numFmtId="0" fontId="20" fillId="0" borderId="16" xfId="12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horizontal="center" vertical="center"/>
    </xf>
    <xf numFmtId="9" fontId="4" fillId="8" borderId="16" xfId="0" applyNumberFormat="1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8" borderId="21" xfId="0" applyFont="1" applyFill="1" applyBorder="1" applyAlignment="1" applyProtection="1">
      <alignment vertical="center" wrapText="1"/>
      <protection locked="0"/>
    </xf>
    <xf numFmtId="15" fontId="4" fillId="0" borderId="21" xfId="0" applyNumberFormat="1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7" applyNumberFormat="1" applyFont="1" applyFill="1" applyBorder="1" applyAlignment="1" applyProtection="1">
      <alignment horizontal="center" vertical="center" wrapText="1"/>
      <protection locked="0"/>
    </xf>
    <xf numFmtId="9" fontId="4" fillId="0" borderId="21" xfId="7" applyFont="1" applyFill="1" applyBorder="1" applyAlignment="1" applyProtection="1">
      <alignment horizontal="center" vertical="center" wrapText="1"/>
      <protection locked="0"/>
    </xf>
    <xf numFmtId="166" fontId="4" fillId="0" borderId="21" xfId="4" applyNumberFormat="1" applyFont="1" applyFill="1" applyBorder="1" applyAlignment="1" applyProtection="1">
      <alignment horizontal="left" vertical="center" wrapText="1"/>
    </xf>
    <xf numFmtId="14" fontId="4" fillId="0" borderId="21" xfId="0" applyNumberFormat="1" applyFont="1" applyBorder="1" applyAlignment="1" applyProtection="1">
      <alignment horizontal="center" vertical="center" wrapText="1"/>
      <protection locked="0"/>
    </xf>
    <xf numFmtId="0" fontId="20" fillId="0" borderId="21" xfId="12" applyFill="1" applyBorder="1" applyAlignment="1" applyProtection="1">
      <alignment horizontal="center" vertical="center" wrapText="1"/>
      <protection locked="0"/>
    </xf>
    <xf numFmtId="0" fontId="20" fillId="0" borderId="21" xfId="12" applyFill="1" applyBorder="1" applyAlignment="1">
      <alignment vertical="center" wrapText="1"/>
    </xf>
    <xf numFmtId="0" fontId="5" fillId="0" borderId="22" xfId="0" applyFont="1" applyBorder="1"/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8" borderId="24" xfId="0" applyFont="1" applyFill="1" applyBorder="1" applyAlignment="1" applyProtection="1">
      <alignment vertical="center" wrapText="1"/>
      <protection locked="0"/>
    </xf>
    <xf numFmtId="15" fontId="4" fillId="0" borderId="24" xfId="0" applyNumberFormat="1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14" fontId="4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24" xfId="7" applyNumberFormat="1" applyFont="1" applyFill="1" applyBorder="1" applyAlignment="1" applyProtection="1">
      <alignment horizontal="center" vertical="center" wrapText="1"/>
      <protection locked="0"/>
    </xf>
    <xf numFmtId="9" fontId="4" fillId="0" borderId="24" xfId="7" applyFont="1" applyFill="1" applyBorder="1" applyAlignment="1" applyProtection="1">
      <alignment horizontal="center" vertical="center" wrapText="1"/>
      <protection locked="0"/>
    </xf>
    <xf numFmtId="166" fontId="4" fillId="0" borderId="24" xfId="4" applyNumberFormat="1" applyFont="1" applyFill="1" applyBorder="1" applyAlignment="1" applyProtection="1">
      <alignment horizontal="left" vertical="center" wrapText="1"/>
    </xf>
    <xf numFmtId="0" fontId="20" fillId="0" borderId="24" xfId="12" applyFill="1" applyBorder="1" applyAlignment="1">
      <alignment vertical="center" wrapText="1"/>
    </xf>
    <xf numFmtId="0" fontId="5" fillId="0" borderId="25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2" fontId="4" fillId="0" borderId="16" xfId="4" applyNumberFormat="1" applyFont="1" applyFill="1" applyBorder="1" applyAlignment="1" applyProtection="1">
      <alignment horizontal="center" vertical="center" wrapText="1"/>
    </xf>
    <xf numFmtId="166" fontId="4" fillId="0" borderId="16" xfId="4" applyNumberFormat="1" applyFont="1" applyFill="1" applyBorder="1" applyAlignment="1" applyProtection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4" fillId="0" borderId="21" xfId="4" applyNumberFormat="1" applyFont="1" applyFill="1" applyBorder="1" applyAlignment="1" applyProtection="1">
      <alignment horizontal="center" vertical="center" wrapText="1"/>
    </xf>
    <xf numFmtId="166" fontId="4" fillId="0" borderId="21" xfId="4" applyNumberFormat="1" applyFont="1" applyFill="1" applyBorder="1" applyAlignment="1" applyProtection="1">
      <alignment horizontal="center" vertical="center" wrapText="1"/>
    </xf>
    <xf numFmtId="2" fontId="4" fillId="0" borderId="24" xfId="4" applyNumberFormat="1" applyFont="1" applyFill="1" applyBorder="1" applyAlignment="1" applyProtection="1">
      <alignment horizontal="center" vertical="center" wrapText="1"/>
    </xf>
    <xf numFmtId="166" fontId="4" fillId="0" borderId="24" xfId="4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3">
    <cellStyle name="Hipervínculo" xfId="12" builtinId="8"/>
    <cellStyle name="Millares [0] 2" xfId="1" xr:uid="{00000000-0005-0000-0000-000000000000}"/>
    <cellStyle name="Millares 2" xfId="2" xr:uid="{00000000-0005-0000-0000-000001000000}"/>
    <cellStyle name="Normal" xfId="0" builtinId="0"/>
    <cellStyle name="Normal 10" xfId="6" xr:uid="{00000000-0005-0000-0000-000003000000}"/>
    <cellStyle name="Normal 2" xfId="3" xr:uid="{00000000-0005-0000-0000-000004000000}"/>
    <cellStyle name="Normal 4" xfId="8" xr:uid="{32F1DC1F-DBFC-49BA-83E1-424B5C14B0BE}"/>
    <cellStyle name="Normal 5" xfId="9" xr:uid="{C20DC534-C45E-43ED-9FBB-40D77EDBE531}"/>
    <cellStyle name="Normal 6" xfId="10" xr:uid="{55A42A38-1B74-4392-88BA-B2CAE7AC264B}"/>
    <cellStyle name="Normal 7" xfId="11" xr:uid="{3A5E2004-0956-49AE-B909-B5CC7E33306E}"/>
    <cellStyle name="Porcentaje" xfId="7" builtinId="5"/>
    <cellStyle name="Porcentaje 2" xfId="4" xr:uid="{00000000-0005-0000-0000-000006000000}"/>
    <cellStyle name="Porcentual 3" xfId="5" xr:uid="{00000000-0005-0000-0000-000007000000}"/>
  </cellStyles>
  <dxfs count="12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377650</xdr:colOff>
      <xdr:row>1</xdr:row>
      <xdr:rowOff>377406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796D51-08D9-4F97-8ECD-BF94C9D5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772736" cy="1096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dpc\Downloads\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>
        <row r="3">
          <cell r="L3" t="str">
            <v>&lt;Por favor seleccione los objetivos estraégicos asociados a su área&gt;</v>
          </cell>
        </row>
        <row r="4">
          <cell r="L4" t="str">
            <v>Objetivo estratégico 1: Fomentar la apropiación social del patrimonio cultural tangible e intangible.</v>
          </cell>
        </row>
        <row r="5">
          <cell r="L5" t="str">
            <v>Objetivo estratégico 2: Gestionar la recuperación de Bienes y Sectores de Interés Cultural en el Distrito Capital.</v>
          </cell>
        </row>
        <row r="6">
          <cell r="L6" t="str">
            <v>Objetivo estratégico 3: Promover la inversión pública y privada con el fin de garantizar la sostenibilidad del patrimonio cultural.</v>
          </cell>
        </row>
        <row r="7">
          <cell r="L7" t="str">
            <v>Objetivo estratégico 4: Divulgar los valores de patrimonio cultural en todo el Distrito Capital.</v>
          </cell>
        </row>
        <row r="8">
          <cell r="L8" t="str">
            <v>Objetivo estratégico 5: Fortalecer la gestión y administración institucional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55"/>
  <sheetViews>
    <sheetView showGridLines="0" tabSelected="1" view="pageBreakPreview" topLeftCell="W13" zoomScale="70" zoomScaleNormal="70" zoomScaleSheetLayoutView="70" workbookViewId="0">
      <selection activeCell="AZ20" sqref="AZ20"/>
    </sheetView>
  </sheetViews>
  <sheetFormatPr baseColWidth="10" defaultRowHeight="14.25" x14ac:dyDescent="0.2"/>
  <cols>
    <col min="1" max="1" width="66.5703125" style="1" customWidth="1"/>
    <col min="2" max="2" width="38" style="1" customWidth="1"/>
    <col min="3" max="3" width="40.140625" style="1" customWidth="1"/>
    <col min="4" max="4" width="52.85546875" style="1" customWidth="1"/>
    <col min="5" max="5" width="18.42578125" style="1" customWidth="1"/>
    <col min="6" max="6" width="13.42578125" style="1" customWidth="1"/>
    <col min="7" max="7" width="38.140625" style="1" customWidth="1"/>
    <col min="8" max="12" width="16.28515625" style="1" customWidth="1"/>
    <col min="13" max="13" width="21" style="1" customWidth="1"/>
    <col min="14" max="14" width="27.28515625" style="1" customWidth="1"/>
    <col min="15" max="15" width="28.5703125" style="1" customWidth="1"/>
    <col min="16" max="19" width="16.28515625" style="1" customWidth="1"/>
    <col min="20" max="20" width="19.42578125" style="1" customWidth="1"/>
    <col min="21" max="22" width="16.28515625" style="1" customWidth="1"/>
    <col min="23" max="23" width="19.42578125" style="1" customWidth="1"/>
    <col min="24" max="24" width="33.28515625" style="1" customWidth="1"/>
    <col min="25" max="25" width="44" style="1" customWidth="1"/>
    <col min="26" max="27" width="16.28515625" style="1" customWidth="1"/>
    <col min="28" max="32" width="16.28515625" style="1" hidden="1" customWidth="1"/>
    <col min="33" max="33" width="24.5703125" style="1" hidden="1" customWidth="1"/>
    <col min="34" max="34" width="46.140625" style="1" hidden="1" customWidth="1"/>
    <col min="35" max="35" width="23.42578125" style="1" hidden="1" customWidth="1"/>
    <col min="36" max="39" width="16.28515625" style="1" hidden="1" customWidth="1"/>
    <col min="40" max="40" width="16.42578125" style="1" hidden="1" customWidth="1"/>
    <col min="41" max="41" width="15" style="1" hidden="1" customWidth="1"/>
    <col min="42" max="42" width="14.28515625" style="1" hidden="1" customWidth="1"/>
    <col min="43" max="43" width="17.7109375" style="1" hidden="1" customWidth="1"/>
    <col min="44" max="44" width="17.42578125" style="1" hidden="1" customWidth="1"/>
    <col min="45" max="45" width="23.28515625" style="1" hidden="1" customWidth="1"/>
    <col min="46" max="46" width="13.5703125" style="1" hidden="1" customWidth="1"/>
    <col min="47" max="47" width="15.7109375" style="1" hidden="1" customWidth="1"/>
    <col min="48" max="51" width="11.42578125" style="1" customWidth="1"/>
    <col min="52" max="52" width="36.7109375" style="1" customWidth="1"/>
    <col min="53" max="16384" width="11.42578125" style="1"/>
  </cols>
  <sheetData>
    <row r="1" spans="1:47" ht="57" customHeight="1" x14ac:dyDescent="0.2">
      <c r="A1" s="115"/>
      <c r="B1" s="116"/>
      <c r="C1" s="116"/>
      <c r="D1" s="116"/>
      <c r="E1" s="116"/>
      <c r="F1" s="116"/>
      <c r="G1" s="117"/>
      <c r="H1" s="39"/>
      <c r="I1" s="40"/>
      <c r="J1" s="41"/>
      <c r="K1" s="41"/>
      <c r="L1" s="41"/>
      <c r="M1" s="41"/>
      <c r="N1" s="42"/>
      <c r="O1" s="24"/>
    </row>
    <row r="2" spans="1:47" ht="31.5" customHeight="1" x14ac:dyDescent="0.2">
      <c r="A2" s="118"/>
      <c r="B2" s="119"/>
      <c r="C2" s="119"/>
      <c r="D2" s="119"/>
      <c r="E2" s="119"/>
      <c r="F2" s="119"/>
      <c r="G2" s="120"/>
      <c r="H2" s="39"/>
      <c r="I2" s="40"/>
      <c r="J2" s="41"/>
      <c r="K2" s="41"/>
      <c r="L2" s="41"/>
      <c r="M2" s="41"/>
    </row>
    <row r="3" spans="1:47" s="2" customFormat="1" x14ac:dyDescent="0.2">
      <c r="A3" s="25"/>
      <c r="B3" s="26"/>
      <c r="C3" s="26"/>
      <c r="D3" s="26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s="3" customFormat="1" ht="56.25" customHeight="1" x14ac:dyDescent="0.25">
      <c r="A4" s="22" t="s">
        <v>23</v>
      </c>
      <c r="B4" s="123" t="s">
        <v>70</v>
      </c>
      <c r="C4" s="123"/>
      <c r="D4" s="123"/>
      <c r="E4" s="123"/>
      <c r="F4" s="123"/>
      <c r="G4" s="123"/>
      <c r="H4" s="43"/>
      <c r="I4" s="44"/>
      <c r="J4" s="45"/>
      <c r="K4" s="45"/>
      <c r="L4" s="45"/>
      <c r="M4" s="45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</row>
    <row r="5" spans="1:47" ht="45" customHeight="1" x14ac:dyDescent="0.25">
      <c r="A5" s="23" t="s">
        <v>24</v>
      </c>
      <c r="B5" s="123" t="s">
        <v>69</v>
      </c>
      <c r="C5" s="123"/>
      <c r="D5" s="123"/>
      <c r="E5" s="123"/>
      <c r="F5" s="123"/>
      <c r="G5" s="123"/>
      <c r="H5" s="43"/>
      <c r="I5" s="44"/>
      <c r="J5" s="45"/>
      <c r="K5" s="45"/>
      <c r="L5" s="45"/>
      <c r="M5" s="45"/>
      <c r="N5" s="46"/>
      <c r="O5" s="46"/>
      <c r="P5" s="46"/>
    </row>
    <row r="6" spans="1:47" ht="24.75" customHeight="1" x14ac:dyDescent="0.25">
      <c r="A6" s="9"/>
      <c r="B6" s="10"/>
      <c r="C6" s="10"/>
      <c r="D6" s="10"/>
      <c r="F6" s="10"/>
      <c r="G6" s="10"/>
      <c r="H6" s="47"/>
      <c r="I6" s="10"/>
      <c r="J6" s="47"/>
      <c r="K6" s="47"/>
      <c r="L6" s="47"/>
      <c r="M6" s="47"/>
      <c r="N6" s="46"/>
      <c r="O6" s="46"/>
      <c r="P6" s="46"/>
    </row>
    <row r="7" spans="1:47" ht="44.25" customHeight="1" x14ac:dyDescent="0.25">
      <c r="A7" s="124" t="s">
        <v>3</v>
      </c>
      <c r="B7" s="124"/>
      <c r="C7" s="124"/>
      <c r="F7" s="114" t="s">
        <v>68</v>
      </c>
      <c r="G7" s="114"/>
      <c r="J7" s="48"/>
      <c r="K7" s="48"/>
      <c r="L7" s="48"/>
      <c r="M7" s="48"/>
      <c r="N7" s="46"/>
      <c r="O7" s="46"/>
      <c r="P7" s="46"/>
    </row>
    <row r="8" spans="1:47" ht="60" customHeight="1" x14ac:dyDescent="0.25">
      <c r="A8" s="8" t="s">
        <v>7</v>
      </c>
      <c r="B8" s="125" t="s">
        <v>79</v>
      </c>
      <c r="C8" s="125"/>
      <c r="D8" s="36"/>
      <c r="F8" s="122" t="s">
        <v>51</v>
      </c>
      <c r="G8" s="122"/>
      <c r="J8" s="49"/>
      <c r="K8" s="49"/>
      <c r="L8" s="49"/>
      <c r="M8" s="49"/>
      <c r="N8" s="46"/>
      <c r="O8" s="46"/>
      <c r="P8" s="46"/>
    </row>
    <row r="9" spans="1:47" ht="98.25" customHeight="1" x14ac:dyDescent="0.25">
      <c r="A9" s="8" t="s">
        <v>8</v>
      </c>
      <c r="B9" s="121" t="s">
        <v>80</v>
      </c>
      <c r="C9" s="121"/>
      <c r="D9" s="35"/>
      <c r="F9" s="122" t="s">
        <v>52</v>
      </c>
      <c r="G9" s="122"/>
      <c r="J9" s="49"/>
      <c r="K9" s="49"/>
      <c r="L9" s="49"/>
      <c r="M9" s="49"/>
      <c r="N9" s="46"/>
      <c r="O9" s="46"/>
      <c r="P9" s="46"/>
    </row>
    <row r="10" spans="1:47" ht="30" customHeight="1" x14ac:dyDescent="0.25">
      <c r="A10" s="8" t="s">
        <v>26</v>
      </c>
      <c r="B10" s="121" t="s">
        <v>81</v>
      </c>
      <c r="C10" s="121"/>
      <c r="D10" s="35"/>
      <c r="G10" s="7"/>
      <c r="J10" s="49"/>
      <c r="K10" s="49"/>
      <c r="L10" s="49"/>
      <c r="M10" s="49"/>
      <c r="N10" s="46"/>
      <c r="O10" s="46"/>
      <c r="P10" s="46"/>
    </row>
    <row r="11" spans="1:47" ht="35.25" customHeight="1" x14ac:dyDescent="0.25">
      <c r="A11" s="8" t="s">
        <v>13</v>
      </c>
      <c r="B11" s="125" t="s">
        <v>10</v>
      </c>
      <c r="C11" s="125"/>
      <c r="D11" s="36"/>
      <c r="F11" s="114" t="s">
        <v>6</v>
      </c>
      <c r="G11" s="114"/>
      <c r="J11" s="48"/>
      <c r="K11" s="48"/>
      <c r="L11" s="48"/>
      <c r="M11" s="48"/>
      <c r="N11" s="46"/>
      <c r="O11" s="46"/>
      <c r="P11" s="46"/>
    </row>
    <row r="12" spans="1:47" ht="51" customHeight="1" x14ac:dyDescent="0.25">
      <c r="A12" s="8" t="s">
        <v>28</v>
      </c>
      <c r="B12" s="125" t="s">
        <v>16</v>
      </c>
      <c r="C12" s="125"/>
      <c r="D12" s="37"/>
      <c r="F12" s="11">
        <v>1</v>
      </c>
      <c r="G12" s="38" t="s">
        <v>58</v>
      </c>
      <c r="J12" s="50"/>
      <c r="K12" s="50"/>
      <c r="L12" s="50"/>
      <c r="M12" s="50"/>
      <c r="P12" s="46"/>
    </row>
    <row r="13" spans="1:47" ht="35.25" customHeight="1" x14ac:dyDescent="0.25">
      <c r="A13" s="8" t="s">
        <v>22</v>
      </c>
      <c r="B13" s="121"/>
      <c r="C13" s="121"/>
      <c r="D13" s="35"/>
      <c r="E13" s="3"/>
      <c r="F13" s="3"/>
      <c r="G13" s="3"/>
      <c r="H13" s="46"/>
      <c r="I13" s="46"/>
      <c r="J13" s="46"/>
      <c r="K13" s="46"/>
      <c r="L13" s="46"/>
      <c r="M13" s="46"/>
      <c r="N13" s="46"/>
      <c r="O13" s="46"/>
      <c r="P13" s="46"/>
    </row>
    <row r="14" spans="1:47" ht="36.75" customHeight="1" x14ac:dyDescent="0.25">
      <c r="A14" s="8" t="s">
        <v>27</v>
      </c>
      <c r="B14" s="121">
        <v>2023</v>
      </c>
      <c r="C14" s="121"/>
      <c r="D14" s="35"/>
      <c r="O14" s="46"/>
      <c r="P14" s="46"/>
    </row>
    <row r="15" spans="1:47" x14ac:dyDescent="0.2">
      <c r="A15" s="4"/>
      <c r="B15" s="4"/>
      <c r="C15" s="4"/>
      <c r="D15" s="4"/>
      <c r="E15" s="4"/>
      <c r="F15" s="4"/>
      <c r="G15" s="4"/>
      <c r="H15" s="35"/>
      <c r="I15" s="35"/>
      <c r="J15" s="35"/>
      <c r="K15" s="35"/>
      <c r="L15" s="35"/>
      <c r="M15" s="35"/>
      <c r="N15" s="35"/>
      <c r="O15" s="35"/>
      <c r="P15" s="35"/>
    </row>
    <row r="16" spans="1:47" ht="87" customHeight="1" x14ac:dyDescent="0.2">
      <c r="A16" s="12" t="s">
        <v>43</v>
      </c>
      <c r="B16" s="141" t="s">
        <v>78</v>
      </c>
      <c r="C16" s="142"/>
      <c r="D16" s="142"/>
      <c r="E16" s="142"/>
      <c r="F16" s="142"/>
      <c r="G16" s="142"/>
      <c r="H16" s="142"/>
      <c r="I16" s="143"/>
      <c r="J16" s="51"/>
      <c r="K16" s="51"/>
      <c r="L16" s="51"/>
      <c r="M16" s="51"/>
      <c r="N16" s="35"/>
      <c r="O16" s="35"/>
      <c r="P16" s="35"/>
    </row>
    <row r="17" spans="1:52" ht="15" customHeight="1" x14ac:dyDescent="0.2">
      <c r="A17" s="4"/>
      <c r="B17" s="4"/>
      <c r="C17" s="4"/>
      <c r="D17" s="4"/>
      <c r="E17" s="4"/>
      <c r="F17" s="4"/>
      <c r="G17" s="4"/>
      <c r="H17" s="35"/>
      <c r="I17" s="35"/>
      <c r="J17" s="35"/>
      <c r="K17" s="35"/>
      <c r="L17" s="35"/>
      <c r="M17" s="35"/>
      <c r="N17" s="35"/>
      <c r="O17" s="35"/>
      <c r="P17" s="35"/>
    </row>
    <row r="18" spans="1:52" ht="15" customHeight="1" x14ac:dyDescent="0.2">
      <c r="A18" s="127" t="s">
        <v>72</v>
      </c>
      <c r="B18" s="127" t="s">
        <v>29</v>
      </c>
      <c r="C18" s="127" t="s">
        <v>30</v>
      </c>
      <c r="D18" s="127" t="s">
        <v>31</v>
      </c>
      <c r="E18" s="126" t="s">
        <v>0</v>
      </c>
      <c r="F18" s="126"/>
      <c r="G18" s="98" t="s">
        <v>25</v>
      </c>
      <c r="H18" s="139" t="s">
        <v>112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 t="s">
        <v>113</v>
      </c>
      <c r="S18" s="139"/>
      <c r="T18" s="139"/>
      <c r="U18" s="139"/>
      <c r="V18" s="139"/>
      <c r="W18" s="139"/>
      <c r="X18" s="139"/>
      <c r="Y18" s="139"/>
      <c r="Z18" s="139"/>
      <c r="AA18" s="139"/>
      <c r="AB18" s="139" t="s">
        <v>114</v>
      </c>
      <c r="AC18" s="139"/>
      <c r="AD18" s="139"/>
      <c r="AE18" s="139"/>
      <c r="AF18" s="139"/>
      <c r="AG18" s="139"/>
      <c r="AH18" s="139"/>
      <c r="AI18" s="139"/>
      <c r="AJ18" s="139"/>
      <c r="AK18" s="139"/>
      <c r="AL18" s="139" t="s">
        <v>115</v>
      </c>
      <c r="AM18" s="139"/>
      <c r="AN18" s="139"/>
      <c r="AO18" s="139"/>
      <c r="AP18" s="139"/>
      <c r="AQ18" s="139"/>
      <c r="AR18" s="139"/>
      <c r="AS18" s="139"/>
      <c r="AT18" s="139"/>
      <c r="AU18" s="139"/>
      <c r="AV18" s="113" t="s">
        <v>173</v>
      </c>
      <c r="AW18" s="113"/>
      <c r="AX18" s="113" t="s">
        <v>174</v>
      </c>
      <c r="AY18" s="113"/>
      <c r="AZ18" s="102" t="s">
        <v>201</v>
      </c>
    </row>
    <row r="19" spans="1:52" ht="56.25" customHeight="1" x14ac:dyDescent="0.2">
      <c r="A19" s="127"/>
      <c r="B19" s="127"/>
      <c r="C19" s="127"/>
      <c r="D19" s="127"/>
      <c r="E19" s="127" t="s">
        <v>1</v>
      </c>
      <c r="F19" s="127" t="s">
        <v>2</v>
      </c>
      <c r="G19" s="128" t="s">
        <v>73</v>
      </c>
      <c r="H19" s="138" t="s">
        <v>0</v>
      </c>
      <c r="I19" s="138"/>
      <c r="J19" s="139" t="s">
        <v>116</v>
      </c>
      <c r="K19" s="139" t="s">
        <v>117</v>
      </c>
      <c r="L19" s="139" t="s">
        <v>37</v>
      </c>
      <c r="M19" s="139"/>
      <c r="N19" s="139"/>
      <c r="O19" s="139"/>
      <c r="P19" s="139" t="s">
        <v>75</v>
      </c>
      <c r="Q19" s="139"/>
      <c r="R19" s="138" t="s">
        <v>0</v>
      </c>
      <c r="S19" s="138"/>
      <c r="T19" s="139" t="s">
        <v>116</v>
      </c>
      <c r="U19" s="139" t="s">
        <v>117</v>
      </c>
      <c r="V19" s="139" t="s">
        <v>37</v>
      </c>
      <c r="W19" s="139"/>
      <c r="X19" s="139"/>
      <c r="Y19" s="139"/>
      <c r="Z19" s="139" t="s">
        <v>75</v>
      </c>
      <c r="AA19" s="139"/>
      <c r="AB19" s="138" t="s">
        <v>0</v>
      </c>
      <c r="AC19" s="138"/>
      <c r="AD19" s="139" t="s">
        <v>116</v>
      </c>
      <c r="AE19" s="139" t="s">
        <v>117</v>
      </c>
      <c r="AF19" s="139" t="s">
        <v>37</v>
      </c>
      <c r="AG19" s="139"/>
      <c r="AH19" s="139"/>
      <c r="AI19" s="139"/>
      <c r="AJ19" s="139" t="s">
        <v>75</v>
      </c>
      <c r="AK19" s="139"/>
      <c r="AL19" s="138" t="s">
        <v>0</v>
      </c>
      <c r="AM19" s="138"/>
      <c r="AN19" s="139" t="s">
        <v>116</v>
      </c>
      <c r="AO19" s="139" t="s">
        <v>117</v>
      </c>
      <c r="AP19" s="139" t="s">
        <v>37</v>
      </c>
      <c r="AQ19" s="139"/>
      <c r="AR19" s="139"/>
      <c r="AS19" s="139"/>
      <c r="AT19" s="139" t="s">
        <v>75</v>
      </c>
      <c r="AU19" s="139"/>
      <c r="AV19" s="113"/>
      <c r="AW19" s="113"/>
      <c r="AX19" s="113"/>
      <c r="AY19" s="113"/>
      <c r="AZ19" s="103"/>
    </row>
    <row r="20" spans="1:52" ht="52.5" customHeight="1" x14ac:dyDescent="0.2">
      <c r="A20" s="127"/>
      <c r="B20" s="127"/>
      <c r="C20" s="127"/>
      <c r="D20" s="127"/>
      <c r="E20" s="127"/>
      <c r="F20" s="127"/>
      <c r="G20" s="128"/>
      <c r="H20" s="100" t="s">
        <v>1</v>
      </c>
      <c r="I20" s="100" t="s">
        <v>2</v>
      </c>
      <c r="J20" s="139"/>
      <c r="K20" s="139"/>
      <c r="L20" s="99" t="s">
        <v>74</v>
      </c>
      <c r="M20" s="99" t="s">
        <v>32</v>
      </c>
      <c r="N20" s="99" t="s">
        <v>33</v>
      </c>
      <c r="O20" s="99" t="s">
        <v>34</v>
      </c>
      <c r="P20" s="99" t="s">
        <v>35</v>
      </c>
      <c r="Q20" s="99" t="s">
        <v>36</v>
      </c>
      <c r="R20" s="100" t="s">
        <v>1</v>
      </c>
      <c r="S20" s="100" t="s">
        <v>2</v>
      </c>
      <c r="T20" s="139"/>
      <c r="U20" s="139"/>
      <c r="V20" s="99" t="s">
        <v>74</v>
      </c>
      <c r="W20" s="99" t="s">
        <v>32</v>
      </c>
      <c r="X20" s="99" t="s">
        <v>33</v>
      </c>
      <c r="Y20" s="99" t="s">
        <v>34</v>
      </c>
      <c r="Z20" s="99" t="s">
        <v>35</v>
      </c>
      <c r="AA20" s="99" t="s">
        <v>36</v>
      </c>
      <c r="AB20" s="100" t="s">
        <v>1</v>
      </c>
      <c r="AC20" s="100" t="s">
        <v>2</v>
      </c>
      <c r="AD20" s="139"/>
      <c r="AE20" s="139"/>
      <c r="AF20" s="99" t="s">
        <v>74</v>
      </c>
      <c r="AG20" s="99" t="s">
        <v>32</v>
      </c>
      <c r="AH20" s="99" t="s">
        <v>33</v>
      </c>
      <c r="AI20" s="99" t="s">
        <v>34</v>
      </c>
      <c r="AJ20" s="99" t="s">
        <v>35</v>
      </c>
      <c r="AK20" s="99" t="s">
        <v>36</v>
      </c>
      <c r="AL20" s="100" t="s">
        <v>1</v>
      </c>
      <c r="AM20" s="100" t="s">
        <v>2</v>
      </c>
      <c r="AN20" s="139"/>
      <c r="AO20" s="139"/>
      <c r="AP20" s="99" t="s">
        <v>74</v>
      </c>
      <c r="AQ20" s="99" t="s">
        <v>32</v>
      </c>
      <c r="AR20" s="99" t="s">
        <v>33</v>
      </c>
      <c r="AS20" s="99" t="s">
        <v>34</v>
      </c>
      <c r="AT20" s="99" t="s">
        <v>35</v>
      </c>
      <c r="AU20" s="99" t="s">
        <v>36</v>
      </c>
      <c r="AV20" s="113"/>
      <c r="AW20" s="113"/>
      <c r="AX20" s="113"/>
      <c r="AY20" s="113"/>
      <c r="AZ20" s="101" t="s">
        <v>202</v>
      </c>
    </row>
    <row r="21" spans="1:52" ht="83.25" customHeight="1" x14ac:dyDescent="0.2">
      <c r="A21" s="87" t="s">
        <v>93</v>
      </c>
      <c r="B21" s="88" t="s">
        <v>118</v>
      </c>
      <c r="C21" s="89" t="s">
        <v>98</v>
      </c>
      <c r="D21" s="89" t="s">
        <v>135</v>
      </c>
      <c r="E21" s="90">
        <v>44927</v>
      </c>
      <c r="F21" s="90">
        <v>45260</v>
      </c>
      <c r="G21" s="91">
        <v>2</v>
      </c>
      <c r="H21" s="92">
        <v>44958</v>
      </c>
      <c r="I21" s="92">
        <v>44985</v>
      </c>
      <c r="J21" s="91">
        <v>1</v>
      </c>
      <c r="K21" s="91">
        <v>1</v>
      </c>
      <c r="L21" s="93">
        <f>+K21/J21</f>
        <v>1</v>
      </c>
      <c r="M21" s="94">
        <f>+L21</f>
        <v>1</v>
      </c>
      <c r="N21" s="95" t="s">
        <v>149</v>
      </c>
      <c r="O21" s="96" t="s">
        <v>150</v>
      </c>
      <c r="P21" s="91"/>
      <c r="Q21" s="94"/>
      <c r="R21" s="92"/>
      <c r="S21" s="92"/>
      <c r="T21" s="91"/>
      <c r="U21" s="91"/>
      <c r="V21" s="93"/>
      <c r="W21" s="94"/>
      <c r="X21" s="95"/>
      <c r="Y21" s="96"/>
      <c r="Z21" s="91"/>
      <c r="AA21" s="94"/>
      <c r="AB21" s="92"/>
      <c r="AC21" s="92"/>
      <c r="AD21" s="91"/>
      <c r="AE21" s="91"/>
      <c r="AF21" s="93"/>
      <c r="AG21" s="94"/>
      <c r="AH21" s="95"/>
      <c r="AI21" s="96"/>
      <c r="AJ21" s="91"/>
      <c r="AK21" s="94"/>
      <c r="AL21" s="92"/>
      <c r="AM21" s="92"/>
      <c r="AN21" s="91"/>
      <c r="AO21" s="91"/>
      <c r="AP21" s="93"/>
      <c r="AQ21" s="94"/>
      <c r="AR21" s="95"/>
      <c r="AS21" s="96"/>
      <c r="AT21" s="91"/>
      <c r="AU21" s="94"/>
      <c r="AV21" s="111">
        <f>+K21+U21+AE21+AO21</f>
        <v>1</v>
      </c>
      <c r="AW21" s="111"/>
      <c r="AX21" s="112">
        <f>+AV21/G21</f>
        <v>0.5</v>
      </c>
      <c r="AY21" s="112"/>
      <c r="AZ21" s="97" t="s">
        <v>204</v>
      </c>
    </row>
    <row r="22" spans="1:52" ht="83.25" customHeight="1" x14ac:dyDescent="0.2">
      <c r="A22" s="59" t="s">
        <v>93</v>
      </c>
      <c r="B22" s="60" t="s">
        <v>82</v>
      </c>
      <c r="C22" s="61" t="s">
        <v>99</v>
      </c>
      <c r="D22" s="61" t="s">
        <v>146</v>
      </c>
      <c r="E22" s="62">
        <v>44927</v>
      </c>
      <c r="F22" s="62">
        <v>45260</v>
      </c>
      <c r="G22" s="63">
        <v>2</v>
      </c>
      <c r="H22" s="64"/>
      <c r="I22" s="64"/>
      <c r="J22" s="63"/>
      <c r="K22" s="63"/>
      <c r="L22" s="65"/>
      <c r="M22" s="66"/>
      <c r="N22" s="67"/>
      <c r="O22" s="68"/>
      <c r="P22" s="63"/>
      <c r="Q22" s="66"/>
      <c r="R22" s="64"/>
      <c r="S22" s="64"/>
      <c r="T22" s="63"/>
      <c r="U22" s="63"/>
      <c r="V22" s="65"/>
      <c r="W22" s="66"/>
      <c r="X22" s="67"/>
      <c r="Y22" s="68"/>
      <c r="Z22" s="63"/>
      <c r="AA22" s="66"/>
      <c r="AB22" s="64">
        <v>45139</v>
      </c>
      <c r="AC22" s="64">
        <v>45169</v>
      </c>
      <c r="AD22" s="63">
        <v>1</v>
      </c>
      <c r="AE22" s="63">
        <v>1</v>
      </c>
      <c r="AF22" s="65">
        <f>AE22/AD22</f>
        <v>1</v>
      </c>
      <c r="AG22" s="66">
        <f>+AF22</f>
        <v>1</v>
      </c>
      <c r="AH22" s="67" t="s">
        <v>191</v>
      </c>
      <c r="AI22" s="68" t="s">
        <v>190</v>
      </c>
      <c r="AJ22" s="63"/>
      <c r="AK22" s="66"/>
      <c r="AL22" s="64">
        <v>45231</v>
      </c>
      <c r="AM22" s="64">
        <v>45260</v>
      </c>
      <c r="AN22" s="63"/>
      <c r="AO22" s="63"/>
      <c r="AP22" s="65"/>
      <c r="AQ22" s="66"/>
      <c r="AR22" s="67"/>
      <c r="AS22" s="68"/>
      <c r="AT22" s="63"/>
      <c r="AU22" s="66"/>
      <c r="AV22" s="104">
        <f t="shared" ref="AV22:AV42" si="0">+K22+U22+AE22+AO22</f>
        <v>1</v>
      </c>
      <c r="AW22" s="104"/>
      <c r="AX22" s="105">
        <f t="shared" ref="AX22:AX42" si="1">+AV22/G22</f>
        <v>0.5</v>
      </c>
      <c r="AY22" s="105"/>
      <c r="AZ22" s="70"/>
    </row>
    <row r="23" spans="1:52" ht="83.25" customHeight="1" x14ac:dyDescent="0.2">
      <c r="A23" s="59" t="s">
        <v>93</v>
      </c>
      <c r="B23" s="60" t="s">
        <v>83</v>
      </c>
      <c r="C23" s="60" t="s">
        <v>100</v>
      </c>
      <c r="D23" s="60" t="s">
        <v>131</v>
      </c>
      <c r="E23" s="62">
        <v>44927</v>
      </c>
      <c r="F23" s="62">
        <v>45260</v>
      </c>
      <c r="G23" s="63">
        <v>1</v>
      </c>
      <c r="H23" s="63"/>
      <c r="I23" s="63"/>
      <c r="J23" s="63"/>
      <c r="K23" s="63"/>
      <c r="L23" s="65"/>
      <c r="M23" s="66"/>
      <c r="N23" s="67"/>
      <c r="O23" s="63"/>
      <c r="P23" s="63"/>
      <c r="Q23" s="66"/>
      <c r="R23" s="63"/>
      <c r="S23" s="63"/>
      <c r="T23" s="63"/>
      <c r="U23" s="63"/>
      <c r="V23" s="65"/>
      <c r="W23" s="66"/>
      <c r="X23" s="67"/>
      <c r="Y23" s="63"/>
      <c r="Z23" s="63"/>
      <c r="AA23" s="66"/>
      <c r="AB23" s="64">
        <v>45108</v>
      </c>
      <c r="AC23" s="64">
        <v>45138</v>
      </c>
      <c r="AD23" s="63">
        <v>1</v>
      </c>
      <c r="AE23" s="63">
        <v>1</v>
      </c>
      <c r="AF23" s="65">
        <f t="shared" ref="AF23:AF32" si="2">+AE23/AD23</f>
        <v>1</v>
      </c>
      <c r="AG23" s="66">
        <f>+AF23</f>
        <v>1</v>
      </c>
      <c r="AH23" s="67" t="s">
        <v>159</v>
      </c>
      <c r="AI23" s="68" t="s">
        <v>160</v>
      </c>
      <c r="AJ23" s="63"/>
      <c r="AK23" s="66"/>
      <c r="AL23" s="64"/>
      <c r="AM23" s="64"/>
      <c r="AN23" s="63"/>
      <c r="AO23" s="63"/>
      <c r="AP23" s="65"/>
      <c r="AQ23" s="66"/>
      <c r="AR23" s="67"/>
      <c r="AS23" s="68"/>
      <c r="AT23" s="63"/>
      <c r="AU23" s="66"/>
      <c r="AV23" s="104">
        <f t="shared" si="0"/>
        <v>1</v>
      </c>
      <c r="AW23" s="104"/>
      <c r="AX23" s="105">
        <f t="shared" si="1"/>
        <v>1</v>
      </c>
      <c r="AY23" s="105"/>
      <c r="AZ23" s="70"/>
    </row>
    <row r="24" spans="1:52" ht="83.25" customHeight="1" x14ac:dyDescent="0.2">
      <c r="A24" s="59" t="s">
        <v>94</v>
      </c>
      <c r="B24" s="60" t="s">
        <v>84</v>
      </c>
      <c r="C24" s="61" t="s">
        <v>101</v>
      </c>
      <c r="D24" s="60" t="s">
        <v>132</v>
      </c>
      <c r="E24" s="62">
        <v>44927</v>
      </c>
      <c r="F24" s="62">
        <v>45260</v>
      </c>
      <c r="G24" s="63">
        <v>1</v>
      </c>
      <c r="H24" s="63"/>
      <c r="I24" s="63"/>
      <c r="J24" s="63"/>
      <c r="K24" s="63"/>
      <c r="L24" s="65"/>
      <c r="M24" s="66"/>
      <c r="N24" s="67"/>
      <c r="O24" s="63"/>
      <c r="P24" s="63"/>
      <c r="Q24" s="66"/>
      <c r="R24" s="64">
        <v>45078</v>
      </c>
      <c r="S24" s="64">
        <v>45092</v>
      </c>
      <c r="T24" s="63">
        <v>1</v>
      </c>
      <c r="U24" s="63">
        <v>1</v>
      </c>
      <c r="V24" s="65">
        <f t="shared" ref="V24:V41" si="3">+U24/T24</f>
        <v>1</v>
      </c>
      <c r="W24" s="66">
        <f t="shared" ref="W24:W41" si="4">+V24</f>
        <v>1</v>
      </c>
      <c r="X24" s="67" t="s">
        <v>162</v>
      </c>
      <c r="Y24" s="68" t="s">
        <v>161</v>
      </c>
      <c r="Z24" s="63"/>
      <c r="AA24" s="66"/>
      <c r="AB24" s="63"/>
      <c r="AC24" s="63"/>
      <c r="AD24" s="63"/>
      <c r="AE24" s="63"/>
      <c r="AF24" s="65"/>
      <c r="AG24" s="66"/>
      <c r="AH24" s="67"/>
      <c r="AI24" s="63"/>
      <c r="AJ24" s="63"/>
      <c r="AK24" s="66"/>
      <c r="AL24" s="63"/>
      <c r="AM24" s="63"/>
      <c r="AN24" s="63"/>
      <c r="AO24" s="63"/>
      <c r="AP24" s="65"/>
      <c r="AQ24" s="66"/>
      <c r="AR24" s="67"/>
      <c r="AS24" s="63"/>
      <c r="AT24" s="63"/>
      <c r="AU24" s="66"/>
      <c r="AV24" s="104">
        <f t="shared" si="0"/>
        <v>1</v>
      </c>
      <c r="AW24" s="104"/>
      <c r="AX24" s="105">
        <f t="shared" si="1"/>
        <v>1</v>
      </c>
      <c r="AY24" s="105"/>
      <c r="AZ24" s="69" t="s">
        <v>203</v>
      </c>
    </row>
    <row r="25" spans="1:52" ht="83.25" customHeight="1" x14ac:dyDescent="0.2">
      <c r="A25" s="59" t="s">
        <v>94</v>
      </c>
      <c r="B25" s="60" t="s">
        <v>119</v>
      </c>
      <c r="C25" s="61" t="s">
        <v>102</v>
      </c>
      <c r="D25" s="61" t="s">
        <v>134</v>
      </c>
      <c r="E25" s="62">
        <v>44927</v>
      </c>
      <c r="F25" s="62">
        <v>45260</v>
      </c>
      <c r="G25" s="63">
        <v>4</v>
      </c>
      <c r="H25" s="64">
        <v>44958</v>
      </c>
      <c r="I25" s="64">
        <v>44985</v>
      </c>
      <c r="J25" s="63">
        <v>1</v>
      </c>
      <c r="K25" s="63">
        <v>1</v>
      </c>
      <c r="L25" s="65">
        <f t="shared" ref="L25:L38" si="5">+K25/J25</f>
        <v>1</v>
      </c>
      <c r="M25" s="66">
        <f t="shared" ref="M25:M38" si="6">+L25</f>
        <v>1</v>
      </c>
      <c r="N25" s="67" t="s">
        <v>153</v>
      </c>
      <c r="O25" s="68" t="s">
        <v>154</v>
      </c>
      <c r="P25" s="63"/>
      <c r="Q25" s="66"/>
      <c r="R25" s="64">
        <v>45078</v>
      </c>
      <c r="S25" s="64">
        <v>45107</v>
      </c>
      <c r="T25" s="63">
        <v>1</v>
      </c>
      <c r="U25" s="63">
        <v>1</v>
      </c>
      <c r="V25" s="65">
        <f t="shared" si="3"/>
        <v>1</v>
      </c>
      <c r="W25" s="66">
        <f t="shared" si="4"/>
        <v>1</v>
      </c>
      <c r="X25" s="67" t="s">
        <v>165</v>
      </c>
      <c r="Y25" s="68" t="s">
        <v>166</v>
      </c>
      <c r="Z25" s="63"/>
      <c r="AA25" s="66"/>
      <c r="AB25" s="64"/>
      <c r="AC25" s="64"/>
      <c r="AD25" s="63"/>
      <c r="AE25" s="63"/>
      <c r="AF25" s="65"/>
      <c r="AG25" s="66"/>
      <c r="AH25" s="67"/>
      <c r="AI25" s="68"/>
      <c r="AJ25" s="63"/>
      <c r="AK25" s="66"/>
      <c r="AL25" s="64">
        <v>45231</v>
      </c>
      <c r="AM25" s="64">
        <v>45260</v>
      </c>
      <c r="AN25" s="63"/>
      <c r="AO25" s="63"/>
      <c r="AP25" s="65"/>
      <c r="AQ25" s="66"/>
      <c r="AR25" s="67"/>
      <c r="AS25" s="68"/>
      <c r="AT25" s="63"/>
      <c r="AU25" s="66"/>
      <c r="AV25" s="104">
        <f t="shared" si="0"/>
        <v>2</v>
      </c>
      <c r="AW25" s="104"/>
      <c r="AX25" s="105">
        <f t="shared" si="1"/>
        <v>0.5</v>
      </c>
      <c r="AY25" s="105"/>
      <c r="AZ25" s="69" t="s">
        <v>206</v>
      </c>
    </row>
    <row r="26" spans="1:52" ht="83.25" customHeight="1" x14ac:dyDescent="0.2">
      <c r="A26" s="59" t="s">
        <v>94</v>
      </c>
      <c r="B26" s="60" t="s">
        <v>85</v>
      </c>
      <c r="C26" s="60" t="s">
        <v>123</v>
      </c>
      <c r="D26" s="60" t="s">
        <v>136</v>
      </c>
      <c r="E26" s="62">
        <v>44927</v>
      </c>
      <c r="F26" s="62">
        <v>45260</v>
      </c>
      <c r="G26" s="63">
        <v>2</v>
      </c>
      <c r="H26" s="64"/>
      <c r="I26" s="64"/>
      <c r="J26" s="63"/>
      <c r="K26" s="63"/>
      <c r="L26" s="65"/>
      <c r="M26" s="66"/>
      <c r="N26" s="67"/>
      <c r="O26" s="68"/>
      <c r="P26" s="63"/>
      <c r="Q26" s="66"/>
      <c r="R26" s="64"/>
      <c r="S26" s="64"/>
      <c r="T26" s="63"/>
      <c r="U26" s="63"/>
      <c r="V26" s="65"/>
      <c r="W26" s="66"/>
      <c r="X26" s="67"/>
      <c r="Y26" s="68"/>
      <c r="Z26" s="63"/>
      <c r="AA26" s="66"/>
      <c r="AB26" s="64">
        <v>45139</v>
      </c>
      <c r="AC26" s="64">
        <v>45169</v>
      </c>
      <c r="AD26" s="63">
        <v>1</v>
      </c>
      <c r="AE26" s="63">
        <v>1</v>
      </c>
      <c r="AF26" s="65">
        <f>AE26/AD26</f>
        <v>1</v>
      </c>
      <c r="AG26" s="66">
        <f>+AF26</f>
        <v>1</v>
      </c>
      <c r="AH26" s="67" t="s">
        <v>192</v>
      </c>
      <c r="AI26" s="68" t="s">
        <v>190</v>
      </c>
      <c r="AJ26" s="63"/>
      <c r="AK26" s="66"/>
      <c r="AL26" s="64">
        <v>45231</v>
      </c>
      <c r="AM26" s="64">
        <v>45260</v>
      </c>
      <c r="AN26" s="63"/>
      <c r="AO26" s="63"/>
      <c r="AP26" s="65"/>
      <c r="AQ26" s="66"/>
      <c r="AR26" s="67"/>
      <c r="AS26" s="68"/>
      <c r="AT26" s="63"/>
      <c r="AU26" s="66"/>
      <c r="AV26" s="104">
        <f t="shared" si="0"/>
        <v>1</v>
      </c>
      <c r="AW26" s="104"/>
      <c r="AX26" s="105">
        <f t="shared" si="1"/>
        <v>0.5</v>
      </c>
      <c r="AY26" s="105"/>
      <c r="AZ26" s="70"/>
    </row>
    <row r="27" spans="1:52" ht="98.25" customHeight="1" x14ac:dyDescent="0.2">
      <c r="A27" s="59" t="s">
        <v>94</v>
      </c>
      <c r="B27" s="60" t="s">
        <v>137</v>
      </c>
      <c r="C27" s="60" t="s">
        <v>104</v>
      </c>
      <c r="D27" s="60" t="s">
        <v>138</v>
      </c>
      <c r="E27" s="62">
        <v>44927</v>
      </c>
      <c r="F27" s="62">
        <v>45260</v>
      </c>
      <c r="G27" s="63">
        <v>1</v>
      </c>
      <c r="H27" s="64"/>
      <c r="I27" s="64"/>
      <c r="J27" s="63"/>
      <c r="K27" s="63"/>
      <c r="L27" s="65"/>
      <c r="M27" s="66"/>
      <c r="N27" s="67"/>
      <c r="O27" s="63"/>
      <c r="P27" s="63"/>
      <c r="Q27" s="66"/>
      <c r="R27" s="64">
        <v>45047</v>
      </c>
      <c r="S27" s="64">
        <v>45072</v>
      </c>
      <c r="T27" s="63">
        <v>1</v>
      </c>
      <c r="U27" s="63">
        <v>1</v>
      </c>
      <c r="V27" s="65">
        <f t="shared" si="3"/>
        <v>1</v>
      </c>
      <c r="W27" s="66">
        <f t="shared" si="4"/>
        <v>1</v>
      </c>
      <c r="X27" s="67" t="s">
        <v>164</v>
      </c>
      <c r="Y27" s="68" t="s">
        <v>163</v>
      </c>
      <c r="Z27" s="63"/>
      <c r="AA27" s="66"/>
      <c r="AB27" s="63"/>
      <c r="AC27" s="63"/>
      <c r="AD27" s="63"/>
      <c r="AE27" s="63"/>
      <c r="AF27" s="65"/>
      <c r="AG27" s="66"/>
      <c r="AH27" s="67"/>
      <c r="AI27" s="63"/>
      <c r="AJ27" s="63"/>
      <c r="AK27" s="66"/>
      <c r="AL27" s="63"/>
      <c r="AM27" s="63"/>
      <c r="AN27" s="63"/>
      <c r="AO27" s="63"/>
      <c r="AP27" s="65"/>
      <c r="AQ27" s="66"/>
      <c r="AR27" s="67"/>
      <c r="AS27" s="63"/>
      <c r="AT27" s="63"/>
      <c r="AU27" s="66"/>
      <c r="AV27" s="104">
        <f t="shared" si="0"/>
        <v>1</v>
      </c>
      <c r="AW27" s="104"/>
      <c r="AX27" s="105">
        <f t="shared" si="1"/>
        <v>1</v>
      </c>
      <c r="AY27" s="105"/>
      <c r="AZ27" s="69" t="s">
        <v>205</v>
      </c>
    </row>
    <row r="28" spans="1:52" ht="83.25" customHeight="1" x14ac:dyDescent="0.2">
      <c r="A28" s="59" t="s">
        <v>95</v>
      </c>
      <c r="B28" s="60" t="s">
        <v>86</v>
      </c>
      <c r="C28" s="60" t="s">
        <v>105</v>
      </c>
      <c r="D28" s="61" t="s">
        <v>124</v>
      </c>
      <c r="E28" s="62">
        <v>44927</v>
      </c>
      <c r="F28" s="62">
        <v>45260</v>
      </c>
      <c r="G28" s="71">
        <v>1</v>
      </c>
      <c r="H28" s="64">
        <v>44927</v>
      </c>
      <c r="I28" s="64">
        <v>45015</v>
      </c>
      <c r="J28" s="63">
        <v>1</v>
      </c>
      <c r="K28" s="63">
        <v>1</v>
      </c>
      <c r="L28" s="65">
        <f t="shared" si="5"/>
        <v>1</v>
      </c>
      <c r="M28" s="66">
        <f t="shared" si="6"/>
        <v>1</v>
      </c>
      <c r="N28" s="67" t="s">
        <v>151</v>
      </c>
      <c r="O28" s="68" t="s">
        <v>152</v>
      </c>
      <c r="P28" s="63"/>
      <c r="Q28" s="66"/>
      <c r="R28" s="64">
        <v>45017</v>
      </c>
      <c r="S28" s="64">
        <v>45107</v>
      </c>
      <c r="T28" s="63">
        <v>1</v>
      </c>
      <c r="U28" s="63">
        <v>1</v>
      </c>
      <c r="V28" s="65">
        <f t="shared" si="3"/>
        <v>1</v>
      </c>
      <c r="W28" s="66">
        <f t="shared" si="4"/>
        <v>1</v>
      </c>
      <c r="X28" s="67" t="s">
        <v>167</v>
      </c>
      <c r="Y28" s="68" t="s">
        <v>168</v>
      </c>
      <c r="Z28" s="63"/>
      <c r="AA28" s="66"/>
      <c r="AB28" s="64">
        <v>45139</v>
      </c>
      <c r="AC28" s="64">
        <v>45169</v>
      </c>
      <c r="AD28" s="63">
        <v>1</v>
      </c>
      <c r="AE28" s="63">
        <v>1</v>
      </c>
      <c r="AF28" s="65">
        <f>+AE28/AD28</f>
        <v>1</v>
      </c>
      <c r="AG28" s="66">
        <f>+AF28</f>
        <v>1</v>
      </c>
      <c r="AH28" s="67"/>
      <c r="AI28" s="68"/>
      <c r="AJ28" s="63"/>
      <c r="AK28" s="66"/>
      <c r="AL28" s="64"/>
      <c r="AM28" s="64"/>
      <c r="AN28" s="63"/>
      <c r="AO28" s="63"/>
      <c r="AP28" s="65"/>
      <c r="AQ28" s="66"/>
      <c r="AR28" s="67"/>
      <c r="AS28" s="68"/>
      <c r="AT28" s="63"/>
      <c r="AU28" s="66"/>
      <c r="AV28" s="104">
        <f t="shared" si="0"/>
        <v>3</v>
      </c>
      <c r="AW28" s="104"/>
      <c r="AX28" s="105">
        <f t="shared" si="1"/>
        <v>3</v>
      </c>
      <c r="AY28" s="105"/>
      <c r="AZ28" s="69" t="s">
        <v>203</v>
      </c>
    </row>
    <row r="29" spans="1:52" ht="137.25" customHeight="1" x14ac:dyDescent="0.2">
      <c r="A29" s="59" t="s">
        <v>95</v>
      </c>
      <c r="B29" s="60" t="s">
        <v>140</v>
      </c>
      <c r="C29" s="61" t="s">
        <v>101</v>
      </c>
      <c r="D29" s="61" t="s">
        <v>139</v>
      </c>
      <c r="E29" s="62">
        <v>44927</v>
      </c>
      <c r="F29" s="62">
        <v>45260</v>
      </c>
      <c r="G29" s="63">
        <v>1</v>
      </c>
      <c r="H29" s="64"/>
      <c r="I29" s="64"/>
      <c r="J29" s="63"/>
      <c r="K29" s="63"/>
      <c r="L29" s="65"/>
      <c r="M29" s="66"/>
      <c r="N29" s="67"/>
      <c r="O29" s="68"/>
      <c r="P29" s="63"/>
      <c r="Q29" s="66"/>
      <c r="R29" s="64">
        <v>45047</v>
      </c>
      <c r="S29" s="64">
        <v>45076</v>
      </c>
      <c r="T29" s="63">
        <v>1</v>
      </c>
      <c r="U29" s="63">
        <v>1</v>
      </c>
      <c r="V29" s="65">
        <f t="shared" si="3"/>
        <v>1</v>
      </c>
      <c r="W29" s="66">
        <f t="shared" si="4"/>
        <v>1</v>
      </c>
      <c r="X29" s="67" t="s">
        <v>177</v>
      </c>
      <c r="Y29" s="68" t="s">
        <v>176</v>
      </c>
      <c r="Z29" s="63"/>
      <c r="AA29" s="66"/>
      <c r="AB29" s="64"/>
      <c r="AC29" s="64"/>
      <c r="AD29" s="63"/>
      <c r="AE29" s="63"/>
      <c r="AF29" s="65"/>
      <c r="AG29" s="66"/>
      <c r="AH29" s="67" t="s">
        <v>193</v>
      </c>
      <c r="AI29" s="68" t="s">
        <v>194</v>
      </c>
      <c r="AJ29" s="63"/>
      <c r="AK29" s="66"/>
      <c r="AL29" s="64"/>
      <c r="AM29" s="64"/>
      <c r="AN29" s="63"/>
      <c r="AO29" s="63"/>
      <c r="AP29" s="65"/>
      <c r="AQ29" s="66"/>
      <c r="AR29" s="67"/>
      <c r="AS29" s="68"/>
      <c r="AT29" s="63"/>
      <c r="AU29" s="66"/>
      <c r="AV29" s="104">
        <f t="shared" si="0"/>
        <v>1</v>
      </c>
      <c r="AW29" s="104"/>
      <c r="AX29" s="105">
        <f t="shared" si="1"/>
        <v>1</v>
      </c>
      <c r="AY29" s="105"/>
      <c r="AZ29" s="69" t="s">
        <v>203</v>
      </c>
    </row>
    <row r="30" spans="1:52" ht="83.25" customHeight="1" x14ac:dyDescent="0.2">
      <c r="A30" s="59" t="s">
        <v>95</v>
      </c>
      <c r="B30" s="60" t="s">
        <v>147</v>
      </c>
      <c r="C30" s="61" t="s">
        <v>101</v>
      </c>
      <c r="D30" s="60" t="s">
        <v>148</v>
      </c>
      <c r="E30" s="62">
        <v>44927</v>
      </c>
      <c r="F30" s="62">
        <v>45260</v>
      </c>
      <c r="G30" s="63">
        <v>1</v>
      </c>
      <c r="H30" s="63"/>
      <c r="I30" s="64"/>
      <c r="J30" s="63"/>
      <c r="K30" s="63"/>
      <c r="L30" s="65"/>
      <c r="M30" s="66"/>
      <c r="N30" s="67"/>
      <c r="O30" s="63"/>
      <c r="P30" s="63"/>
      <c r="Q30" s="66"/>
      <c r="R30" s="64">
        <v>45078</v>
      </c>
      <c r="S30" s="64">
        <v>45084</v>
      </c>
      <c r="T30" s="63">
        <v>1</v>
      </c>
      <c r="U30" s="63">
        <v>1</v>
      </c>
      <c r="V30" s="65">
        <f t="shared" si="3"/>
        <v>1</v>
      </c>
      <c r="W30" s="66">
        <f t="shared" si="4"/>
        <v>1</v>
      </c>
      <c r="X30" s="67" t="s">
        <v>171</v>
      </c>
      <c r="Y30" s="68" t="s">
        <v>172</v>
      </c>
      <c r="Z30" s="63"/>
      <c r="AA30" s="66"/>
      <c r="AB30" s="64"/>
      <c r="AC30" s="64"/>
      <c r="AD30" s="63"/>
      <c r="AE30" s="63"/>
      <c r="AF30" s="65"/>
      <c r="AG30" s="66"/>
      <c r="AH30" s="67"/>
      <c r="AI30" s="63"/>
      <c r="AJ30" s="63"/>
      <c r="AK30" s="66"/>
      <c r="AL30" s="64"/>
      <c r="AM30" s="64"/>
      <c r="AN30" s="63"/>
      <c r="AO30" s="63"/>
      <c r="AP30" s="65"/>
      <c r="AQ30" s="66"/>
      <c r="AR30" s="67"/>
      <c r="AS30" s="68"/>
      <c r="AT30" s="63"/>
      <c r="AU30" s="66"/>
      <c r="AV30" s="104">
        <f t="shared" si="0"/>
        <v>1</v>
      </c>
      <c r="AW30" s="104"/>
      <c r="AX30" s="105">
        <f t="shared" si="1"/>
        <v>1</v>
      </c>
      <c r="AY30" s="105"/>
      <c r="AZ30" s="69" t="s">
        <v>203</v>
      </c>
    </row>
    <row r="31" spans="1:52" ht="83.25" customHeight="1" x14ac:dyDescent="0.2">
      <c r="A31" s="59" t="s">
        <v>95</v>
      </c>
      <c r="B31" s="60" t="s">
        <v>120</v>
      </c>
      <c r="C31" s="61" t="s">
        <v>102</v>
      </c>
      <c r="D31" s="61" t="s">
        <v>133</v>
      </c>
      <c r="E31" s="62">
        <v>44927</v>
      </c>
      <c r="F31" s="62">
        <v>45260</v>
      </c>
      <c r="G31" s="63">
        <v>4</v>
      </c>
      <c r="H31" s="64">
        <v>44986</v>
      </c>
      <c r="I31" s="64">
        <v>45015</v>
      </c>
      <c r="J31" s="63">
        <v>1</v>
      </c>
      <c r="K31" s="63">
        <v>1</v>
      </c>
      <c r="L31" s="65">
        <f t="shared" si="5"/>
        <v>1</v>
      </c>
      <c r="M31" s="66">
        <f t="shared" si="6"/>
        <v>1</v>
      </c>
      <c r="N31" s="67" t="s">
        <v>155</v>
      </c>
      <c r="O31" s="68" t="s">
        <v>156</v>
      </c>
      <c r="P31" s="63"/>
      <c r="Q31" s="66"/>
      <c r="R31" s="64"/>
      <c r="S31" s="64"/>
      <c r="T31" s="63"/>
      <c r="U31" s="63"/>
      <c r="V31" s="65"/>
      <c r="W31" s="66"/>
      <c r="X31" s="67"/>
      <c r="Y31" s="63"/>
      <c r="Z31" s="63"/>
      <c r="AA31" s="66"/>
      <c r="AB31" s="64"/>
      <c r="AC31" s="64"/>
      <c r="AD31" s="63"/>
      <c r="AE31" s="63"/>
      <c r="AF31" s="65"/>
      <c r="AG31" s="66"/>
      <c r="AH31" s="67"/>
      <c r="AI31" s="63"/>
      <c r="AJ31" s="63"/>
      <c r="AK31" s="66"/>
      <c r="AL31" s="64">
        <v>45231</v>
      </c>
      <c r="AM31" s="64">
        <v>45260</v>
      </c>
      <c r="AN31" s="63"/>
      <c r="AO31" s="63"/>
      <c r="AP31" s="65"/>
      <c r="AQ31" s="66"/>
      <c r="AR31" s="67"/>
      <c r="AS31" s="68"/>
      <c r="AT31" s="63"/>
      <c r="AU31" s="66"/>
      <c r="AV31" s="104">
        <f t="shared" si="0"/>
        <v>1</v>
      </c>
      <c r="AW31" s="104"/>
      <c r="AX31" s="105">
        <f t="shared" si="1"/>
        <v>0.25</v>
      </c>
      <c r="AY31" s="105"/>
      <c r="AZ31" s="69" t="s">
        <v>203</v>
      </c>
    </row>
    <row r="32" spans="1:52" ht="83.25" customHeight="1" x14ac:dyDescent="0.2">
      <c r="A32" s="59" t="s">
        <v>95</v>
      </c>
      <c r="B32" s="60" t="s">
        <v>141</v>
      </c>
      <c r="C32" s="61" t="s">
        <v>102</v>
      </c>
      <c r="D32" s="61" t="s">
        <v>142</v>
      </c>
      <c r="E32" s="62">
        <v>44927</v>
      </c>
      <c r="F32" s="62">
        <v>45260</v>
      </c>
      <c r="G32" s="63">
        <v>1</v>
      </c>
      <c r="H32" s="64"/>
      <c r="I32" s="64"/>
      <c r="J32" s="71"/>
      <c r="K32" s="71"/>
      <c r="L32" s="65"/>
      <c r="M32" s="66"/>
      <c r="N32" s="67"/>
      <c r="O32" s="68"/>
      <c r="P32" s="63"/>
      <c r="Q32" s="66"/>
      <c r="R32" s="64"/>
      <c r="S32" s="64"/>
      <c r="T32" s="71"/>
      <c r="U32" s="71"/>
      <c r="V32" s="65"/>
      <c r="W32" s="66"/>
      <c r="X32" s="67"/>
      <c r="Y32" s="68"/>
      <c r="Z32" s="63"/>
      <c r="AA32" s="66"/>
      <c r="AB32" s="64">
        <v>45108</v>
      </c>
      <c r="AC32" s="64">
        <v>45119</v>
      </c>
      <c r="AD32" s="63">
        <v>1</v>
      </c>
      <c r="AE32" s="63">
        <v>1</v>
      </c>
      <c r="AF32" s="65">
        <f t="shared" si="2"/>
        <v>1</v>
      </c>
      <c r="AG32" s="66">
        <f t="shared" ref="AG32" si="7">+AF32</f>
        <v>1</v>
      </c>
      <c r="AH32" s="67" t="s">
        <v>179</v>
      </c>
      <c r="AI32" s="68" t="s">
        <v>178</v>
      </c>
      <c r="AJ32" s="63"/>
      <c r="AK32" s="66"/>
      <c r="AL32" s="71"/>
      <c r="AM32" s="71"/>
      <c r="AN32" s="71"/>
      <c r="AO32" s="71"/>
      <c r="AP32" s="65"/>
      <c r="AQ32" s="66"/>
      <c r="AR32" s="67"/>
      <c r="AS32" s="68"/>
      <c r="AT32" s="63"/>
      <c r="AU32" s="66"/>
      <c r="AV32" s="104">
        <f t="shared" si="0"/>
        <v>1</v>
      </c>
      <c r="AW32" s="104"/>
      <c r="AX32" s="105">
        <f t="shared" si="1"/>
        <v>1</v>
      </c>
      <c r="AY32" s="105"/>
      <c r="AZ32" s="72"/>
    </row>
    <row r="33" spans="1:52" ht="83.25" customHeight="1" x14ac:dyDescent="0.2">
      <c r="A33" s="59" t="s">
        <v>95</v>
      </c>
      <c r="B33" s="60" t="s">
        <v>121</v>
      </c>
      <c r="C33" s="60" t="s">
        <v>103</v>
      </c>
      <c r="D33" s="61" t="s">
        <v>125</v>
      </c>
      <c r="E33" s="62">
        <v>44927</v>
      </c>
      <c r="F33" s="62">
        <v>45260</v>
      </c>
      <c r="G33" s="63">
        <v>1</v>
      </c>
      <c r="H33" s="64"/>
      <c r="I33" s="64"/>
      <c r="J33" s="71"/>
      <c r="K33" s="71"/>
      <c r="L33" s="65"/>
      <c r="M33" s="66"/>
      <c r="N33" s="67"/>
      <c r="O33" s="73"/>
      <c r="P33" s="63"/>
      <c r="Q33" s="66"/>
      <c r="R33" s="64"/>
      <c r="S33" s="64"/>
      <c r="T33" s="71"/>
      <c r="U33" s="71"/>
      <c r="V33" s="65"/>
      <c r="W33" s="66"/>
      <c r="X33" s="67"/>
      <c r="Y33" s="73"/>
      <c r="Z33" s="63"/>
      <c r="AA33" s="66"/>
      <c r="AB33" s="64">
        <v>45170</v>
      </c>
      <c r="AC33" s="64">
        <v>45188</v>
      </c>
      <c r="AD33" s="63">
        <v>1</v>
      </c>
      <c r="AE33" s="63">
        <v>1</v>
      </c>
      <c r="AF33" s="65">
        <f t="shared" ref="AF33" si="8">+AE33/AD33</f>
        <v>1</v>
      </c>
      <c r="AG33" s="66">
        <f t="shared" ref="AG33" si="9">+AF33</f>
        <v>1</v>
      </c>
      <c r="AH33" s="67" t="s">
        <v>195</v>
      </c>
      <c r="AI33" s="73" t="s">
        <v>196</v>
      </c>
      <c r="AJ33" s="63"/>
      <c r="AK33" s="66"/>
      <c r="AL33" s="71"/>
      <c r="AM33" s="71"/>
      <c r="AN33" s="71"/>
      <c r="AO33" s="71"/>
      <c r="AP33" s="65"/>
      <c r="AQ33" s="66"/>
      <c r="AR33" s="67"/>
      <c r="AS33" s="73"/>
      <c r="AT33" s="63"/>
      <c r="AU33" s="66"/>
      <c r="AV33" s="104">
        <f t="shared" si="0"/>
        <v>1</v>
      </c>
      <c r="AW33" s="104"/>
      <c r="AX33" s="105">
        <f t="shared" si="1"/>
        <v>1</v>
      </c>
      <c r="AY33" s="105"/>
      <c r="AZ33" s="72"/>
    </row>
    <row r="34" spans="1:52" ht="83.25" customHeight="1" x14ac:dyDescent="0.2">
      <c r="A34" s="59" t="s">
        <v>95</v>
      </c>
      <c r="B34" s="60" t="s">
        <v>87</v>
      </c>
      <c r="C34" s="61" t="s">
        <v>106</v>
      </c>
      <c r="D34" s="61" t="s">
        <v>126</v>
      </c>
      <c r="E34" s="62">
        <v>44927</v>
      </c>
      <c r="F34" s="62">
        <v>45260</v>
      </c>
      <c r="G34" s="63">
        <v>2</v>
      </c>
      <c r="H34" s="64"/>
      <c r="I34" s="64"/>
      <c r="J34" s="71"/>
      <c r="K34" s="71"/>
      <c r="L34" s="65"/>
      <c r="M34" s="66"/>
      <c r="N34" s="67"/>
      <c r="O34" s="63"/>
      <c r="P34" s="74"/>
      <c r="Q34" s="66"/>
      <c r="R34" s="64"/>
      <c r="S34" s="64"/>
      <c r="T34" s="71"/>
      <c r="U34" s="71"/>
      <c r="V34" s="65"/>
      <c r="W34" s="66"/>
      <c r="X34" s="67"/>
      <c r="Y34" s="68"/>
      <c r="Z34" s="74"/>
      <c r="AA34" s="66"/>
      <c r="AB34" s="71"/>
      <c r="AC34" s="71"/>
      <c r="AD34" s="63"/>
      <c r="AE34" s="63"/>
      <c r="AF34" s="65"/>
      <c r="AG34" s="66"/>
      <c r="AH34" s="67"/>
      <c r="AI34" s="63"/>
      <c r="AJ34" s="74"/>
      <c r="AK34" s="66"/>
      <c r="AL34" s="64">
        <v>45261</v>
      </c>
      <c r="AM34" s="64">
        <v>45291</v>
      </c>
      <c r="AN34" s="71"/>
      <c r="AO34" s="71"/>
      <c r="AP34" s="65"/>
      <c r="AQ34" s="66"/>
      <c r="AR34" s="67"/>
      <c r="AS34" s="63"/>
      <c r="AT34" s="74"/>
      <c r="AU34" s="66"/>
      <c r="AV34" s="104">
        <f t="shared" si="0"/>
        <v>0</v>
      </c>
      <c r="AW34" s="104"/>
      <c r="AX34" s="105">
        <f t="shared" si="1"/>
        <v>0</v>
      </c>
      <c r="AY34" s="105"/>
      <c r="AZ34" s="72"/>
    </row>
    <row r="35" spans="1:52" ht="83.25" customHeight="1" x14ac:dyDescent="0.2">
      <c r="A35" s="59" t="s">
        <v>96</v>
      </c>
      <c r="B35" s="60" t="s">
        <v>143</v>
      </c>
      <c r="C35" s="61" t="s">
        <v>107</v>
      </c>
      <c r="D35" s="61" t="s">
        <v>144</v>
      </c>
      <c r="E35" s="62">
        <v>44927</v>
      </c>
      <c r="F35" s="62">
        <v>45260</v>
      </c>
      <c r="G35" s="63">
        <v>1</v>
      </c>
      <c r="H35" s="64">
        <v>44927</v>
      </c>
      <c r="I35" s="64">
        <v>44956</v>
      </c>
      <c r="J35" s="65">
        <v>1</v>
      </c>
      <c r="K35" s="65">
        <v>1</v>
      </c>
      <c r="L35" s="65">
        <f t="shared" si="5"/>
        <v>1</v>
      </c>
      <c r="M35" s="66">
        <f t="shared" si="6"/>
        <v>1</v>
      </c>
      <c r="N35" s="67" t="s">
        <v>180</v>
      </c>
      <c r="O35" s="68" t="s">
        <v>181</v>
      </c>
      <c r="P35" s="74"/>
      <c r="Q35" s="66"/>
      <c r="R35" s="63"/>
      <c r="S35" s="63"/>
      <c r="T35" s="63"/>
      <c r="U35" s="63"/>
      <c r="V35" s="65"/>
      <c r="W35" s="66"/>
      <c r="X35" s="67"/>
      <c r="Y35" s="63"/>
      <c r="Z35" s="74"/>
      <c r="AA35" s="66"/>
      <c r="AB35" s="64"/>
      <c r="AC35" s="64"/>
      <c r="AD35" s="63"/>
      <c r="AE35" s="63"/>
      <c r="AF35" s="65"/>
      <c r="AG35" s="66"/>
      <c r="AH35" s="67"/>
      <c r="AI35" s="68"/>
      <c r="AJ35" s="74"/>
      <c r="AK35" s="66"/>
      <c r="AL35" s="64"/>
      <c r="AM35" s="64"/>
      <c r="AN35" s="63"/>
      <c r="AO35" s="63"/>
      <c r="AP35" s="65"/>
      <c r="AQ35" s="66"/>
      <c r="AR35" s="67"/>
      <c r="AS35" s="68"/>
      <c r="AT35" s="74"/>
      <c r="AU35" s="66"/>
      <c r="AV35" s="104">
        <f t="shared" si="0"/>
        <v>1</v>
      </c>
      <c r="AW35" s="104"/>
      <c r="AX35" s="105">
        <f t="shared" si="1"/>
        <v>1</v>
      </c>
      <c r="AY35" s="105"/>
      <c r="AZ35" s="69" t="s">
        <v>203</v>
      </c>
    </row>
    <row r="36" spans="1:52" ht="83.25" customHeight="1" x14ac:dyDescent="0.2">
      <c r="A36" s="59" t="s">
        <v>96</v>
      </c>
      <c r="B36" s="60" t="s">
        <v>122</v>
      </c>
      <c r="C36" s="60" t="s">
        <v>103</v>
      </c>
      <c r="D36" s="60" t="s">
        <v>127</v>
      </c>
      <c r="E36" s="62">
        <v>44927</v>
      </c>
      <c r="F36" s="62">
        <v>45260</v>
      </c>
      <c r="G36" s="63">
        <v>2</v>
      </c>
      <c r="H36" s="64"/>
      <c r="I36" s="64"/>
      <c r="J36" s="63"/>
      <c r="K36" s="63"/>
      <c r="L36" s="65"/>
      <c r="M36" s="66"/>
      <c r="N36" s="67"/>
      <c r="O36" s="63"/>
      <c r="P36" s="74"/>
      <c r="Q36" s="66"/>
      <c r="R36" s="63"/>
      <c r="S36" s="63"/>
      <c r="T36" s="63"/>
      <c r="U36" s="63"/>
      <c r="V36" s="65"/>
      <c r="W36" s="66"/>
      <c r="X36" s="67"/>
      <c r="Y36" s="63"/>
      <c r="Z36" s="74"/>
      <c r="AA36" s="66"/>
      <c r="AB36" s="64"/>
      <c r="AC36" s="64"/>
      <c r="AD36" s="63"/>
      <c r="AE36" s="63"/>
      <c r="AF36" s="65"/>
      <c r="AG36" s="66"/>
      <c r="AH36" s="67"/>
      <c r="AI36" s="63"/>
      <c r="AJ36" s="74"/>
      <c r="AK36" s="66"/>
      <c r="AL36" s="63"/>
      <c r="AM36" s="63"/>
      <c r="AN36" s="63"/>
      <c r="AO36" s="63"/>
      <c r="AP36" s="65"/>
      <c r="AQ36" s="66"/>
      <c r="AR36" s="67"/>
      <c r="AS36" s="63"/>
      <c r="AT36" s="74"/>
      <c r="AU36" s="66"/>
      <c r="AV36" s="104">
        <f t="shared" si="0"/>
        <v>0</v>
      </c>
      <c r="AW36" s="104"/>
      <c r="AX36" s="105">
        <f t="shared" si="1"/>
        <v>0</v>
      </c>
      <c r="AY36" s="105"/>
      <c r="AZ36" s="72"/>
    </row>
    <row r="37" spans="1:52" ht="83.25" customHeight="1" x14ac:dyDescent="0.2">
      <c r="A37" s="59" t="s">
        <v>96</v>
      </c>
      <c r="B37" s="60" t="s">
        <v>88</v>
      </c>
      <c r="C37" s="60" t="s">
        <v>108</v>
      </c>
      <c r="D37" s="60" t="s">
        <v>128</v>
      </c>
      <c r="E37" s="62">
        <v>44927</v>
      </c>
      <c r="F37" s="62">
        <v>45260</v>
      </c>
      <c r="G37" s="63">
        <v>1</v>
      </c>
      <c r="H37" s="63"/>
      <c r="I37" s="63"/>
      <c r="J37" s="63"/>
      <c r="K37" s="63"/>
      <c r="L37" s="65"/>
      <c r="M37" s="66"/>
      <c r="N37" s="56"/>
      <c r="O37" s="63"/>
      <c r="P37" s="63"/>
      <c r="Q37" s="66"/>
      <c r="R37" s="64">
        <v>45078</v>
      </c>
      <c r="S37" s="64">
        <v>45084</v>
      </c>
      <c r="T37" s="63">
        <v>1</v>
      </c>
      <c r="U37" s="63">
        <v>1</v>
      </c>
      <c r="V37" s="65">
        <f t="shared" si="3"/>
        <v>1</v>
      </c>
      <c r="W37" s="66">
        <f t="shared" si="4"/>
        <v>1</v>
      </c>
      <c r="X37" s="67" t="s">
        <v>183</v>
      </c>
      <c r="Y37" s="68" t="s">
        <v>182</v>
      </c>
      <c r="Z37" s="63"/>
      <c r="AA37" s="66"/>
      <c r="AB37" s="63"/>
      <c r="AC37" s="63"/>
      <c r="AD37" s="63"/>
      <c r="AE37" s="63"/>
      <c r="AF37" s="65"/>
      <c r="AG37" s="66"/>
      <c r="AH37" s="67"/>
      <c r="AI37" s="63"/>
      <c r="AJ37" s="63"/>
      <c r="AK37" s="66"/>
      <c r="AL37" s="63"/>
      <c r="AM37" s="63"/>
      <c r="AN37" s="63"/>
      <c r="AO37" s="63"/>
      <c r="AP37" s="65"/>
      <c r="AQ37" s="66"/>
      <c r="AR37" s="67"/>
      <c r="AS37" s="63"/>
      <c r="AT37" s="63"/>
      <c r="AU37" s="66"/>
      <c r="AV37" s="104">
        <f t="shared" si="0"/>
        <v>1</v>
      </c>
      <c r="AW37" s="104"/>
      <c r="AX37" s="105">
        <f t="shared" si="1"/>
        <v>1</v>
      </c>
      <c r="AY37" s="105"/>
      <c r="AZ37" s="69" t="s">
        <v>203</v>
      </c>
    </row>
    <row r="38" spans="1:52" ht="83.25" customHeight="1" x14ac:dyDescent="0.2">
      <c r="A38" s="59" t="s">
        <v>97</v>
      </c>
      <c r="B38" s="60" t="s">
        <v>145</v>
      </c>
      <c r="C38" s="61" t="s">
        <v>102</v>
      </c>
      <c r="D38" s="61" t="s">
        <v>109</v>
      </c>
      <c r="E38" s="62">
        <v>44927</v>
      </c>
      <c r="F38" s="62">
        <v>45260</v>
      </c>
      <c r="G38" s="63">
        <v>4</v>
      </c>
      <c r="H38" s="64">
        <v>44958</v>
      </c>
      <c r="I38" s="64">
        <v>44985</v>
      </c>
      <c r="J38" s="63">
        <v>1</v>
      </c>
      <c r="K38" s="63">
        <v>1</v>
      </c>
      <c r="L38" s="65">
        <f t="shared" si="5"/>
        <v>1</v>
      </c>
      <c r="M38" s="66">
        <f t="shared" si="6"/>
        <v>1</v>
      </c>
      <c r="N38" s="67" t="s">
        <v>158</v>
      </c>
      <c r="O38" s="68" t="s">
        <v>157</v>
      </c>
      <c r="P38" s="63"/>
      <c r="Q38" s="66"/>
      <c r="R38" s="64">
        <v>45017</v>
      </c>
      <c r="S38" s="64">
        <v>45030</v>
      </c>
      <c r="T38" s="63">
        <v>1</v>
      </c>
      <c r="U38" s="63">
        <v>1</v>
      </c>
      <c r="V38" s="65">
        <f t="shared" si="3"/>
        <v>1</v>
      </c>
      <c r="W38" s="66">
        <f t="shared" si="4"/>
        <v>1</v>
      </c>
      <c r="X38" s="67" t="s">
        <v>185</v>
      </c>
      <c r="Y38" s="68" t="s">
        <v>184</v>
      </c>
      <c r="Z38" s="63"/>
      <c r="AA38" s="66"/>
      <c r="AB38" s="64">
        <v>45139</v>
      </c>
      <c r="AC38" s="64">
        <v>45148</v>
      </c>
      <c r="AD38" s="63">
        <v>2</v>
      </c>
      <c r="AE38" s="63">
        <v>2</v>
      </c>
      <c r="AF38" s="65">
        <f t="shared" ref="AF38" si="10">+AE38/AD38</f>
        <v>1</v>
      </c>
      <c r="AG38" s="66">
        <f t="shared" ref="AG38" si="11">+AF38</f>
        <v>1</v>
      </c>
      <c r="AH38" s="67" t="s">
        <v>197</v>
      </c>
      <c r="AI38" s="68" t="s">
        <v>198</v>
      </c>
      <c r="AJ38" s="63"/>
      <c r="AK38" s="66"/>
      <c r="AL38" s="64">
        <v>45231</v>
      </c>
      <c r="AM38" s="64">
        <v>45260</v>
      </c>
      <c r="AN38" s="63"/>
      <c r="AO38" s="63"/>
      <c r="AP38" s="65"/>
      <c r="AQ38" s="66"/>
      <c r="AR38" s="67"/>
      <c r="AS38" s="63"/>
      <c r="AT38" s="63"/>
      <c r="AU38" s="66"/>
      <c r="AV38" s="104">
        <f t="shared" si="0"/>
        <v>4</v>
      </c>
      <c r="AW38" s="104"/>
      <c r="AX38" s="105">
        <f t="shared" si="1"/>
        <v>1</v>
      </c>
      <c r="AY38" s="105"/>
      <c r="AZ38" s="69" t="s">
        <v>203</v>
      </c>
    </row>
    <row r="39" spans="1:52" ht="83.25" customHeight="1" x14ac:dyDescent="0.2">
      <c r="A39" s="59" t="s">
        <v>97</v>
      </c>
      <c r="B39" s="60" t="s">
        <v>89</v>
      </c>
      <c r="C39" s="61" t="s">
        <v>107</v>
      </c>
      <c r="D39" s="75" t="s">
        <v>129</v>
      </c>
      <c r="E39" s="62">
        <v>44927</v>
      </c>
      <c r="F39" s="62">
        <v>45260</v>
      </c>
      <c r="G39" s="71">
        <v>1</v>
      </c>
      <c r="H39" s="64"/>
      <c r="I39" s="64"/>
      <c r="J39" s="63"/>
      <c r="K39" s="63"/>
      <c r="L39" s="65"/>
      <c r="M39" s="66"/>
      <c r="N39" s="67"/>
      <c r="O39" s="68"/>
      <c r="P39" s="63"/>
      <c r="Q39" s="66"/>
      <c r="R39" s="63"/>
      <c r="S39" s="63"/>
      <c r="T39" s="63"/>
      <c r="U39" s="63"/>
      <c r="V39" s="65"/>
      <c r="W39" s="66"/>
      <c r="X39" s="67"/>
      <c r="Y39" s="68"/>
      <c r="Z39" s="63"/>
      <c r="AA39" s="66"/>
      <c r="AB39" s="63"/>
      <c r="AC39" s="63"/>
      <c r="AD39" s="63"/>
      <c r="AE39" s="63"/>
      <c r="AF39" s="65"/>
      <c r="AG39" s="66"/>
      <c r="AH39" s="67"/>
      <c r="AI39" s="68"/>
      <c r="AJ39" s="63"/>
      <c r="AK39" s="66"/>
      <c r="AL39" s="63"/>
      <c r="AM39" s="63"/>
      <c r="AN39" s="63"/>
      <c r="AO39" s="63"/>
      <c r="AP39" s="65"/>
      <c r="AQ39" s="66"/>
      <c r="AR39" s="67"/>
      <c r="AS39" s="68"/>
      <c r="AT39" s="63"/>
      <c r="AU39" s="66"/>
      <c r="AV39" s="104">
        <f t="shared" si="0"/>
        <v>0</v>
      </c>
      <c r="AW39" s="104"/>
      <c r="AX39" s="105">
        <f t="shared" si="1"/>
        <v>0</v>
      </c>
      <c r="AY39" s="105"/>
      <c r="AZ39" s="72"/>
    </row>
    <row r="40" spans="1:52" ht="83.25" customHeight="1" x14ac:dyDescent="0.2">
      <c r="A40" s="59" t="s">
        <v>97</v>
      </c>
      <c r="B40" s="60" t="s">
        <v>90</v>
      </c>
      <c r="C40" s="61" t="s">
        <v>107</v>
      </c>
      <c r="D40" s="61" t="s">
        <v>110</v>
      </c>
      <c r="E40" s="62">
        <v>44927</v>
      </c>
      <c r="F40" s="62">
        <v>45260</v>
      </c>
      <c r="G40" s="63">
        <v>1</v>
      </c>
      <c r="H40" s="63"/>
      <c r="I40" s="63"/>
      <c r="J40" s="63"/>
      <c r="K40" s="63"/>
      <c r="L40" s="65"/>
      <c r="M40" s="66"/>
      <c r="N40" s="67"/>
      <c r="O40" s="63"/>
      <c r="P40" s="63"/>
      <c r="Q40" s="66"/>
      <c r="R40" s="64"/>
      <c r="S40" s="64"/>
      <c r="T40" s="63"/>
      <c r="U40" s="63"/>
      <c r="V40" s="65"/>
      <c r="W40" s="66"/>
      <c r="X40" s="67"/>
      <c r="Y40" s="63"/>
      <c r="Z40" s="63"/>
      <c r="AA40" s="66"/>
      <c r="AB40" s="64">
        <v>45139</v>
      </c>
      <c r="AC40" s="64">
        <v>45169</v>
      </c>
      <c r="AD40" s="63">
        <v>1</v>
      </c>
      <c r="AE40" s="63">
        <v>1</v>
      </c>
      <c r="AF40" s="65"/>
      <c r="AG40" s="66"/>
      <c r="AH40" s="67" t="s">
        <v>199</v>
      </c>
      <c r="AI40" s="68" t="s">
        <v>200</v>
      </c>
      <c r="AJ40" s="63"/>
      <c r="AK40" s="66"/>
      <c r="AL40" s="64"/>
      <c r="AM40" s="64"/>
      <c r="AN40" s="63"/>
      <c r="AO40" s="63"/>
      <c r="AP40" s="65"/>
      <c r="AQ40" s="66"/>
      <c r="AR40" s="67"/>
      <c r="AS40" s="63"/>
      <c r="AT40" s="63"/>
      <c r="AU40" s="66"/>
      <c r="AV40" s="104">
        <f t="shared" si="0"/>
        <v>1</v>
      </c>
      <c r="AW40" s="104"/>
      <c r="AX40" s="105">
        <f t="shared" si="1"/>
        <v>1</v>
      </c>
      <c r="AY40" s="105"/>
      <c r="AZ40" s="72"/>
    </row>
    <row r="41" spans="1:52" ht="83.25" customHeight="1" x14ac:dyDescent="0.2">
      <c r="A41" s="59" t="s">
        <v>97</v>
      </c>
      <c r="B41" s="60" t="s">
        <v>91</v>
      </c>
      <c r="C41" s="61" t="s">
        <v>107</v>
      </c>
      <c r="D41" s="61" t="s">
        <v>111</v>
      </c>
      <c r="E41" s="62">
        <v>44927</v>
      </c>
      <c r="F41" s="62">
        <v>45260</v>
      </c>
      <c r="G41" s="63">
        <v>1</v>
      </c>
      <c r="H41" s="64"/>
      <c r="I41" s="64"/>
      <c r="J41" s="63"/>
      <c r="K41" s="63"/>
      <c r="L41" s="65"/>
      <c r="M41" s="66"/>
      <c r="N41" s="67"/>
      <c r="O41" s="73"/>
      <c r="P41" s="63"/>
      <c r="Q41" s="66"/>
      <c r="R41" s="64">
        <v>45078</v>
      </c>
      <c r="S41" s="64">
        <v>45084</v>
      </c>
      <c r="T41" s="63">
        <v>1</v>
      </c>
      <c r="U41" s="63">
        <v>1</v>
      </c>
      <c r="V41" s="65">
        <f t="shared" si="3"/>
        <v>1</v>
      </c>
      <c r="W41" s="66">
        <f t="shared" si="4"/>
        <v>1</v>
      </c>
      <c r="X41" s="67" t="s">
        <v>170</v>
      </c>
      <c r="Y41" s="73" t="s">
        <v>169</v>
      </c>
      <c r="Z41" s="63"/>
      <c r="AA41" s="66"/>
      <c r="AB41" s="64"/>
      <c r="AC41" s="64"/>
      <c r="AD41" s="63"/>
      <c r="AE41" s="63"/>
      <c r="AF41" s="65"/>
      <c r="AG41" s="66"/>
      <c r="AH41" s="67"/>
      <c r="AI41" s="73"/>
      <c r="AJ41" s="63"/>
      <c r="AK41" s="66"/>
      <c r="AL41" s="63"/>
      <c r="AM41" s="63"/>
      <c r="AN41" s="63"/>
      <c r="AO41" s="63"/>
      <c r="AP41" s="65"/>
      <c r="AQ41" s="66"/>
      <c r="AR41" s="67"/>
      <c r="AS41" s="73"/>
      <c r="AT41" s="63"/>
      <c r="AU41" s="66"/>
      <c r="AV41" s="104">
        <f t="shared" si="0"/>
        <v>1</v>
      </c>
      <c r="AW41" s="104"/>
      <c r="AX41" s="105">
        <f t="shared" si="1"/>
        <v>1</v>
      </c>
      <c r="AY41" s="105"/>
      <c r="AZ41" s="69" t="s">
        <v>203</v>
      </c>
    </row>
    <row r="42" spans="1:52" ht="83.25" customHeight="1" x14ac:dyDescent="0.2">
      <c r="A42" s="76" t="s">
        <v>97</v>
      </c>
      <c r="B42" s="77" t="s">
        <v>92</v>
      </c>
      <c r="C42" s="77" t="s">
        <v>107</v>
      </c>
      <c r="D42" s="77" t="s">
        <v>130</v>
      </c>
      <c r="E42" s="78">
        <v>44927</v>
      </c>
      <c r="F42" s="78">
        <v>45260</v>
      </c>
      <c r="G42" s="79">
        <v>1</v>
      </c>
      <c r="H42" s="79"/>
      <c r="I42" s="79"/>
      <c r="J42" s="79"/>
      <c r="K42" s="79"/>
      <c r="L42" s="80"/>
      <c r="M42" s="81"/>
      <c r="N42" s="82"/>
      <c r="O42" s="79"/>
      <c r="P42" s="79"/>
      <c r="Q42" s="81"/>
      <c r="R42" s="79"/>
      <c r="S42" s="79"/>
      <c r="T42" s="79"/>
      <c r="U42" s="79"/>
      <c r="V42" s="80"/>
      <c r="W42" s="81"/>
      <c r="X42" s="82"/>
      <c r="Y42" s="79"/>
      <c r="Z42" s="79"/>
      <c r="AA42" s="81"/>
      <c r="AB42" s="83"/>
      <c r="AC42" s="83"/>
      <c r="AD42" s="79"/>
      <c r="AE42" s="79"/>
      <c r="AF42" s="80"/>
      <c r="AG42" s="81"/>
      <c r="AH42" s="82"/>
      <c r="AI42" s="84"/>
      <c r="AJ42" s="79"/>
      <c r="AK42" s="81"/>
      <c r="AL42" s="83">
        <v>45231</v>
      </c>
      <c r="AM42" s="83">
        <v>45260</v>
      </c>
      <c r="AN42" s="79"/>
      <c r="AO42" s="79"/>
      <c r="AP42" s="80"/>
      <c r="AQ42" s="81"/>
      <c r="AR42" s="82"/>
      <c r="AS42" s="85"/>
      <c r="AT42" s="79"/>
      <c r="AU42" s="81"/>
      <c r="AV42" s="109">
        <f t="shared" si="0"/>
        <v>0</v>
      </c>
      <c r="AW42" s="109"/>
      <c r="AX42" s="110">
        <f t="shared" si="1"/>
        <v>0</v>
      </c>
      <c r="AY42" s="110"/>
      <c r="AZ42" s="86"/>
    </row>
    <row r="43" spans="1:52" ht="31.5" customHeight="1" thickBot="1" x14ac:dyDescent="0.25">
      <c r="A43" s="53" t="s">
        <v>175</v>
      </c>
      <c r="B43" s="52"/>
      <c r="C43" s="52"/>
      <c r="D43" s="52"/>
      <c r="E43" s="52"/>
      <c r="F43" s="57"/>
      <c r="G43" s="58">
        <f>SUM(G21:G42)</f>
        <v>36</v>
      </c>
      <c r="AV43" s="108">
        <f>SUM(AV21:AW42)</f>
        <v>24</v>
      </c>
      <c r="AW43" s="107"/>
      <c r="AX43" s="106">
        <f>AVERAGE(AX21:AY42)</f>
        <v>0.78409090909090906</v>
      </c>
      <c r="AY43" s="107"/>
    </row>
    <row r="44" spans="1:52" x14ac:dyDescent="0.2">
      <c r="A44" s="1" t="s">
        <v>76</v>
      </c>
    </row>
    <row r="46" spans="1:52" ht="14.25" customHeight="1" x14ac:dyDescent="0.2">
      <c r="A46" s="140" t="s">
        <v>71</v>
      </c>
      <c r="B46" s="140"/>
      <c r="C46" s="140"/>
      <c r="D46" s="140"/>
      <c r="E46" s="140"/>
      <c r="F46" s="140"/>
      <c r="G46" s="140"/>
    </row>
    <row r="47" spans="1:52" ht="14.25" customHeight="1" x14ac:dyDescent="0.2">
      <c r="A47" s="133" t="s">
        <v>38</v>
      </c>
      <c r="B47" s="133"/>
      <c r="C47" s="34"/>
      <c r="D47" s="34"/>
      <c r="E47" s="131"/>
      <c r="F47" s="131"/>
      <c r="G47" s="131"/>
    </row>
    <row r="48" spans="1:52" ht="14.25" customHeight="1" x14ac:dyDescent="0.2">
      <c r="A48" s="134"/>
      <c r="B48" s="134"/>
      <c r="C48" s="30"/>
      <c r="D48" s="30"/>
      <c r="E48" s="132"/>
      <c r="F48" s="132"/>
      <c r="G48" s="132"/>
    </row>
    <row r="49" spans="1:7" x14ac:dyDescent="0.2">
      <c r="A49" s="129"/>
      <c r="B49" s="130"/>
      <c r="C49" s="31"/>
      <c r="D49" s="31"/>
      <c r="E49" s="132"/>
      <c r="F49" s="132"/>
      <c r="G49" s="132"/>
    </row>
    <row r="50" spans="1:7" x14ac:dyDescent="0.2">
      <c r="A50" s="129"/>
      <c r="B50" s="130"/>
      <c r="C50" s="31"/>
      <c r="D50" s="31"/>
      <c r="E50" s="132"/>
      <c r="F50" s="132"/>
      <c r="G50" s="132"/>
    </row>
    <row r="51" spans="1:7" x14ac:dyDescent="0.2">
      <c r="A51" s="27"/>
      <c r="B51" s="28"/>
      <c r="C51" s="28"/>
      <c r="D51" s="28"/>
      <c r="E51" s="29"/>
      <c r="F51" s="29"/>
      <c r="G51" s="29"/>
    </row>
    <row r="52" spans="1:7" x14ac:dyDescent="0.2">
      <c r="A52" s="137" t="s">
        <v>39</v>
      </c>
      <c r="B52" s="137"/>
      <c r="C52" s="137"/>
      <c r="D52" s="33"/>
      <c r="E52" s="137"/>
      <c r="F52" s="137"/>
      <c r="G52" s="33"/>
    </row>
    <row r="53" spans="1:7" s="54" customFormat="1" x14ac:dyDescent="0.2">
      <c r="A53" s="135" t="s">
        <v>40</v>
      </c>
      <c r="B53" s="135"/>
      <c r="C53" s="32" t="s">
        <v>186</v>
      </c>
      <c r="D53" s="32"/>
      <c r="E53" s="136" t="s">
        <v>44</v>
      </c>
      <c r="F53" s="136"/>
      <c r="G53" s="32" t="s">
        <v>188</v>
      </c>
    </row>
    <row r="54" spans="1:7" s="54" customFormat="1" ht="28.5" x14ac:dyDescent="0.2">
      <c r="A54" s="135" t="s">
        <v>41</v>
      </c>
      <c r="B54" s="135"/>
      <c r="C54" s="32" t="s">
        <v>187</v>
      </c>
      <c r="D54" s="32"/>
      <c r="E54" s="136" t="s">
        <v>42</v>
      </c>
      <c r="F54" s="136"/>
      <c r="G54" s="32" t="s">
        <v>189</v>
      </c>
    </row>
    <row r="55" spans="1:7" s="54" customFormat="1" x14ac:dyDescent="0.2">
      <c r="A55" s="55" t="s">
        <v>77</v>
      </c>
    </row>
  </sheetData>
  <mergeCells count="112">
    <mergeCell ref="AP19:AS19"/>
    <mergeCell ref="AT19:AU19"/>
    <mergeCell ref="B16:I16"/>
    <mergeCell ref="AF19:AI19"/>
    <mergeCell ref="AJ19:AK19"/>
    <mergeCell ref="AL19:AM19"/>
    <mergeCell ref="AN19:AN20"/>
    <mergeCell ref="AO19:AO20"/>
    <mergeCell ref="H18:Q18"/>
    <mergeCell ref="R18:AA18"/>
    <mergeCell ref="AB18:AK18"/>
    <mergeCell ref="AL18:AU18"/>
    <mergeCell ref="H19:I19"/>
    <mergeCell ref="J19:J20"/>
    <mergeCell ref="K19:K20"/>
    <mergeCell ref="L19:O19"/>
    <mergeCell ref="B14:C14"/>
    <mergeCell ref="AB19:AC19"/>
    <mergeCell ref="AD19:AD20"/>
    <mergeCell ref="AE19:AE20"/>
    <mergeCell ref="R19:S19"/>
    <mergeCell ref="A46:G46"/>
    <mergeCell ref="P19:Q19"/>
    <mergeCell ref="T19:T20"/>
    <mergeCell ref="U19:U20"/>
    <mergeCell ref="V19:Y19"/>
    <mergeCell ref="Z19:AA19"/>
    <mergeCell ref="A49:B49"/>
    <mergeCell ref="E47:G47"/>
    <mergeCell ref="E48:G48"/>
    <mergeCell ref="E49:G49"/>
    <mergeCell ref="A47:B47"/>
    <mergeCell ref="A48:B48"/>
    <mergeCell ref="A54:B54"/>
    <mergeCell ref="E54:F54"/>
    <mergeCell ref="A50:B50"/>
    <mergeCell ref="A52:C52"/>
    <mergeCell ref="E52:F52"/>
    <mergeCell ref="A53:B53"/>
    <mergeCell ref="E53:F53"/>
    <mergeCell ref="E50:G50"/>
    <mergeCell ref="AV18:AW20"/>
    <mergeCell ref="AX18:AY20"/>
    <mergeCell ref="F11:G11"/>
    <mergeCell ref="A1:G2"/>
    <mergeCell ref="B10:C10"/>
    <mergeCell ref="F9:G9"/>
    <mergeCell ref="B4:G4"/>
    <mergeCell ref="B5:G5"/>
    <mergeCell ref="B9:C9"/>
    <mergeCell ref="F7:G7"/>
    <mergeCell ref="F8:G8"/>
    <mergeCell ref="A7:C7"/>
    <mergeCell ref="B8:C8"/>
    <mergeCell ref="E18:F18"/>
    <mergeCell ref="E19:E20"/>
    <mergeCell ref="G19:G20"/>
    <mergeCell ref="F19:F20"/>
    <mergeCell ref="B18:B20"/>
    <mergeCell ref="C18:C20"/>
    <mergeCell ref="B13:C13"/>
    <mergeCell ref="A18:A20"/>
    <mergeCell ref="B11:C11"/>
    <mergeCell ref="B12:C12"/>
    <mergeCell ref="D18:D20"/>
    <mergeCell ref="AV36:AW36"/>
    <mergeCell ref="AX36:AY36"/>
    <mergeCell ref="AV37:AW37"/>
    <mergeCell ref="AX37:AY37"/>
    <mergeCell ref="AV28:AW28"/>
    <mergeCell ref="AX28:AY28"/>
    <mergeCell ref="AV29:AW29"/>
    <mergeCell ref="AX29:AY29"/>
    <mergeCell ref="AV30:AW30"/>
    <mergeCell ref="AX30:AY30"/>
    <mergeCell ref="AV31:AW31"/>
    <mergeCell ref="AX31:AY31"/>
    <mergeCell ref="AV32:AW32"/>
    <mergeCell ref="AX32:AY32"/>
    <mergeCell ref="AX26:AY26"/>
    <mergeCell ref="AV27:AW27"/>
    <mergeCell ref="AX27:AY27"/>
    <mergeCell ref="AV33:AW33"/>
    <mergeCell ref="AX33:AY33"/>
    <mergeCell ref="AV34:AW34"/>
    <mergeCell ref="AX34:AY34"/>
    <mergeCell ref="AV35:AW35"/>
    <mergeCell ref="AX35:AY35"/>
    <mergeCell ref="AZ18:AZ19"/>
    <mergeCell ref="AV41:AW41"/>
    <mergeCell ref="AX41:AY41"/>
    <mergeCell ref="AX43:AY43"/>
    <mergeCell ref="AV43:AW43"/>
    <mergeCell ref="AV38:AW38"/>
    <mergeCell ref="AX38:AY38"/>
    <mergeCell ref="AV39:AW39"/>
    <mergeCell ref="AX39:AY39"/>
    <mergeCell ref="AV40:AW40"/>
    <mergeCell ref="AX40:AY40"/>
    <mergeCell ref="AV42:AW42"/>
    <mergeCell ref="AX42:AY42"/>
    <mergeCell ref="AV21:AW21"/>
    <mergeCell ref="AX21:AY21"/>
    <mergeCell ref="AV22:AW22"/>
    <mergeCell ref="AX22:AY22"/>
    <mergeCell ref="AV23:AW23"/>
    <mergeCell ref="AX23:AY23"/>
    <mergeCell ref="AV24:AW24"/>
    <mergeCell ref="AX24:AY24"/>
    <mergeCell ref="AV25:AW25"/>
    <mergeCell ref="AX25:AY25"/>
    <mergeCell ref="AV26:AW26"/>
  </mergeCells>
  <conditionalFormatting sqref="AR21:AR40 N21:N36 N38:N41 X21:X40 AH21:AH40">
    <cfRule type="containsText" dxfId="11" priority="22" operator="containsText" text="Cumplimiento total">
      <formula>NOT(ISERROR(SEARCH("Cumplimiento total",N21)))</formula>
    </cfRule>
    <cfRule type="containsText" dxfId="10" priority="23" operator="containsText" text="Sin gestión">
      <formula>NOT(ISERROR(SEARCH("Sin gestión",N21)))</formula>
    </cfRule>
    <cfRule type="containsText" dxfId="9" priority="24" operator="containsText" text="Avances en la gestión">
      <formula>NOT(ISERROR(SEARCH("Avances en la gestión",N21)))</formula>
    </cfRule>
  </conditionalFormatting>
  <conditionalFormatting sqref="N42">
    <cfRule type="containsText" dxfId="8" priority="19" operator="containsText" text="Cumplimiento total">
      <formula>NOT(ISERROR(SEARCH("Cumplimiento total",N42)))</formula>
    </cfRule>
    <cfRule type="containsText" dxfId="7" priority="20" operator="containsText" text="Sin gestión">
      <formula>NOT(ISERROR(SEARCH("Sin gestión",N42)))</formula>
    </cfRule>
    <cfRule type="containsText" dxfId="6" priority="21" operator="containsText" text="Avances en la gestión">
      <formula>NOT(ISERROR(SEARCH("Avances en la gestión",N42)))</formula>
    </cfRule>
  </conditionalFormatting>
  <conditionalFormatting sqref="X41:X42 AR41:AR42 AH41:AH42">
    <cfRule type="containsText" dxfId="5" priority="13" operator="containsText" text="Cumplimiento total">
      <formula>NOT(ISERROR(SEARCH("Cumplimiento total",X41)))</formula>
    </cfRule>
    <cfRule type="containsText" dxfId="4" priority="14" operator="containsText" text="Sin gestión">
      <formula>NOT(ISERROR(SEARCH("Sin gestión",X41)))</formula>
    </cfRule>
    <cfRule type="containsText" dxfId="3" priority="15" operator="containsText" text="Avances en la gestión">
      <formula>NOT(ISERROR(SEARCH("Avances en la gestión",X41)))</formula>
    </cfRule>
  </conditionalFormatting>
  <conditionalFormatting sqref="AV21:AV42 AX21:AX42">
    <cfRule type="containsText" dxfId="2" priority="1" operator="containsText" text="Cumplimiento total">
      <formula>NOT(ISERROR(SEARCH("Cumplimiento total",AV21)))</formula>
    </cfRule>
    <cfRule type="containsText" dxfId="1" priority="2" operator="containsText" text="Sin gestión">
      <formula>NOT(ISERROR(SEARCH("Sin gestión",AV21)))</formula>
    </cfRule>
    <cfRule type="containsText" dxfId="0" priority="3" operator="containsText" text="Avances en la gestión">
      <formula>NOT(ISERROR(SEARCH("Avances en la gestión",AV21)))</formula>
    </cfRule>
  </conditionalFormatting>
  <dataValidations count="3">
    <dataValidation type="textLength" allowBlank="1" showInputMessage="1" showErrorMessage="1" errorTitle="Entrada no válida" error="Escriba un texto " promptTitle="Cualquier contenido" prompt=" Escriba de forma clara y breve las actividades a desarrollar en la vigencia. Ej. Instalar dispositivos ahorradores de agua en los baños de la entidad." sqref="B21:B26 B28:B42 AH22 AH26" xr:uid="{9861A776-A2CE-4AE4-9D38-94F7104CA8BE}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Este indicador debe permitir hacer un seguimiento a la meta y debe ser una fórmula. Ej. (N° de dispositivos instalados / N° de dispositivos a instalar) * 100" sqref="C21:C42" xr:uid="{7DA4FFD6-B2E5-4EAF-ADCE-803E17CB9D03}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La meta debe ser coherente con el objetivo y debe ser un número. Ej. Instalar 10 dispositivos ahorradores." sqref="D21:D42" xr:uid="{E09CEA1A-E278-44F1-BD39-C4314CE4F07A}">
      <formula1>0</formula1>
      <formula2>4000</formula2>
    </dataValidation>
  </dataValidations>
  <pageMargins left="0.70866141732283472" right="0.70866141732283472" top="0.74803149606299213" bottom="0.74803149606299213" header="0.31496062992125984" footer="0.31496062992125984"/>
  <pageSetup paperSize="9" scale="16" orientation="landscape" r:id="rId1"/>
  <headerFooter>
    <oddFooter>&amp;LDE-F-2 V1 xx/09/2017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'Listas FUGA'!$C$3:$C$14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'Listas FUGA'!$D$3:$D$9</xm:f>
          </x14:formula1>
          <xm:sqref>B12</xm:sqref>
        </x14:dataValidation>
        <x14:dataValidation type="list" allowBlank="1" showInputMessage="1" showErrorMessage="1" xr:uid="{F8DDD0D4-67DA-42E5-A355-B38D27C31E4B}">
          <x14:formula1>
            <xm:f>'Listas FUGA'!$B$3:$B$8</xm:f>
          </x14:formula1>
          <xm:sqref>G12</xm:sqref>
        </x14:dataValidation>
        <x14:dataValidation type="list" allowBlank="1" showInputMessage="1" showErrorMessage="1" xr:uid="{78A1A1B8-B7EB-4CE8-8AB5-980C4D970CD4}">
          <x14:formula1>
            <xm:f>'Listas FUGA'!$A$3:$A$7</xm:f>
          </x14:formula1>
          <xm:sqref>F8:G9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4"/>
  <sheetViews>
    <sheetView zoomScale="85" zoomScaleNormal="85" workbookViewId="0">
      <selection activeCell="G7" sqref="G7"/>
    </sheetView>
  </sheetViews>
  <sheetFormatPr baseColWidth="10" defaultRowHeight="15" x14ac:dyDescent="0.25"/>
  <cols>
    <col min="1" max="1" width="50.7109375" customWidth="1"/>
    <col min="2" max="2" width="37.5703125" style="17" customWidth="1"/>
    <col min="3" max="3" width="22.5703125" style="18" customWidth="1"/>
    <col min="4" max="4" width="26.140625" style="21" customWidth="1"/>
    <col min="5" max="5" width="23.42578125" style="18" customWidth="1"/>
  </cols>
  <sheetData>
    <row r="2" spans="1:5" x14ac:dyDescent="0.25">
      <c r="A2" s="5" t="s">
        <v>4</v>
      </c>
      <c r="B2" s="16" t="s">
        <v>5</v>
      </c>
      <c r="C2" s="19" t="s">
        <v>9</v>
      </c>
      <c r="D2" s="20" t="s">
        <v>14</v>
      </c>
      <c r="E2" s="19" t="s">
        <v>36</v>
      </c>
    </row>
    <row r="3" spans="1:5" ht="69" customHeight="1" x14ac:dyDescent="0.25">
      <c r="A3" s="14" t="s">
        <v>48</v>
      </c>
      <c r="B3" s="14" t="s">
        <v>53</v>
      </c>
      <c r="C3" s="14" t="s">
        <v>59</v>
      </c>
      <c r="D3" s="14" t="s">
        <v>16</v>
      </c>
      <c r="E3" s="18" t="s">
        <v>45</v>
      </c>
    </row>
    <row r="4" spans="1:5" ht="45" x14ac:dyDescent="0.25">
      <c r="A4" s="14" t="s">
        <v>49</v>
      </c>
      <c r="B4" s="14" t="s">
        <v>54</v>
      </c>
      <c r="C4" s="14" t="s">
        <v>60</v>
      </c>
      <c r="D4" s="14" t="s">
        <v>17</v>
      </c>
      <c r="E4" s="18" t="s">
        <v>46</v>
      </c>
    </row>
    <row r="5" spans="1:5" ht="66" customHeight="1" x14ac:dyDescent="0.25">
      <c r="A5" s="14" t="s">
        <v>50</v>
      </c>
      <c r="B5" s="14" t="s">
        <v>55</v>
      </c>
      <c r="C5" s="14" t="s">
        <v>61</v>
      </c>
      <c r="D5" s="14" t="s">
        <v>18</v>
      </c>
      <c r="E5" s="18" t="s">
        <v>47</v>
      </c>
    </row>
    <row r="6" spans="1:5" ht="63" x14ac:dyDescent="0.25">
      <c r="A6" s="15" t="s">
        <v>51</v>
      </c>
      <c r="B6" s="14" t="s">
        <v>56</v>
      </c>
      <c r="C6" s="14" t="s">
        <v>62</v>
      </c>
      <c r="D6" s="21" t="s">
        <v>19</v>
      </c>
    </row>
    <row r="7" spans="1:5" ht="83.25" customHeight="1" x14ac:dyDescent="0.25">
      <c r="A7" s="15" t="s">
        <v>52</v>
      </c>
      <c r="B7" s="14" t="s">
        <v>57</v>
      </c>
      <c r="C7" s="14" t="s">
        <v>64</v>
      </c>
      <c r="D7" s="14" t="s">
        <v>20</v>
      </c>
    </row>
    <row r="8" spans="1:5" ht="30" x14ac:dyDescent="0.25">
      <c r="A8" s="6"/>
      <c r="B8" s="14" t="s">
        <v>58</v>
      </c>
      <c r="C8" s="14" t="s">
        <v>63</v>
      </c>
      <c r="D8" s="21" t="s">
        <v>21</v>
      </c>
    </row>
    <row r="9" spans="1:5" ht="65.25" customHeight="1" x14ac:dyDescent="0.25">
      <c r="A9" s="6"/>
      <c r="B9" s="13"/>
      <c r="C9" s="14" t="s">
        <v>65</v>
      </c>
      <c r="D9" s="21" t="s">
        <v>15</v>
      </c>
    </row>
    <row r="10" spans="1:5" ht="15.75" x14ac:dyDescent="0.25">
      <c r="A10" s="6"/>
      <c r="B10" s="13"/>
      <c r="C10" s="14" t="s">
        <v>66</v>
      </c>
    </row>
    <row r="11" spans="1:5" x14ac:dyDescent="0.25">
      <c r="C11" s="14" t="s">
        <v>67</v>
      </c>
    </row>
    <row r="12" spans="1:5" x14ac:dyDescent="0.25">
      <c r="C12" s="14" t="s">
        <v>10</v>
      </c>
    </row>
    <row r="13" spans="1:5" x14ac:dyDescent="0.25">
      <c r="C13" s="14" t="s">
        <v>11</v>
      </c>
    </row>
    <row r="14" spans="1:5" x14ac:dyDescent="0.25">
      <c r="C14" s="14" t="s">
        <v>12</v>
      </c>
    </row>
  </sheetData>
  <sheetProtection algorithmName="SHA-512" hashValue="nCvzYwR8h9iE9i/oqkSu3uaCnixSpmuwL2PSH3VEBYr+Da8yYKppXOrAmvBPTjlMfWwG8A328a/9zZoKO96YLA==" saltValue="8DLItesFDMJQ6oFtVUw9p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Planes Institucionales </vt:lpstr>
      <vt:lpstr>Listas FUGA</vt:lpstr>
      <vt:lpstr>'Matriz Planes Institucionales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Sig-gemelas</dc:creator>
  <cp:lastModifiedBy>Usuario</cp:lastModifiedBy>
  <cp:lastPrinted>2023-09-04T17:06:21Z</cp:lastPrinted>
  <dcterms:created xsi:type="dcterms:W3CDTF">2017-08-25T21:31:59Z</dcterms:created>
  <dcterms:modified xsi:type="dcterms:W3CDTF">2023-11-30T19:41:51Z</dcterms:modified>
</cp:coreProperties>
</file>