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60- 2024\Abril\Obligación 1\"/>
    </mc:Choice>
  </mc:AlternateContent>
  <xr:revisionPtr revIDLastSave="0" documentId="8_{1B01EF1F-B27E-4E5E-84C4-926BD94C7F60}" xr6:coauthVersionLast="47" xr6:coauthVersionMax="47" xr10:uidLastSave="{00000000-0000-0000-0000-000000000000}"/>
  <bookViews>
    <workbookView xWindow="-120" yWindow="-120" windowWidth="24240" windowHeight="13140" tabRatio="433" xr2:uid="{00000000-000D-0000-FFFF-FFFF00000000}"/>
  </bookViews>
  <sheets>
    <sheet name="POSC 2021" sheetId="4" r:id="rId1"/>
  </sheets>
  <definedNames>
    <definedName name="_xlnm._FilterDatabase" localSheetId="0" hidden="1">'POSC 2021'!$A$17:$Q$35</definedName>
    <definedName name="_xlnm.Print_Area" localSheetId="0">'POSC 2021'!$A$1:$Q$47</definedName>
    <definedName name="Excel_BuiltIn_Print_Area_1_1">#REF!</definedName>
    <definedName name="Excel_BuiltIn_Print_Titles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31" i="4" l="1"/>
  <c r="R31" i="4"/>
  <c r="L36" i="4"/>
  <c r="D36" i="4"/>
  <c r="M33" i="4"/>
  <c r="P30" i="4"/>
  <c r="P29" i="4"/>
  <c r="P26" i="4"/>
  <c r="P32" i="4"/>
  <c r="P28" i="4"/>
  <c r="P27" i="4"/>
  <c r="P25" i="4"/>
  <c r="P19" i="4"/>
  <c r="M34" i="4"/>
  <c r="P34" i="4"/>
  <c r="P18" i="4"/>
  <c r="M19" i="4"/>
  <c r="M20" i="4"/>
  <c r="M21" i="4"/>
  <c r="M22" i="4"/>
  <c r="M23" i="4"/>
  <c r="M24" i="4"/>
  <c r="M25" i="4"/>
  <c r="M26" i="4"/>
  <c r="M27" i="4"/>
  <c r="M28" i="4"/>
  <c r="M29" i="4"/>
  <c r="M30" i="4"/>
  <c r="M32" i="4"/>
  <c r="M35" i="4"/>
  <c r="M18" i="4"/>
  <c r="P20" i="4"/>
  <c r="P21" i="4"/>
  <c r="P22" i="4"/>
  <c r="P23" i="4"/>
  <c r="P24" i="4"/>
  <c r="P33" i="4"/>
  <c r="P35" i="4"/>
  <c r="M36" i="4" l="1"/>
  <c r="P31" i="4"/>
  <c r="M31" i="4"/>
</calcChain>
</file>

<file path=xl/sharedStrings.xml><?xml version="1.0" encoding="utf-8"?>
<sst xmlns="http://schemas.openxmlformats.org/spreadsheetml/2006/main" count="199" uniqueCount="159">
  <si>
    <t xml:space="preserve"> </t>
  </si>
  <si>
    <t>DEPENDENCIAS</t>
  </si>
  <si>
    <t>ACTIVIDADES</t>
  </si>
  <si>
    <t>PRIORIDAD</t>
  </si>
  <si>
    <t>FECHA DE CUMPLIMIENTO</t>
  </si>
  <si>
    <t>RESPONSABLE</t>
  </si>
  <si>
    <t>ÁREAS INVOLUCRADAS</t>
  </si>
  <si>
    <t>Presupuesto</t>
  </si>
  <si>
    <t>Oficina Asesora Jurídica</t>
  </si>
  <si>
    <t>CONTROLES</t>
  </si>
  <si>
    <t xml:space="preserve">CÓDIGO:  </t>
  </si>
  <si>
    <t xml:space="preserve">VERSIÓN:  </t>
  </si>
  <si>
    <t>Tesorería</t>
  </si>
  <si>
    <t>Subdirección Artística y Cultural</t>
  </si>
  <si>
    <t>Recursos Físicos</t>
  </si>
  <si>
    <t>Enviar Consolidación de Cesantías e intereses a las Cesantías mediante comunicación 
radicada en ORFEO, dirigida a contabilidad, mediante la cual se adjunta el Informe firmado por el responsable. Este informe refleja el pasivo real por cada empleado.</t>
  </si>
  <si>
    <t>Conciliación mensual saldos Almacén/contabilidad; incluye envío de la Interfaz con la depreciación, entradas al almacén y salidas. Informaciones remitidas por correo electrónico.</t>
  </si>
  <si>
    <t>Reportar indicios de deterioro de bienes muebles- así como adiciones y mejoras (soportados) especificando si se modifica la vida útil.</t>
  </si>
  <si>
    <t xml:space="preserve">Conciliación mensual de saldos contables versus extractos </t>
  </si>
  <si>
    <t>Suministro de la relación de órdenes de pago  generada desde la aplicación de hacienda, correspondiente a los pagos realizados por fuentes de financiación otros distrito y guardada en la carpeta compartida Ordenes Pago (server)</t>
  </si>
  <si>
    <t>Supervisores del Contratos</t>
  </si>
  <si>
    <t>META</t>
  </si>
  <si>
    <t xml:space="preserve">Objetivo del plan: </t>
  </si>
  <si>
    <t>Alcance del plan:</t>
  </si>
  <si>
    <t>Dependencia que formula, ejecuta y hace seguimiento en primera línea de defensa:</t>
  </si>
  <si>
    <t xml:space="preserve">Nombre del jefe de dependencia que formula, ejecuta y hace seguimiento en primera línea de defensa:  </t>
  </si>
  <si>
    <t>Políticas de operación:</t>
  </si>
  <si>
    <t>Link de publicación:</t>
  </si>
  <si>
    <t>Vigencia del plan:</t>
  </si>
  <si>
    <t>Documento</t>
  </si>
  <si>
    <t>Proceso</t>
  </si>
  <si>
    <t>AVANCE CUANTITATIVO</t>
  </si>
  <si>
    <t>PORCENTAJE DE CUMPLIMIENTO</t>
  </si>
  <si>
    <t>OBSERVACIONES - SEGUIMIENTO CUALITATIVO</t>
  </si>
  <si>
    <t xml:space="preserve">PROGRAMACIÓN </t>
  </si>
  <si>
    <t xml:space="preserve">UNIDAD DE MEDIDA </t>
  </si>
  <si>
    <t>Subdirección de Gestión Corporativa</t>
  </si>
  <si>
    <t>Martha Lucía Cardona Visbal</t>
  </si>
  <si>
    <t>https://fuga.gov.co/planes-estrategicos-sectoriales-e-institucionales
https://intranet.fuga.gov.co/politica-gestion-presupuestal-y-eficiencia-del-gasto</t>
  </si>
  <si>
    <t>INDICADOR</t>
  </si>
  <si>
    <t>Enviar Consolidación Beneficios a Empleados a corto plazo; incluye Bonificación por servicios prestados, vacaciones, prima de vacaciones y Bonificación por recreación. 
Enviar mediante Comunicación radicada en ORFEO, dirigida a contabilidad, en la cual se adjunta el Informe firmado por el responsable. reflejando el pasivo real por cada empleado y por cada uno de los conceptos relacionados,</t>
  </si>
  <si>
    <t>Enviar Informe Reconocimiento Permanencia por empleados corto plazo Mediante Comunicación radicada en ORFEO dirigida a contabilidad en la cual se
adjunta el Informe firmado por el responsable.</t>
  </si>
  <si>
    <t>Comunicación registrada en ORFEO, dirigida a contabilidad mediante la cual se informa de venta de •libros, publicaciones, o alguna novedad de almacén que se presente en el mes tales como comodatos u otro tipo de convenios que afecten la propiedad planta y equipo.</t>
  </si>
  <si>
    <t>SEGUIMIENTO I SEMESTRE</t>
  </si>
  <si>
    <t>SEGUIMIENTO II SEMESTRE</t>
  </si>
  <si>
    <t xml:space="preserve">Subdirección para la Gestión del Centro de Bogotá </t>
  </si>
  <si>
    <t>Comité Técnico de sostenibilidad Contable</t>
  </si>
  <si>
    <t>Suministro a través de Orfeo del Informe de supervisión, certificación de cumplimiento y soportes para el pago.</t>
  </si>
  <si>
    <t>Establecer el marco general de acciones a ejecutar por las áreas de gestión de la entidad, optimizando los procesos y procedimientos para garantizar  la calidad, eficiencia, confiabilidad y oportunidad de la información contable.</t>
  </si>
  <si>
    <t xml:space="preserve">Contempla las actividades a cargo de los diferentes procesos y áreas de la entidad para la consolidación de la información contable. Inicia con la entrega y cargue de insumos de información y culmina con el seguimiento y evaluación del plan para su mejoramiento. </t>
  </si>
  <si>
    <t>Reuniones periódicas de seguimiento al Plan de acuerdo con lo indicado en la resolución vigente.</t>
  </si>
  <si>
    <t>Enviar a contabilidad a través de correo electrónico los archivos de los soportes de nómina ( Bases y retenciones, embargos, Informe cuadre de nómina pensión, Informe cuadre de nómina salud, Listado de personal, liquidación de nómina, formulario integrado de aportes, sabana de nómina, terceros de nómina, planilla general de pago de seguridad social.</t>
  </si>
  <si>
    <t>CONTROL DE CAMBIOS</t>
  </si>
  <si>
    <t>Fecha</t>
  </si>
  <si>
    <t>Versión</t>
  </si>
  <si>
    <t>Razón del Cambio</t>
  </si>
  <si>
    <t>ELABORÓ:</t>
  </si>
  <si>
    <t xml:space="preserve">REVISÓ </t>
  </si>
  <si>
    <t>APROBÓ</t>
  </si>
  <si>
    <t>Nombre:</t>
  </si>
  <si>
    <t>Judy Milena Murcia Pineda</t>
  </si>
  <si>
    <t>Cargo:</t>
  </si>
  <si>
    <t>Profesional Especializado de contabilidad</t>
  </si>
  <si>
    <t>Subdirectora Gestión Corporativa</t>
  </si>
  <si>
    <t>Conciliación Pasivos a 31 de diciembre de cada año</t>
  </si>
  <si>
    <t>Formato Plan de sostenibilidad contable</t>
  </si>
  <si>
    <t>Gestión financiera</t>
  </si>
  <si>
    <t>GF-FTPL-01</t>
  </si>
  <si>
    <t>PAGINAS:</t>
  </si>
  <si>
    <t>1 DE 1</t>
  </si>
  <si>
    <t xml:space="preserve">Correos electrónicos </t>
  </si>
  <si>
    <t xml:space="preserve"># comunicaciones realizadas / 12 comunicaciones </t>
  </si>
  <si>
    <t xml:space="preserve">Informes </t>
  </si>
  <si>
    <t xml:space="preserve"># informes realizados / # de eventos de gastos de viaje y viáticos </t>
  </si>
  <si>
    <t xml:space="preserve"># correos electrónicos enviados / 12 correos electrónicos </t>
  </si>
  <si>
    <t>Consolidación</t>
  </si>
  <si>
    <t>Una consolidación anual (si:100%; no 0)</t>
  </si>
  <si>
    <t>Informe de reconocimiento de permanencia por empleado</t>
  </si>
  <si>
    <t># informes realizados / # de eventos de venta de libros publicaciones o novedades de almacén o que afecten planta y equipo</t>
  </si>
  <si>
    <t># correos electrónicos enviados / 12 correos electrónicos</t>
  </si>
  <si>
    <t>Revelaciones</t>
  </si>
  <si>
    <t xml:space="preserve">#  revelaciones enviadas / 12 Revelaciones anuales </t>
  </si>
  <si>
    <t>Registros y Controles</t>
  </si>
  <si>
    <t>Conciliaciones Bancarias</t>
  </si>
  <si>
    <t>#  Conciliaciones realizadas  / 12 conciliaciones programadas</t>
  </si>
  <si>
    <t>Registros y Controles en el aplicativo Server</t>
  </si>
  <si>
    <t>Conciliación</t>
  </si>
  <si>
    <t>Radicados con información sobre convenios</t>
  </si>
  <si>
    <t># comunicaciones realizadas / 12 comunicaciones programadas</t>
  </si>
  <si>
    <t>Radicados con información sobre demandas y procesos SIPROJ</t>
  </si>
  <si>
    <t># informes de supervisión y certificados con soportes de pago radicados  / # de contratos en ejecución</t>
  </si>
  <si>
    <t>Reuniones</t>
  </si>
  <si>
    <t># de Reuniones realizadas con sus actas /2 reuniones programadas</t>
  </si>
  <si>
    <t>MENSUAL- SEMESTRAL</t>
  </si>
  <si>
    <t>MENSUAL/ CUANDO OCURRA EL EVENTO</t>
  </si>
  <si>
    <t>MENSUAL</t>
  </si>
  <si>
    <t>ANUAL</t>
  </si>
  <si>
    <t>MENSUAL /CUANDO OCURRA EL EVENTO</t>
  </si>
  <si>
    <t>PERMANTE</t>
  </si>
  <si>
    <t>SEMESTRAL</t>
  </si>
  <si>
    <t xml:space="preserve">Conciliación saldos y/o movimientos contables contra nómina. </t>
  </si>
  <si>
    <t>Conciliación almacén</t>
  </si>
  <si>
    <t>Control sobre información en aplicativo contable</t>
  </si>
  <si>
    <t>Conciliación Bancos</t>
  </si>
  <si>
    <t>Registro de los giros en el sistema contable y Conciliación cuentas CUD</t>
  </si>
  <si>
    <t>Actualización informes convenios para control de amortizaciones</t>
  </si>
  <si>
    <t>Conciliación Siproj</t>
  </si>
  <si>
    <t>CAUSACIÓN CONTABLE</t>
  </si>
  <si>
    <t>Analizar y recomendar la adopción de políticas institucionales para la sostenibilidad contable
Velar por el cumplimiento de políticas institucionales  y proponer los correctivos a que haya lugar</t>
  </si>
  <si>
    <t xml:space="preserve">Hasta el último día del mes en curso  
</t>
  </si>
  <si>
    <t>Cinco primeros días de cada
mes.
Presentar este informe solo si
se presenta gastos de viaje y/o viáticos mediante comunicación radicada en Orfeo</t>
  </si>
  <si>
    <t>Hasta el último día del mes en curso</t>
  </si>
  <si>
    <t>20 de enero de cada año.</t>
  </si>
  <si>
    <t>20 de Enero de cada año.</t>
  </si>
  <si>
    <t>15 Enero de cada año.</t>
  </si>
  <si>
    <t>Tres primeros días hábiles de cada mes. Se entiende que la información a reportar corresponde al mes inmediatamente anterior.  (Cuando los eventos sucedan)</t>
  </si>
  <si>
    <t xml:space="preserve">Seis primeros días hábiles de cada mes. Se entiende que la información a reportar corresponde al mes inmediatamente anterior. </t>
  </si>
  <si>
    <t xml:space="preserve">Cinco primeros días hábiles de
cada mes. </t>
  </si>
  <si>
    <t xml:space="preserve">Diez primeros días hábiles de
cada mes. </t>
  </si>
  <si>
    <t xml:space="preserve">Cinco primeros días hábiles del
mes de enero de cada año . </t>
  </si>
  <si>
    <t>Cuando se genere</t>
  </si>
  <si>
    <t>Mensual a más tardar el 5° día hábil</t>
  </si>
  <si>
    <t>Permanente</t>
  </si>
  <si>
    <t>Profesional Universitario de Talento Humano</t>
  </si>
  <si>
    <t>Nómina</t>
  </si>
  <si>
    <t>Profesional Universitario Recursos Físicos</t>
  </si>
  <si>
    <t xml:space="preserve"> Recursos Físicos</t>
  </si>
  <si>
    <t>Tesorero</t>
  </si>
  <si>
    <t>Gestión Financiera - Tesorería</t>
  </si>
  <si>
    <t>Auxiliar Administrativo</t>
  </si>
  <si>
    <t>Profesional del Presupuesto</t>
  </si>
  <si>
    <t>Gestión Financiera - Presupuesto</t>
  </si>
  <si>
    <t>Supervisor del Convenio y/o a quien le corresponda</t>
  </si>
  <si>
    <t>Dirección de Gestión Centro</t>
  </si>
  <si>
    <t>supervisores de todas las áreas</t>
  </si>
  <si>
    <t>todas las áreas</t>
  </si>
  <si>
    <t>Miembros del Comité</t>
  </si>
  <si>
    <t xml:space="preserve"> Comité</t>
  </si>
  <si>
    <t xml:space="preserve">18/06/2021
</t>
  </si>
  <si>
    <t xml:space="preserve">Versión inicial
</t>
  </si>
  <si>
    <t># de Informes de permanencia enviados / #1informe de permanencia programado</t>
  </si>
  <si>
    <t>18/06/2021, Acta Radicado de Orfeo :20212400060693</t>
  </si>
  <si>
    <t>Responsable Equipo SIG</t>
  </si>
  <si>
    <t>Deisy Estupiñán
Profesional de apoyo equipo SIGD-MIPG, Oficina Asesora de Planeación</t>
  </si>
  <si>
    <t>Comité de Sostenibilidad Contable</t>
  </si>
  <si>
    <t>Gestión del Talento Humanos</t>
  </si>
  <si>
    <t>Enviar a través de correo electrónico a contabilidad  el archivo en Excel VSPORTES,VSBENEF, VSBNOMINA de las diferentes nóminas (mensual, prima de servicios, nómina de retroactivos, prima de navidad).</t>
  </si>
  <si>
    <t>Enviar a contabilidad Informes Justificación de Gastos de viaje y viáticos, mediante comunicación a través de Orfeo</t>
  </si>
  <si>
    <t xml:space="preserve">Registro en el aplicativo contable de los Traslados, ingresos y pagos efectuados a través de las cuentas bancarias en las que la fundación administra recursos propios y recibidos (convenios).  </t>
  </si>
  <si>
    <t>#  evidencias de registro y control / 12 evidencias de registro y contra</t>
  </si>
  <si>
    <t>Una conciliación anual (si:100%; no 0)</t>
  </si>
  <si>
    <t>Comunicación registrada en ORFEO, dirigida a Contabilidad mediante la cual se adjunta informe certificado del estado financiero de los convenios suscritos con terceros; el informe debe contener como mínimo: 
i)El valor del convenio;
ir) Valor de los recursos entregados por la FUGA;
iii) Valor de los recursos legalizados es decir los gastos justificados ante la FUGA; 
iv) saldo del convenio.</t>
  </si>
  <si>
    <t>Comunicación Registrada en ORFEO, dirigida a contabilidad mediante la cual se adjunta informe certificado de las demandas a favor y en contra de la entidad, detallando:
i) Demandante o demandado;
ir)concepto de la demanda,
iii) valor de la pretensión;
iv) calificación de la pretensión: posible probable o remota; y) Instancia o Estado del proceso; y
vi) Adjuntar reporte del SIPROJ, para verificar que lo reportado está conciliado con SIPROJ</t>
  </si>
  <si>
    <r>
      <rPr>
        <b/>
        <sz val="10"/>
        <rFont val="Arial"/>
        <family val="2"/>
      </rPr>
      <t xml:space="preserve">
</t>
    </r>
    <r>
      <rPr>
        <sz val="10"/>
        <rFont val="Arial"/>
        <family val="2"/>
      </rPr>
      <t>El seguimiento se realizará dos veces en el año y será presentado al Comité Técnico de Sostenibilidad Contable. 
En todo caso es responsabilidad de área de contabilidad realizar monitoreo mensual de avance y ejecución de las actividades. 
Para la formulación anual del Plan se tendrán en cuenta como insumos: 1) Seguimiento a Riesgos del Proceso; 2) Resultados del cierre del Plan de la Vigencia anterior con las limitantes presentadas en su ejecución; 3) Resultados de auditorias y seguimientos al proceso por parte de la OCI u otras entidades cuyas recomendaciones puedan aportar al mejoramiento.</t>
    </r>
  </si>
  <si>
    <t>No hay venta de libros</t>
  </si>
  <si>
    <t xml:space="preserve">CUMPLIMIENTO </t>
  </si>
  <si>
    <t xml:space="preserve"> 1el 5 Diciembre de cada año </t>
  </si>
  <si>
    <t xml:space="preserve">CON FUGA-167 SCRD= 4
</t>
  </si>
  <si>
    <r>
      <t xml:space="preserve">CONVENIO 072-2019 =7
CONVENIO 164-2019=5
CONVENIO 356-2021=6
CONVENIO 356-2021=6
CONVENIO 446-2022=17
</t>
    </r>
    <r>
      <rPr>
        <sz val="10"/>
        <color theme="4" tint="-0.249977111117893"/>
        <rFont val="Arial"/>
        <family val="2"/>
      </rPr>
      <t xml:space="preserve">CONVENIO 472-2023=9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</si>
</sst>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0"/>
      <name val="Arial"/>
      <family val="2"/>
    </font>
    <font>
      <sz val="10"/>
      <name val="Arial"/>
      <family val="2"/>
    </font>
    <font>
      <b/>
      <sz val="12"/>
      <name val="Arial"/>
      <family val="2"/>
    </font>
    <font>
      <sz val="12"/>
      <name val="Arial"/>
      <family val="2"/>
    </font>
    <font>
      <b/>
      <sz val="10"/>
      <name val="Arial"/>
      <family val="2"/>
    </font>
    <font>
      <sz val="10"/>
      <color rgb="FFFF0000"/>
      <name val="Calibri"/>
      <family val="2"/>
      <scheme val="minor"/>
    </font>
    <font>
      <sz val="10"/>
      <color theme="4"/>
      <name val="Arial"/>
      <family val="2"/>
    </font>
    <font>
      <sz val="10"/>
      <color rgb="FFFF0000"/>
      <name val="Arial"/>
      <family val="2"/>
    </font>
    <font>
      <b/>
      <sz val="10"/>
      <name val="Calibri"/>
      <family val="2"/>
      <scheme val="minor"/>
    </font>
    <font>
      <sz val="10"/>
      <color theme="4" tint="-0.249977111117893"/>
      <name val="Arial"/>
      <family val="2"/>
    </font>
  </fonts>
  <fills count="12">
    <fill>
      <patternFill patternType="none"/>
    </fill>
    <fill>
      <patternFill patternType="gray125"/>
    </fill>
    <fill>
      <patternFill patternType="solid">
        <fgColor theme="2"/>
        <bgColor indexed="64"/>
      </patternFill>
    </fill>
    <fill>
      <patternFill patternType="solid">
        <fgColor theme="0"/>
        <bgColor theme="0"/>
      </patternFill>
    </fill>
    <fill>
      <patternFill patternType="solid">
        <fgColor theme="4"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8"/>
      </left>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1" fillId="0" borderId="0" applyFill="0" applyBorder="0" applyAlignment="0" applyProtection="0"/>
    <xf numFmtId="43" fontId="1" fillId="0" borderId="0" applyFont="0" applyFill="0" applyBorder="0" applyAlignment="0" applyProtection="0"/>
  </cellStyleXfs>
  <cellXfs count="124">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wrapText="1"/>
    </xf>
    <xf numFmtId="0" fontId="0" fillId="0" borderId="0" xfId="0" applyAlignment="1">
      <alignment horizontal="center" vertical="center" wrapText="1"/>
    </xf>
    <xf numFmtId="0" fontId="0" fillId="0" borderId="1" xfId="0" applyBorder="1" applyAlignment="1">
      <alignment horizontal="center" vertical="top"/>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0" xfId="0" applyFont="1" applyAlignment="1">
      <alignment horizontal="center" vertical="top"/>
    </xf>
    <xf numFmtId="0" fontId="0" fillId="0" borderId="1" xfId="0" applyBorder="1" applyAlignment="1">
      <alignment horizontal="justify" vertical="center" wrapText="1"/>
    </xf>
    <xf numFmtId="0" fontId="0" fillId="0" borderId="1" xfId="0" applyBorder="1" applyAlignment="1">
      <alignment horizontal="center" vertical="center" wrapText="1"/>
    </xf>
    <xf numFmtId="9" fontId="0" fillId="0" borderId="1" xfId="1" applyFont="1" applyFill="1" applyBorder="1" applyAlignment="1">
      <alignment horizontal="center" vertical="center"/>
    </xf>
    <xf numFmtId="0" fontId="0" fillId="0" borderId="1" xfId="0" applyBorder="1" applyAlignment="1">
      <alignment vertical="top"/>
    </xf>
    <xf numFmtId="0" fontId="0" fillId="0" borderId="1" xfId="0" applyBorder="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center" vertical="center"/>
    </xf>
    <xf numFmtId="0" fontId="0" fillId="0" borderId="1" xfId="0" quotePrefix="1" applyBorder="1" applyAlignment="1">
      <alignment horizontal="center" vertical="center" wrapText="1"/>
    </xf>
    <xf numFmtId="0" fontId="0" fillId="0" borderId="1" xfId="0" applyBorder="1"/>
    <xf numFmtId="0" fontId="8" fillId="0" borderId="1" xfId="0" applyFont="1" applyBorder="1" applyAlignment="1">
      <alignment horizontal="center"/>
    </xf>
    <xf numFmtId="0" fontId="3" fillId="0" borderId="3" xfId="0" applyFont="1" applyBorder="1" applyAlignment="1">
      <alignment vertical="top"/>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0" xfId="0" applyFont="1" applyAlignment="1">
      <alignment vertical="top"/>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justify" vertical="center" wrapText="1"/>
    </xf>
    <xf numFmtId="9" fontId="0" fillId="7" borderId="1" xfId="0" applyNumberFormat="1" applyFill="1" applyBorder="1" applyAlignment="1">
      <alignment horizontal="center" vertical="center" wrapText="1"/>
    </xf>
    <xf numFmtId="0" fontId="0" fillId="7" borderId="1" xfId="0" applyFill="1" applyBorder="1" applyAlignment="1">
      <alignment horizontal="left" vertical="center" wrapText="1"/>
    </xf>
    <xf numFmtId="0" fontId="0" fillId="7" borderId="1" xfId="0" applyFill="1" applyBorder="1" applyAlignment="1">
      <alignment vertical="top"/>
    </xf>
    <xf numFmtId="9" fontId="1" fillId="7" borderId="1" xfId="1" applyFill="1" applyBorder="1" applyAlignment="1">
      <alignment horizontal="center" vertical="center"/>
    </xf>
    <xf numFmtId="0" fontId="0" fillId="8" borderId="1" xfId="0" applyFill="1" applyBorder="1" applyAlignment="1">
      <alignment horizontal="justify" vertical="center" wrapText="1"/>
    </xf>
    <xf numFmtId="9" fontId="0" fillId="8" borderId="1" xfId="0" applyNumberFormat="1" applyFill="1"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9" fontId="0" fillId="8" borderId="1" xfId="1" applyFont="1" applyFill="1" applyBorder="1" applyAlignment="1">
      <alignment horizontal="center" vertical="center"/>
    </xf>
    <xf numFmtId="0" fontId="0" fillId="8" borderId="1" xfId="0" applyFill="1" applyBorder="1" applyAlignment="1">
      <alignment vertical="top"/>
    </xf>
    <xf numFmtId="0" fontId="0" fillId="8" borderId="1" xfId="0" applyFill="1" applyBorder="1" applyAlignment="1">
      <alignment vertical="center" wrapText="1"/>
    </xf>
    <xf numFmtId="0" fontId="0" fillId="9" borderId="1" xfId="0" applyFill="1" applyBorder="1" applyAlignment="1">
      <alignment horizontal="justify" vertical="center" wrapText="1"/>
    </xf>
    <xf numFmtId="0" fontId="0" fillId="9" borderId="1" xfId="0" applyFill="1"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horizontal="center" vertical="center"/>
    </xf>
    <xf numFmtId="9" fontId="0" fillId="9" borderId="1" xfId="1" applyFont="1" applyFill="1" applyBorder="1" applyAlignment="1">
      <alignment horizontal="center" vertical="center"/>
    </xf>
    <xf numFmtId="0" fontId="0" fillId="9" borderId="1" xfId="0" applyFill="1" applyBorder="1" applyAlignment="1">
      <alignment vertical="top"/>
    </xf>
    <xf numFmtId="0" fontId="0" fillId="9" borderId="2" xfId="0" applyFill="1" applyBorder="1" applyAlignment="1">
      <alignment vertical="center" wrapText="1"/>
    </xf>
    <xf numFmtId="0" fontId="0" fillId="10" borderId="1" xfId="0" applyFill="1" applyBorder="1" applyAlignment="1">
      <alignment horizontal="justify" vertical="center" wrapText="1"/>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9" fontId="0" fillId="10" borderId="1" xfId="1" applyFont="1" applyFill="1" applyBorder="1" applyAlignment="1">
      <alignment horizontal="center" vertical="center"/>
    </xf>
    <xf numFmtId="0" fontId="0" fillId="10" borderId="1" xfId="0" applyFill="1" applyBorder="1" applyAlignment="1">
      <alignment vertical="top"/>
    </xf>
    <xf numFmtId="9" fontId="0" fillId="10" borderId="1" xfId="0" applyNumberForma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applyAlignment="1">
      <alignment horizontal="justify" vertical="center" wrapText="1"/>
    </xf>
    <xf numFmtId="0" fontId="0" fillId="11" borderId="1" xfId="0" applyFill="1" applyBorder="1" applyAlignment="1">
      <alignment vertical="center" wrapText="1"/>
    </xf>
    <xf numFmtId="0" fontId="0" fillId="11" borderId="1" xfId="0" applyFill="1" applyBorder="1" applyAlignment="1">
      <alignment horizontal="left" vertical="center" wrapText="1"/>
    </xf>
    <xf numFmtId="9" fontId="0" fillId="11" borderId="1" xfId="1" applyFont="1" applyFill="1" applyBorder="1" applyAlignment="1">
      <alignment horizontal="center" vertical="center"/>
    </xf>
    <xf numFmtId="0" fontId="0" fillId="11" borderId="1" xfId="0" applyFill="1" applyBorder="1" applyAlignment="1">
      <alignment vertical="top"/>
    </xf>
    <xf numFmtId="0" fontId="0" fillId="0" borderId="1" xfId="0" applyBorder="1" applyAlignment="1">
      <alignment vertical="top" wrapText="1"/>
    </xf>
    <xf numFmtId="0" fontId="0" fillId="10" borderId="1" xfId="0" applyFill="1" applyBorder="1" applyAlignment="1">
      <alignment vertical="top" wrapText="1"/>
    </xf>
    <xf numFmtId="43" fontId="0" fillId="0" borderId="0" xfId="2" applyFont="1" applyFill="1" applyBorder="1" applyAlignment="1">
      <alignment horizontal="center" vertical="center"/>
    </xf>
    <xf numFmtId="0" fontId="4" fillId="10" borderId="1" xfId="0" applyFont="1" applyFill="1" applyBorder="1" applyAlignment="1">
      <alignment horizontal="center" vertical="center"/>
    </xf>
    <xf numFmtId="0" fontId="4" fillId="0" borderId="0" xfId="0" applyFont="1" applyAlignment="1">
      <alignment vertical="top"/>
    </xf>
    <xf numFmtId="0" fontId="0" fillId="11" borderId="1" xfId="0" applyFill="1" applyBorder="1" applyAlignment="1">
      <alignment vertical="top" wrapText="1"/>
    </xf>
    <xf numFmtId="0" fontId="3" fillId="0" borderId="1" xfId="0" applyFont="1" applyBorder="1" applyAlignment="1">
      <alignment horizontal="center" vertical="top"/>
    </xf>
    <xf numFmtId="0" fontId="0" fillId="10"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top" wrapText="1"/>
    </xf>
    <xf numFmtId="0" fontId="4" fillId="4" borderId="1" xfId="0" applyFont="1" applyFill="1"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center" wrapText="1"/>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2" xfId="0" applyFill="1" applyBorder="1" applyAlignment="1">
      <alignment horizontal="center" vertical="center"/>
    </xf>
    <xf numFmtId="0" fontId="0" fillId="9" borderId="1" xfId="0" applyFill="1" applyBorder="1" applyAlignment="1">
      <alignment horizontal="center" vertical="center" wrapText="1"/>
    </xf>
    <xf numFmtId="0" fontId="0" fillId="9" borderId="4" xfId="0" applyFill="1" applyBorder="1" applyAlignment="1">
      <alignment horizontal="center" vertical="center" wrapText="1"/>
    </xf>
    <xf numFmtId="0" fontId="0" fillId="9" borderId="5" xfId="0" applyFill="1" applyBorder="1" applyAlignment="1">
      <alignment horizontal="center" vertical="center" wrapText="1"/>
    </xf>
    <xf numFmtId="0" fontId="0" fillId="9" borderId="2" xfId="0" applyFill="1" applyBorder="1" applyAlignment="1">
      <alignment horizontal="center"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6" xfId="0" applyNumberFormat="1" applyBorder="1" applyAlignment="1">
      <alignment horizontal="center" wrapText="1"/>
    </xf>
    <xf numFmtId="14" fontId="0" fillId="0" borderId="7" xfId="0" applyNumberFormat="1" applyBorder="1" applyAlignment="1">
      <alignment horizontal="center" wrapText="1"/>
    </xf>
    <xf numFmtId="0" fontId="0" fillId="8" borderId="1" xfId="0" applyFill="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5" fillId="0" borderId="1" xfId="0" applyFont="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8" borderId="5" xfId="0" applyFill="1" applyBorder="1" applyAlignment="1">
      <alignment horizontal="center" vertical="center" wrapText="1"/>
    </xf>
    <xf numFmtId="0" fontId="0" fillId="8" borderId="2" xfId="0" applyFill="1" applyBorder="1" applyAlignment="1">
      <alignment horizontal="center" vertical="center" wrapText="1"/>
    </xf>
    <xf numFmtId="0" fontId="4" fillId="0" borderId="1" xfId="0" applyFont="1" applyBorder="1" applyAlignment="1">
      <alignment horizontal="center" vertical="top"/>
    </xf>
    <xf numFmtId="14" fontId="0" fillId="0" borderId="1" xfId="0" applyNumberFormat="1" applyBorder="1" applyAlignment="1">
      <alignment horizontal="center" vertic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6" fillId="0" borderId="7" xfId="0" applyFont="1" applyBorder="1" applyAlignment="1">
      <alignment horizontal="center" wrapText="1"/>
    </xf>
    <xf numFmtId="0" fontId="0" fillId="6" borderId="1" xfId="0" applyFill="1" applyBorder="1" applyAlignment="1">
      <alignment horizontal="center"/>
    </xf>
    <xf numFmtId="0" fontId="0" fillId="6" borderId="6" xfId="0" applyFill="1" applyBorder="1" applyAlignment="1">
      <alignment horizontal="center"/>
    </xf>
    <xf numFmtId="0" fontId="0" fillId="6" borderId="8" xfId="0" applyFill="1" applyBorder="1" applyAlignment="1">
      <alignment horizontal="center"/>
    </xf>
    <xf numFmtId="1"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6" fillId="0" borderId="1" xfId="0" applyFont="1" applyBorder="1" applyAlignment="1">
      <alignment horizontal="center" wrapText="1"/>
    </xf>
    <xf numFmtId="14" fontId="6" fillId="0" borderId="1" xfId="0" applyNumberFormat="1" applyFont="1" applyBorder="1" applyAlignment="1">
      <alignment horizontal="center" wrapText="1"/>
    </xf>
    <xf numFmtId="0" fontId="0" fillId="6" borderId="2" xfId="0" applyFill="1" applyBorder="1" applyAlignment="1">
      <alignment horizontal="center"/>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123825</xdr:rowOff>
    </xdr:from>
    <xdr:to>
      <xdr:col>1</xdr:col>
      <xdr:colOff>2600325</xdr:colOff>
      <xdr:row>4</xdr:row>
      <xdr:rowOff>1</xdr:rowOff>
    </xdr:to>
    <xdr:pic>
      <xdr:nvPicPr>
        <xdr:cNvPr id="4131" name="image2.png" descr="Logo FUGA ALCALDIA-02.png">
          <a:extLst>
            <a:ext uri="{FF2B5EF4-FFF2-40B4-BE49-F238E27FC236}">
              <a16:creationId xmlns:a16="http://schemas.microsoft.com/office/drawing/2014/main" id="{193E37AD-ED9C-4D46-97D2-74E413EE1F4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352425"/>
          <a:ext cx="2390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ga.gov.c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R46"/>
  <sheetViews>
    <sheetView showGridLines="0" tabSelected="1" view="pageBreakPreview" topLeftCell="A7" zoomScale="106" zoomScaleNormal="106" zoomScaleSheetLayoutView="106" workbookViewId="0">
      <selection activeCell="C12" sqref="C12:Q12"/>
    </sheetView>
  </sheetViews>
  <sheetFormatPr baseColWidth="10" defaultRowHeight="12.75" x14ac:dyDescent="0.2"/>
  <cols>
    <col min="1" max="1" width="5.140625" style="2" customWidth="1"/>
    <col min="2" max="2" width="47.5703125" style="3" customWidth="1"/>
    <col min="3" max="3" width="75.5703125" style="6" customWidth="1"/>
    <col min="4" max="4" width="15.5703125" style="4" customWidth="1"/>
    <col min="5" max="5" width="16.85546875" style="2" customWidth="1"/>
    <col min="6" max="6" width="28.5703125" style="1" customWidth="1"/>
    <col min="7" max="7" width="18.42578125" style="2" customWidth="1"/>
    <col min="8" max="8" width="12.5703125" style="2" customWidth="1"/>
    <col min="9" max="9" width="32.28515625" style="1" customWidth="1"/>
    <col min="10" max="10" width="17.42578125" style="1" customWidth="1"/>
    <col min="11" max="11" width="19.7109375" style="1" customWidth="1"/>
    <col min="12" max="14" width="25.5703125" style="1" customWidth="1"/>
    <col min="15" max="15" width="18.7109375" style="5" hidden="1" customWidth="1"/>
    <col min="16" max="16" width="21.7109375" style="5" hidden="1" customWidth="1"/>
    <col min="17" max="17" width="29.85546875" style="1" hidden="1" customWidth="1"/>
    <col min="18" max="252" width="11" style="1" customWidth="1"/>
  </cols>
  <sheetData>
    <row r="2" spans="1:17" s="34" customFormat="1" ht="30.75" customHeight="1" x14ac:dyDescent="0.2">
      <c r="A2" s="31" t="s">
        <v>0</v>
      </c>
      <c r="B2" s="75"/>
      <c r="C2" s="78" t="s">
        <v>30</v>
      </c>
      <c r="D2" s="78"/>
      <c r="E2" s="78" t="s">
        <v>66</v>
      </c>
      <c r="F2" s="78"/>
      <c r="G2" s="78"/>
      <c r="H2" s="78"/>
      <c r="I2" s="78"/>
      <c r="J2" s="78"/>
      <c r="K2" s="78"/>
      <c r="L2" s="78"/>
      <c r="M2" s="78"/>
      <c r="N2" s="78"/>
      <c r="O2" s="78"/>
      <c r="P2" s="32" t="s">
        <v>10</v>
      </c>
      <c r="Q2" s="33" t="s">
        <v>67</v>
      </c>
    </row>
    <row r="3" spans="1:17" s="34" customFormat="1" ht="26.25" customHeight="1" x14ac:dyDescent="0.2">
      <c r="A3" s="31"/>
      <c r="B3" s="75"/>
      <c r="C3" s="78" t="s">
        <v>29</v>
      </c>
      <c r="D3" s="78"/>
      <c r="E3" s="79" t="s">
        <v>65</v>
      </c>
      <c r="F3" s="79"/>
      <c r="G3" s="79"/>
      <c r="H3" s="79"/>
      <c r="I3" s="79"/>
      <c r="J3" s="79"/>
      <c r="K3" s="79"/>
      <c r="L3" s="79"/>
      <c r="M3" s="79"/>
      <c r="N3" s="79"/>
      <c r="O3" s="79"/>
      <c r="P3" s="32" t="s">
        <v>11</v>
      </c>
      <c r="Q3" s="33">
        <v>1</v>
      </c>
    </row>
    <row r="4" spans="1:17" s="34" customFormat="1" ht="29.25" customHeight="1" x14ac:dyDescent="0.2">
      <c r="A4" s="31"/>
      <c r="B4" s="75"/>
      <c r="C4" s="78"/>
      <c r="D4" s="78"/>
      <c r="E4" s="79"/>
      <c r="F4" s="79"/>
      <c r="G4" s="79"/>
      <c r="H4" s="79"/>
      <c r="I4" s="79"/>
      <c r="J4" s="79"/>
      <c r="K4" s="79"/>
      <c r="L4" s="79"/>
      <c r="M4" s="79"/>
      <c r="N4" s="79"/>
      <c r="O4" s="79"/>
      <c r="P4" s="32" t="s">
        <v>68</v>
      </c>
      <c r="Q4" s="33" t="s">
        <v>69</v>
      </c>
    </row>
    <row r="5" spans="1:17" s="1" customFormat="1" ht="30.6" customHeight="1" x14ac:dyDescent="0.2">
      <c r="A5" s="1" t="s">
        <v>0</v>
      </c>
      <c r="B5" s="2"/>
      <c r="C5" s="10"/>
      <c r="D5" s="11"/>
      <c r="E5" s="12"/>
      <c r="F5" s="13"/>
      <c r="G5" s="13"/>
      <c r="H5" s="13"/>
      <c r="I5" s="13"/>
      <c r="J5" s="13"/>
      <c r="K5" s="4"/>
      <c r="L5" s="4"/>
      <c r="M5" s="4"/>
      <c r="N5" s="4"/>
      <c r="O5" s="5"/>
      <c r="P5" s="5"/>
    </row>
    <row r="6" spans="1:17" s="1" customFormat="1" ht="45" customHeight="1" x14ac:dyDescent="0.2">
      <c r="A6" s="2"/>
      <c r="B6" s="8" t="s">
        <v>22</v>
      </c>
      <c r="C6" s="82" t="s">
        <v>48</v>
      </c>
      <c r="D6" s="82"/>
      <c r="E6" s="82"/>
      <c r="F6" s="82"/>
      <c r="G6" s="82"/>
      <c r="H6" s="82"/>
      <c r="I6" s="82"/>
      <c r="J6" s="82"/>
      <c r="K6" s="82"/>
      <c r="L6" s="82"/>
      <c r="M6" s="82"/>
      <c r="N6" s="82"/>
      <c r="O6" s="82"/>
      <c r="P6" s="82"/>
      <c r="Q6" s="82"/>
    </row>
    <row r="7" spans="1:17" s="1" customFormat="1" ht="35.25" customHeight="1" x14ac:dyDescent="0.2">
      <c r="A7" s="2"/>
      <c r="B7" s="8" t="s">
        <v>23</v>
      </c>
      <c r="C7" s="82" t="s">
        <v>49</v>
      </c>
      <c r="D7" s="82"/>
      <c r="E7" s="82"/>
      <c r="F7" s="82"/>
      <c r="G7" s="82"/>
      <c r="H7" s="82"/>
      <c r="I7" s="82"/>
      <c r="J7" s="82"/>
      <c r="K7" s="82"/>
      <c r="L7" s="82"/>
      <c r="M7" s="82"/>
      <c r="N7" s="82"/>
      <c r="O7" s="82"/>
      <c r="P7" s="82"/>
      <c r="Q7" s="82"/>
    </row>
    <row r="8" spans="1:17" s="1" customFormat="1" ht="48" customHeight="1" x14ac:dyDescent="0.2">
      <c r="A8" s="2"/>
      <c r="B8" s="8" t="s">
        <v>24</v>
      </c>
      <c r="C8" s="82" t="s">
        <v>36</v>
      </c>
      <c r="D8" s="82"/>
      <c r="E8" s="82"/>
      <c r="F8" s="82"/>
      <c r="G8" s="82"/>
      <c r="H8" s="82"/>
      <c r="I8" s="82"/>
      <c r="J8" s="82"/>
      <c r="K8" s="82"/>
      <c r="L8" s="82"/>
      <c r="M8" s="82"/>
      <c r="N8" s="82"/>
      <c r="O8" s="82"/>
      <c r="P8" s="82"/>
      <c r="Q8" s="82"/>
    </row>
    <row r="9" spans="1:17" s="1" customFormat="1" ht="51.75" customHeight="1" x14ac:dyDescent="0.2">
      <c r="A9" s="2"/>
      <c r="B9" s="8" t="s">
        <v>25</v>
      </c>
      <c r="C9" s="82" t="s">
        <v>37</v>
      </c>
      <c r="D9" s="82"/>
      <c r="E9" s="82"/>
      <c r="F9" s="82"/>
      <c r="G9" s="82"/>
      <c r="H9" s="82"/>
      <c r="I9" s="82"/>
      <c r="J9" s="82"/>
      <c r="K9" s="82"/>
      <c r="L9" s="82"/>
      <c r="M9" s="82"/>
      <c r="N9" s="82"/>
      <c r="O9" s="82"/>
      <c r="P9" s="82"/>
      <c r="Q9" s="82"/>
    </row>
    <row r="10" spans="1:17" s="1" customFormat="1" ht="101.25" customHeight="1" x14ac:dyDescent="0.2">
      <c r="A10" s="2"/>
      <c r="B10" s="8" t="s">
        <v>26</v>
      </c>
      <c r="C10" s="84" t="s">
        <v>153</v>
      </c>
      <c r="D10" s="84"/>
      <c r="E10" s="84"/>
      <c r="F10" s="84"/>
      <c r="G10" s="84"/>
      <c r="H10" s="84"/>
      <c r="I10" s="84"/>
      <c r="J10" s="84"/>
      <c r="K10" s="84"/>
      <c r="L10" s="84"/>
      <c r="M10" s="84"/>
      <c r="N10" s="84"/>
      <c r="O10" s="84"/>
      <c r="P10" s="84"/>
      <c r="Q10" s="84"/>
    </row>
    <row r="11" spans="1:17" s="1" customFormat="1" ht="30.6" customHeight="1" x14ac:dyDescent="0.2">
      <c r="A11" s="2"/>
      <c r="B11" s="8" t="s">
        <v>27</v>
      </c>
      <c r="C11" s="82" t="s">
        <v>38</v>
      </c>
      <c r="D11" s="82"/>
      <c r="E11" s="82"/>
      <c r="F11" s="82"/>
      <c r="G11" s="82"/>
      <c r="H11" s="82"/>
      <c r="I11" s="82"/>
      <c r="J11" s="82"/>
      <c r="K11" s="82"/>
      <c r="L11" s="82"/>
      <c r="M11" s="82"/>
      <c r="N11" s="82"/>
      <c r="O11" s="82"/>
      <c r="P11" s="82"/>
      <c r="Q11" s="82"/>
    </row>
    <row r="12" spans="1:17" s="1" customFormat="1" ht="30.6" customHeight="1" x14ac:dyDescent="0.2">
      <c r="A12" s="2"/>
      <c r="B12" s="8" t="s">
        <v>28</v>
      </c>
      <c r="C12" s="85">
        <v>2023</v>
      </c>
      <c r="D12" s="85"/>
      <c r="E12" s="85"/>
      <c r="F12" s="85"/>
      <c r="G12" s="85"/>
      <c r="H12" s="85"/>
      <c r="I12" s="85"/>
      <c r="J12" s="85"/>
      <c r="K12" s="85"/>
      <c r="L12" s="85"/>
      <c r="M12" s="85"/>
      <c r="N12" s="85"/>
      <c r="O12" s="85"/>
      <c r="P12" s="85"/>
      <c r="Q12" s="85"/>
    </row>
    <row r="13" spans="1:17" s="1" customFormat="1" ht="30.6" customHeight="1" x14ac:dyDescent="0.2">
      <c r="A13" s="2"/>
      <c r="B13" s="2"/>
      <c r="C13" s="10"/>
      <c r="D13" s="11"/>
      <c r="E13" s="12"/>
      <c r="F13" s="12"/>
      <c r="G13" s="12"/>
      <c r="H13" s="12"/>
      <c r="I13" s="12"/>
      <c r="J13" s="12"/>
      <c r="K13" s="4"/>
      <c r="L13" s="4"/>
      <c r="M13" s="4"/>
      <c r="N13" s="4"/>
      <c r="O13" s="5"/>
      <c r="P13" s="5"/>
    </row>
    <row r="14" spans="1:17" s="1" customFormat="1" ht="9.75" customHeight="1" x14ac:dyDescent="0.2">
      <c r="A14" s="2"/>
      <c r="B14" s="3"/>
      <c r="C14" s="80"/>
      <c r="D14" s="80"/>
      <c r="E14" s="80"/>
      <c r="F14" s="80"/>
      <c r="G14" s="80"/>
      <c r="H14" s="80"/>
      <c r="I14" s="80"/>
      <c r="J14" s="80"/>
      <c r="O14" s="5"/>
      <c r="P14" s="5"/>
    </row>
    <row r="15" spans="1:17" s="1" customFormat="1" ht="36" customHeight="1" x14ac:dyDescent="0.2">
      <c r="A15" s="2"/>
      <c r="B15" s="14"/>
      <c r="C15" s="83"/>
      <c r="D15" s="83"/>
      <c r="E15" s="83"/>
      <c r="F15" s="83"/>
      <c r="G15" s="83"/>
      <c r="H15" s="83"/>
      <c r="I15" s="83"/>
      <c r="J15" s="83"/>
      <c r="K15" s="83"/>
      <c r="L15" s="14"/>
      <c r="M15" s="14"/>
      <c r="N15" s="14"/>
      <c r="O15" s="5"/>
      <c r="P15" s="5"/>
    </row>
    <row r="16" spans="1:17" s="1" customFormat="1" ht="23.25" customHeight="1" x14ac:dyDescent="0.2">
      <c r="A16" s="2"/>
      <c r="B16" s="77" t="s">
        <v>34</v>
      </c>
      <c r="C16" s="77"/>
      <c r="D16" s="77"/>
      <c r="E16" s="77"/>
      <c r="F16" s="77"/>
      <c r="G16" s="77"/>
      <c r="H16" s="77"/>
      <c r="I16" s="77"/>
      <c r="J16" s="77"/>
      <c r="K16" s="77"/>
      <c r="L16" s="81" t="s">
        <v>43</v>
      </c>
      <c r="M16" s="81"/>
      <c r="N16" s="81"/>
      <c r="O16" s="81" t="s">
        <v>44</v>
      </c>
      <c r="P16" s="81"/>
      <c r="Q16" s="81"/>
    </row>
    <row r="17" spans="1:19" s="18" customFormat="1" ht="66" customHeight="1" x14ac:dyDescent="0.2">
      <c r="A17" s="15"/>
      <c r="B17" s="16" t="s">
        <v>1</v>
      </c>
      <c r="C17" s="7" t="s">
        <v>2</v>
      </c>
      <c r="D17" s="7" t="s">
        <v>21</v>
      </c>
      <c r="E17" s="16" t="s">
        <v>35</v>
      </c>
      <c r="F17" s="16" t="s">
        <v>39</v>
      </c>
      <c r="G17" s="16" t="s">
        <v>3</v>
      </c>
      <c r="H17" s="16" t="s">
        <v>9</v>
      </c>
      <c r="I17" s="16" t="s">
        <v>4</v>
      </c>
      <c r="J17" s="16" t="s">
        <v>5</v>
      </c>
      <c r="K17" s="16" t="s">
        <v>6</v>
      </c>
      <c r="L17" s="17" t="s">
        <v>31</v>
      </c>
      <c r="M17" s="17" t="s">
        <v>32</v>
      </c>
      <c r="N17" s="17" t="s">
        <v>33</v>
      </c>
      <c r="O17" s="17" t="s">
        <v>31</v>
      </c>
      <c r="P17" s="17" t="s">
        <v>32</v>
      </c>
      <c r="Q17" s="17" t="s">
        <v>33</v>
      </c>
    </row>
    <row r="18" spans="1:19" s="1" customFormat="1" ht="73.5" customHeight="1" x14ac:dyDescent="0.2">
      <c r="A18" s="93">
        <v>1</v>
      </c>
      <c r="B18" s="76" t="s">
        <v>145</v>
      </c>
      <c r="C18" s="56" t="s">
        <v>146</v>
      </c>
      <c r="D18" s="57">
        <v>12</v>
      </c>
      <c r="E18" s="57" t="s">
        <v>70</v>
      </c>
      <c r="F18" s="57" t="s">
        <v>71</v>
      </c>
      <c r="G18" s="57" t="s">
        <v>93</v>
      </c>
      <c r="H18" s="76" t="s">
        <v>100</v>
      </c>
      <c r="I18" s="56" t="s">
        <v>109</v>
      </c>
      <c r="J18" s="76" t="s">
        <v>123</v>
      </c>
      <c r="K18" s="76" t="s">
        <v>124</v>
      </c>
      <c r="L18" s="58">
        <v>10</v>
      </c>
      <c r="M18" s="59">
        <f>L18/D18</f>
        <v>0.83333333333333337</v>
      </c>
      <c r="N18" s="70"/>
      <c r="O18" s="58"/>
      <c r="P18" s="59">
        <f>O18/D18</f>
        <v>0</v>
      </c>
      <c r="Q18" s="70"/>
    </row>
    <row r="19" spans="1:19" s="1" customFormat="1" ht="86.25" customHeight="1" x14ac:dyDescent="0.2">
      <c r="A19" s="93"/>
      <c r="B19" s="76"/>
      <c r="C19" s="56" t="s">
        <v>147</v>
      </c>
      <c r="D19" s="61">
        <v>1</v>
      </c>
      <c r="E19" s="57" t="s">
        <v>72</v>
      </c>
      <c r="F19" s="57" t="s">
        <v>73</v>
      </c>
      <c r="G19" s="57" t="s">
        <v>94</v>
      </c>
      <c r="H19" s="76"/>
      <c r="I19" s="56" t="s">
        <v>110</v>
      </c>
      <c r="J19" s="76"/>
      <c r="K19" s="76"/>
      <c r="L19" s="58">
        <v>0</v>
      </c>
      <c r="M19" s="59">
        <f t="shared" ref="M19:M36" si="0">L19/D19</f>
        <v>0</v>
      </c>
      <c r="N19" s="60"/>
      <c r="O19" s="58"/>
      <c r="P19" s="59">
        <f>O19/D19</f>
        <v>0</v>
      </c>
      <c r="Q19" s="60"/>
    </row>
    <row r="20" spans="1:19" s="1" customFormat="1" ht="84.75" customHeight="1" x14ac:dyDescent="0.2">
      <c r="A20" s="93"/>
      <c r="B20" s="76"/>
      <c r="C20" s="56" t="s">
        <v>51</v>
      </c>
      <c r="D20" s="57">
        <v>12</v>
      </c>
      <c r="E20" s="57" t="s">
        <v>70</v>
      </c>
      <c r="F20" s="57" t="s">
        <v>74</v>
      </c>
      <c r="G20" s="58" t="s">
        <v>95</v>
      </c>
      <c r="H20" s="76"/>
      <c r="I20" s="56" t="s">
        <v>111</v>
      </c>
      <c r="J20" s="76"/>
      <c r="K20" s="76"/>
      <c r="L20" s="58">
        <v>9</v>
      </c>
      <c r="M20" s="59">
        <f t="shared" si="0"/>
        <v>0.75</v>
      </c>
      <c r="N20" s="60"/>
      <c r="O20" s="58"/>
      <c r="P20" s="58" t="e">
        <f t="shared" ref="P20:P35" si="1">D20/O20*100</f>
        <v>#DIV/0!</v>
      </c>
      <c r="Q20" s="60"/>
    </row>
    <row r="21" spans="1:19" s="1" customFormat="1" ht="85.5" customHeight="1" x14ac:dyDescent="0.2">
      <c r="A21" s="93"/>
      <c r="B21" s="76"/>
      <c r="C21" s="56" t="s">
        <v>15</v>
      </c>
      <c r="D21" s="57">
        <v>1</v>
      </c>
      <c r="E21" s="57" t="s">
        <v>75</v>
      </c>
      <c r="F21" s="57" t="s">
        <v>76</v>
      </c>
      <c r="G21" s="58" t="s">
        <v>96</v>
      </c>
      <c r="H21" s="76"/>
      <c r="I21" s="56" t="s">
        <v>112</v>
      </c>
      <c r="J21" s="76"/>
      <c r="K21" s="76"/>
      <c r="L21" s="58">
        <v>1</v>
      </c>
      <c r="M21" s="59">
        <f t="shared" si="0"/>
        <v>1</v>
      </c>
      <c r="N21" s="60"/>
      <c r="O21" s="58"/>
      <c r="P21" s="58" t="e">
        <f t="shared" si="1"/>
        <v>#DIV/0!</v>
      </c>
      <c r="Q21" s="60"/>
    </row>
    <row r="22" spans="1:19" s="1" customFormat="1" ht="85.5" customHeight="1" x14ac:dyDescent="0.2">
      <c r="A22" s="93"/>
      <c r="B22" s="76"/>
      <c r="C22" s="56" t="s">
        <v>40</v>
      </c>
      <c r="D22" s="57">
        <v>1</v>
      </c>
      <c r="E22" s="57" t="s">
        <v>75</v>
      </c>
      <c r="F22" s="57" t="s">
        <v>76</v>
      </c>
      <c r="G22" s="58" t="s">
        <v>96</v>
      </c>
      <c r="H22" s="76"/>
      <c r="I22" s="56" t="s">
        <v>113</v>
      </c>
      <c r="J22" s="76"/>
      <c r="K22" s="76"/>
      <c r="L22" s="72">
        <v>1</v>
      </c>
      <c r="M22" s="59">
        <f t="shared" si="0"/>
        <v>1</v>
      </c>
      <c r="N22" s="60"/>
      <c r="O22" s="58"/>
      <c r="P22" s="58" t="e">
        <f t="shared" si="1"/>
        <v>#DIV/0!</v>
      </c>
      <c r="Q22" s="60"/>
    </row>
    <row r="23" spans="1:19" s="1" customFormat="1" ht="76.5" customHeight="1" x14ac:dyDescent="0.2">
      <c r="A23" s="93"/>
      <c r="B23" s="76"/>
      <c r="C23" s="56" t="s">
        <v>41</v>
      </c>
      <c r="D23" s="57">
        <v>1</v>
      </c>
      <c r="E23" s="57" t="s">
        <v>77</v>
      </c>
      <c r="F23" s="57" t="s">
        <v>140</v>
      </c>
      <c r="G23" s="58" t="s">
        <v>96</v>
      </c>
      <c r="H23" s="76"/>
      <c r="I23" s="56" t="s">
        <v>114</v>
      </c>
      <c r="J23" s="76"/>
      <c r="K23" s="76"/>
      <c r="L23" s="58">
        <v>1</v>
      </c>
      <c r="M23" s="59">
        <f t="shared" si="0"/>
        <v>1</v>
      </c>
      <c r="N23" s="60"/>
      <c r="O23" s="58"/>
      <c r="P23" s="58" t="e">
        <f t="shared" si="1"/>
        <v>#DIV/0!</v>
      </c>
      <c r="Q23" s="60"/>
    </row>
    <row r="24" spans="1:19" s="1" customFormat="1" ht="58.5" customHeight="1" x14ac:dyDescent="0.2">
      <c r="A24" s="93">
        <v>2</v>
      </c>
      <c r="B24" s="99" t="s">
        <v>14</v>
      </c>
      <c r="C24" s="42" t="s">
        <v>42</v>
      </c>
      <c r="D24" s="43">
        <v>1</v>
      </c>
      <c r="E24" s="44" t="s">
        <v>72</v>
      </c>
      <c r="F24" s="44" t="s">
        <v>78</v>
      </c>
      <c r="G24" s="44" t="s">
        <v>97</v>
      </c>
      <c r="H24" s="44" t="s">
        <v>101</v>
      </c>
      <c r="I24" s="42" t="s">
        <v>115</v>
      </c>
      <c r="J24" s="108" t="s">
        <v>125</v>
      </c>
      <c r="K24" s="86" t="s">
        <v>126</v>
      </c>
      <c r="L24" s="45">
        <v>0</v>
      </c>
      <c r="M24" s="46">
        <f t="shared" si="0"/>
        <v>0</v>
      </c>
      <c r="N24" s="47" t="s">
        <v>154</v>
      </c>
      <c r="O24" s="45"/>
      <c r="P24" s="45" t="e">
        <f t="shared" si="1"/>
        <v>#DIV/0!</v>
      </c>
      <c r="Q24" s="47"/>
    </row>
    <row r="25" spans="1:19" s="1" customFormat="1" ht="57" customHeight="1" x14ac:dyDescent="0.2">
      <c r="A25" s="93"/>
      <c r="B25" s="99"/>
      <c r="C25" s="42" t="s">
        <v>16</v>
      </c>
      <c r="D25" s="44">
        <v>12</v>
      </c>
      <c r="E25" s="44" t="s">
        <v>70</v>
      </c>
      <c r="F25" s="44" t="s">
        <v>79</v>
      </c>
      <c r="G25" s="44" t="s">
        <v>95</v>
      </c>
      <c r="H25" s="44" t="s">
        <v>101</v>
      </c>
      <c r="I25" s="42" t="s">
        <v>116</v>
      </c>
      <c r="J25" s="109"/>
      <c r="K25" s="87"/>
      <c r="L25" s="45">
        <v>10</v>
      </c>
      <c r="M25" s="46">
        <f t="shared" si="0"/>
        <v>0.83333333333333337</v>
      </c>
      <c r="N25" s="47"/>
      <c r="O25" s="45"/>
      <c r="P25" s="46">
        <f t="shared" ref="P25:P32" si="2">O25/D25</f>
        <v>0</v>
      </c>
      <c r="Q25" s="47"/>
    </row>
    <row r="26" spans="1:19" s="1" customFormat="1" ht="51.75" customHeight="1" x14ac:dyDescent="0.2">
      <c r="A26" s="93"/>
      <c r="B26" s="99"/>
      <c r="C26" s="42" t="s">
        <v>17</v>
      </c>
      <c r="D26" s="44">
        <v>1</v>
      </c>
      <c r="E26" s="44" t="s">
        <v>80</v>
      </c>
      <c r="F26" s="44" t="s">
        <v>81</v>
      </c>
      <c r="G26" s="44" t="s">
        <v>95</v>
      </c>
      <c r="H26" s="44" t="s">
        <v>80</v>
      </c>
      <c r="I26" s="48" t="s">
        <v>156</v>
      </c>
      <c r="J26" s="110"/>
      <c r="K26" s="88"/>
      <c r="L26" s="45">
        <v>0</v>
      </c>
      <c r="M26" s="46">
        <f t="shared" si="0"/>
        <v>0</v>
      </c>
      <c r="N26" s="47"/>
      <c r="O26" s="45"/>
      <c r="P26" s="46">
        <f t="shared" si="2"/>
        <v>0</v>
      </c>
      <c r="Q26" s="47"/>
    </row>
    <row r="27" spans="1:19" s="1" customFormat="1" ht="49.5" customHeight="1" x14ac:dyDescent="0.2">
      <c r="A27" s="93">
        <v>3</v>
      </c>
      <c r="B27" s="89" t="s">
        <v>12</v>
      </c>
      <c r="C27" s="49" t="s">
        <v>148</v>
      </c>
      <c r="D27" s="50">
        <v>12</v>
      </c>
      <c r="E27" s="50" t="s">
        <v>82</v>
      </c>
      <c r="F27" s="50" t="s">
        <v>149</v>
      </c>
      <c r="G27" s="89" t="s">
        <v>95</v>
      </c>
      <c r="H27" s="50" t="s">
        <v>102</v>
      </c>
      <c r="I27" s="51" t="s">
        <v>117</v>
      </c>
      <c r="J27" s="89" t="s">
        <v>127</v>
      </c>
      <c r="K27" s="90" t="s">
        <v>128</v>
      </c>
      <c r="L27" s="52">
        <v>10</v>
      </c>
      <c r="M27" s="53">
        <f t="shared" si="0"/>
        <v>0.83333333333333337</v>
      </c>
      <c r="N27" s="54"/>
      <c r="O27" s="52"/>
      <c r="P27" s="53">
        <f t="shared" si="2"/>
        <v>0</v>
      </c>
      <c r="Q27" s="54"/>
    </row>
    <row r="28" spans="1:19" s="1" customFormat="1" ht="33.75" customHeight="1" x14ac:dyDescent="0.2">
      <c r="A28" s="93"/>
      <c r="B28" s="89"/>
      <c r="C28" s="49" t="s">
        <v>18</v>
      </c>
      <c r="D28" s="50">
        <v>12</v>
      </c>
      <c r="E28" s="50" t="s">
        <v>83</v>
      </c>
      <c r="F28" s="50" t="s">
        <v>84</v>
      </c>
      <c r="G28" s="89"/>
      <c r="H28" s="50" t="s">
        <v>103</v>
      </c>
      <c r="I28" s="51" t="s">
        <v>118</v>
      </c>
      <c r="J28" s="89"/>
      <c r="K28" s="91"/>
      <c r="L28" s="52">
        <v>10</v>
      </c>
      <c r="M28" s="53">
        <f t="shared" si="0"/>
        <v>0.83333333333333337</v>
      </c>
      <c r="N28" s="54"/>
      <c r="O28" s="52"/>
      <c r="P28" s="53">
        <f t="shared" si="2"/>
        <v>0</v>
      </c>
      <c r="Q28" s="54"/>
    </row>
    <row r="29" spans="1:19" s="1" customFormat="1" ht="79.5" customHeight="1" x14ac:dyDescent="0.2">
      <c r="A29" s="93"/>
      <c r="B29" s="89"/>
      <c r="C29" s="49" t="s">
        <v>19</v>
      </c>
      <c r="D29" s="50">
        <v>12</v>
      </c>
      <c r="E29" s="50" t="s">
        <v>85</v>
      </c>
      <c r="F29" s="50" t="s">
        <v>149</v>
      </c>
      <c r="G29" s="89"/>
      <c r="H29" s="50" t="s">
        <v>104</v>
      </c>
      <c r="I29" s="51" t="s">
        <v>117</v>
      </c>
      <c r="J29" s="55" t="s">
        <v>129</v>
      </c>
      <c r="K29" s="92"/>
      <c r="L29" s="52">
        <v>10</v>
      </c>
      <c r="M29" s="53">
        <f t="shared" si="0"/>
        <v>0.83333333333333337</v>
      </c>
      <c r="N29" s="54"/>
      <c r="O29" s="52"/>
      <c r="P29" s="53">
        <f t="shared" si="2"/>
        <v>0</v>
      </c>
      <c r="Q29" s="54"/>
    </row>
    <row r="30" spans="1:19" s="1" customFormat="1" ht="54" customHeight="1" x14ac:dyDescent="0.2">
      <c r="A30" s="9">
        <v>4</v>
      </c>
      <c r="B30" s="20" t="s">
        <v>7</v>
      </c>
      <c r="C30" s="19" t="s">
        <v>64</v>
      </c>
      <c r="D30" s="20">
        <v>1</v>
      </c>
      <c r="E30" s="20" t="s">
        <v>86</v>
      </c>
      <c r="F30" s="20" t="s">
        <v>150</v>
      </c>
      <c r="G30" s="20" t="s">
        <v>96</v>
      </c>
      <c r="H30" s="20" t="s">
        <v>102</v>
      </c>
      <c r="I30" s="23" t="s">
        <v>119</v>
      </c>
      <c r="J30" s="24" t="s">
        <v>130</v>
      </c>
      <c r="K30" s="25" t="s">
        <v>131</v>
      </c>
      <c r="L30" s="9">
        <v>1</v>
      </c>
      <c r="M30" s="21">
        <f t="shared" si="0"/>
        <v>1</v>
      </c>
      <c r="N30" s="22"/>
      <c r="O30" s="9"/>
      <c r="P30" s="53">
        <f t="shared" si="2"/>
        <v>0</v>
      </c>
      <c r="Q30" s="22"/>
    </row>
    <row r="31" spans="1:19" s="1" customFormat="1" ht="196.5" customHeight="1" x14ac:dyDescent="0.2">
      <c r="A31" s="9">
        <v>5</v>
      </c>
      <c r="B31" s="20" t="s">
        <v>45</v>
      </c>
      <c r="C31" s="19" t="s">
        <v>151</v>
      </c>
      <c r="D31" s="20">
        <v>99</v>
      </c>
      <c r="E31" s="20" t="s">
        <v>87</v>
      </c>
      <c r="F31" s="20" t="s">
        <v>88</v>
      </c>
      <c r="G31" s="20" t="s">
        <v>95</v>
      </c>
      <c r="H31" s="20" t="s">
        <v>105</v>
      </c>
      <c r="I31" s="23" t="s">
        <v>120</v>
      </c>
      <c r="J31" s="23" t="s">
        <v>132</v>
      </c>
      <c r="K31" s="25" t="s">
        <v>133</v>
      </c>
      <c r="L31" s="9">
        <v>50</v>
      </c>
      <c r="M31" s="21">
        <f t="shared" si="0"/>
        <v>0.50505050505050508</v>
      </c>
      <c r="N31" s="69" t="s">
        <v>158</v>
      </c>
      <c r="O31" s="9"/>
      <c r="P31" s="53">
        <f t="shared" si="2"/>
        <v>0</v>
      </c>
      <c r="Q31" s="69"/>
      <c r="R31" s="1">
        <f>12+12+12+12+12+12+12+15</f>
        <v>99</v>
      </c>
      <c r="S31" s="1">
        <f>7+5+6+6+17+9</f>
        <v>50</v>
      </c>
    </row>
    <row r="32" spans="1:19" s="1" customFormat="1" ht="161.25" customHeight="1" x14ac:dyDescent="0.2">
      <c r="A32" s="62">
        <v>6</v>
      </c>
      <c r="B32" s="63" t="s">
        <v>13</v>
      </c>
      <c r="C32" s="64" t="s">
        <v>151</v>
      </c>
      <c r="D32" s="63">
        <v>12</v>
      </c>
      <c r="E32" s="63" t="s">
        <v>87</v>
      </c>
      <c r="F32" s="63" t="s">
        <v>88</v>
      </c>
      <c r="G32" s="63" t="s">
        <v>95</v>
      </c>
      <c r="H32" s="63" t="s">
        <v>105</v>
      </c>
      <c r="I32" s="65" t="s">
        <v>120</v>
      </c>
      <c r="J32" s="65" t="s">
        <v>132</v>
      </c>
      <c r="K32" s="66" t="s">
        <v>13</v>
      </c>
      <c r="L32" s="62">
        <v>9</v>
      </c>
      <c r="M32" s="67">
        <f t="shared" si="0"/>
        <v>0.75</v>
      </c>
      <c r="N32" s="74" t="s">
        <v>157</v>
      </c>
      <c r="O32" s="62"/>
      <c r="P32" s="67">
        <f t="shared" si="2"/>
        <v>0</v>
      </c>
      <c r="Q32" s="68"/>
    </row>
    <row r="33" spans="1:17" s="1" customFormat="1" ht="184.5" customHeight="1" x14ac:dyDescent="0.2">
      <c r="A33" s="9">
        <v>7</v>
      </c>
      <c r="B33" s="20" t="s">
        <v>8</v>
      </c>
      <c r="C33" s="19" t="s">
        <v>152</v>
      </c>
      <c r="D33" s="20">
        <v>12</v>
      </c>
      <c r="E33" s="20" t="s">
        <v>89</v>
      </c>
      <c r="F33" s="20" t="s">
        <v>88</v>
      </c>
      <c r="G33" s="20" t="s">
        <v>95</v>
      </c>
      <c r="H33" s="20" t="s">
        <v>106</v>
      </c>
      <c r="I33" s="20" t="s">
        <v>121</v>
      </c>
      <c r="J33" s="26" t="s">
        <v>8</v>
      </c>
      <c r="K33" s="26" t="s">
        <v>8</v>
      </c>
      <c r="L33" s="9">
        <v>10</v>
      </c>
      <c r="M33" s="21">
        <f>L33/D33</f>
        <v>0.83333333333333337</v>
      </c>
      <c r="N33" s="22"/>
      <c r="O33" s="9"/>
      <c r="P33" s="9" t="e">
        <f t="shared" si="1"/>
        <v>#DIV/0!</v>
      </c>
      <c r="Q33" s="22"/>
    </row>
    <row r="34" spans="1:17" s="1" customFormat="1" ht="93.75" hidden="1" customHeight="1" x14ac:dyDescent="0.2">
      <c r="A34" s="35">
        <v>8</v>
      </c>
      <c r="B34" s="36" t="s">
        <v>20</v>
      </c>
      <c r="C34" s="37" t="s">
        <v>47</v>
      </c>
      <c r="D34" s="38">
        <v>1</v>
      </c>
      <c r="E34" s="36" t="s">
        <v>72</v>
      </c>
      <c r="F34" s="36" t="s">
        <v>90</v>
      </c>
      <c r="G34" s="36" t="s">
        <v>98</v>
      </c>
      <c r="H34" s="36" t="s">
        <v>107</v>
      </c>
      <c r="I34" s="36" t="s">
        <v>122</v>
      </c>
      <c r="J34" s="39" t="s">
        <v>134</v>
      </c>
      <c r="K34" s="39" t="s">
        <v>135</v>
      </c>
      <c r="L34" s="35"/>
      <c r="M34" s="41">
        <f>L34/D34</f>
        <v>0</v>
      </c>
      <c r="N34" s="40"/>
      <c r="O34" s="35"/>
      <c r="P34" s="35" t="e">
        <f>D34/O34*100</f>
        <v>#DIV/0!</v>
      </c>
      <c r="Q34" s="22"/>
    </row>
    <row r="35" spans="1:17" ht="102" customHeight="1" x14ac:dyDescent="0.2">
      <c r="A35" s="27">
        <v>9</v>
      </c>
      <c r="B35" s="20" t="s">
        <v>46</v>
      </c>
      <c r="C35" s="19" t="s">
        <v>50</v>
      </c>
      <c r="D35" s="20">
        <v>2</v>
      </c>
      <c r="E35" s="9" t="s">
        <v>91</v>
      </c>
      <c r="F35" s="20" t="s">
        <v>92</v>
      </c>
      <c r="G35" s="9" t="s">
        <v>99</v>
      </c>
      <c r="H35" s="28" t="s">
        <v>108</v>
      </c>
      <c r="I35" s="9" t="s">
        <v>122</v>
      </c>
      <c r="J35" s="9" t="s">
        <v>136</v>
      </c>
      <c r="K35" s="9" t="s">
        <v>137</v>
      </c>
      <c r="L35" s="9">
        <v>1</v>
      </c>
      <c r="M35" s="21">
        <f t="shared" si="0"/>
        <v>0.5</v>
      </c>
      <c r="N35" s="22"/>
      <c r="O35" s="9"/>
      <c r="P35" s="9" t="e">
        <f t="shared" si="1"/>
        <v>#DIV/0!</v>
      </c>
      <c r="Q35" s="22"/>
    </row>
    <row r="36" spans="1:17" x14ac:dyDescent="0.2">
      <c r="D36" s="1">
        <f>SUM(D18:D35)</f>
        <v>205</v>
      </c>
      <c r="G36" s="111" t="s">
        <v>155</v>
      </c>
      <c r="H36" s="111"/>
      <c r="I36" s="111"/>
      <c r="J36" s="111"/>
      <c r="K36" s="111"/>
      <c r="L36" s="73">
        <f>SUM(L18:L35)</f>
        <v>133</v>
      </c>
      <c r="M36" s="21">
        <f t="shared" si="0"/>
        <v>0.64878048780487807</v>
      </c>
    </row>
    <row r="37" spans="1:17" x14ac:dyDescent="0.2">
      <c r="G37" s="111"/>
      <c r="H37" s="111"/>
      <c r="I37" s="111"/>
      <c r="J37" s="111"/>
      <c r="K37" s="111"/>
    </row>
    <row r="39" spans="1:17" x14ac:dyDescent="0.2">
      <c r="C39" s="106" t="s">
        <v>52</v>
      </c>
      <c r="D39" s="107"/>
      <c r="E39" s="107"/>
      <c r="F39" s="107"/>
      <c r="G39" s="107"/>
      <c r="H39" s="107"/>
      <c r="I39" s="107"/>
      <c r="J39" s="107"/>
      <c r="K39" s="107"/>
      <c r="L39" s="107"/>
      <c r="M39" s="107"/>
    </row>
    <row r="40" spans="1:17" ht="18" customHeight="1" x14ac:dyDescent="0.2">
      <c r="C40" s="104" t="s">
        <v>53</v>
      </c>
      <c r="D40" s="104"/>
      <c r="E40" s="104" t="s">
        <v>54</v>
      </c>
      <c r="F40" s="104"/>
      <c r="G40" s="105" t="s">
        <v>55</v>
      </c>
      <c r="H40" s="105"/>
      <c r="I40" s="105"/>
      <c r="J40" s="105"/>
      <c r="K40" s="105"/>
      <c r="L40" s="105" t="s">
        <v>142</v>
      </c>
      <c r="M40" s="105"/>
    </row>
    <row r="41" spans="1:17" ht="34.5" customHeight="1" x14ac:dyDescent="0.2">
      <c r="C41" s="97" t="s">
        <v>138</v>
      </c>
      <c r="D41" s="98"/>
      <c r="E41" s="94">
        <v>1</v>
      </c>
      <c r="F41" s="95"/>
      <c r="G41" s="100" t="s">
        <v>139</v>
      </c>
      <c r="H41" s="101"/>
      <c r="I41" s="101"/>
      <c r="J41" s="101"/>
      <c r="K41" s="102"/>
      <c r="L41" s="103" t="s">
        <v>143</v>
      </c>
      <c r="M41" s="103"/>
    </row>
    <row r="42" spans="1:17" x14ac:dyDescent="0.2">
      <c r="C42" s="112"/>
      <c r="D42" s="112"/>
      <c r="E42" s="94"/>
      <c r="F42" s="95"/>
      <c r="G42" s="96"/>
      <c r="H42" s="96"/>
      <c r="I42" s="96"/>
      <c r="J42" s="96"/>
      <c r="K42" s="96"/>
      <c r="L42" s="83"/>
      <c r="M42" s="83"/>
    </row>
    <row r="43" spans="1:17" x14ac:dyDescent="0.2">
      <c r="C43" s="112"/>
      <c r="D43" s="112"/>
      <c r="E43" s="119"/>
      <c r="F43" s="120"/>
      <c r="G43" s="96"/>
      <c r="H43" s="96"/>
      <c r="I43" s="96"/>
      <c r="J43" s="96"/>
      <c r="K43" s="96"/>
      <c r="L43" s="83"/>
      <c r="M43" s="83"/>
      <c r="O43" s="71"/>
    </row>
    <row r="44" spans="1:17" x14ac:dyDescent="0.2">
      <c r="C44" s="116" t="s">
        <v>56</v>
      </c>
      <c r="D44" s="116"/>
      <c r="E44" s="116"/>
      <c r="F44" s="116"/>
      <c r="G44" s="117" t="s">
        <v>57</v>
      </c>
      <c r="H44" s="118"/>
      <c r="I44" s="118"/>
      <c r="J44" s="116" t="s">
        <v>58</v>
      </c>
      <c r="K44" s="116"/>
      <c r="L44" s="123"/>
      <c r="M44" s="123"/>
    </row>
    <row r="45" spans="1:17" ht="18.75" customHeight="1" x14ac:dyDescent="0.2">
      <c r="C45" s="29" t="s">
        <v>59</v>
      </c>
      <c r="D45" s="113" t="s">
        <v>60</v>
      </c>
      <c r="E45" s="114"/>
      <c r="F45" s="115"/>
      <c r="G45" s="30" t="s">
        <v>59</v>
      </c>
      <c r="H45" s="121" t="s">
        <v>37</v>
      </c>
      <c r="I45" s="121"/>
      <c r="J45" s="30" t="s">
        <v>59</v>
      </c>
      <c r="K45" s="121" t="s">
        <v>144</v>
      </c>
      <c r="L45" s="121"/>
      <c r="M45" s="121"/>
    </row>
    <row r="46" spans="1:17" ht="18.75" customHeight="1" x14ac:dyDescent="0.2">
      <c r="C46" s="29" t="s">
        <v>61</v>
      </c>
      <c r="D46" s="113" t="s">
        <v>62</v>
      </c>
      <c r="E46" s="114"/>
      <c r="F46" s="115"/>
      <c r="G46" s="30" t="s">
        <v>61</v>
      </c>
      <c r="H46" s="121" t="s">
        <v>63</v>
      </c>
      <c r="I46" s="121"/>
      <c r="J46" s="30" t="s">
        <v>61</v>
      </c>
      <c r="K46" s="122" t="s">
        <v>141</v>
      </c>
      <c r="L46" s="121"/>
      <c r="M46" s="121"/>
    </row>
  </sheetData>
  <sheetProtection selectLockedCells="1" selectUnlockedCells="1"/>
  <autoFilter ref="A17:Q35" xr:uid="{00000000-0001-0000-0000-000000000000}"/>
  <mergeCells count="58">
    <mergeCell ref="D46:F46"/>
    <mergeCell ref="C44:F44"/>
    <mergeCell ref="G44:I44"/>
    <mergeCell ref="C43:D43"/>
    <mergeCell ref="E43:F43"/>
    <mergeCell ref="G43:K43"/>
    <mergeCell ref="H45:I45"/>
    <mergeCell ref="K45:M45"/>
    <mergeCell ref="H46:I46"/>
    <mergeCell ref="K46:M46"/>
    <mergeCell ref="J44:M44"/>
    <mergeCell ref="D45:F45"/>
    <mergeCell ref="L43:M43"/>
    <mergeCell ref="L42:M42"/>
    <mergeCell ref="A24:A26"/>
    <mergeCell ref="B24:B26"/>
    <mergeCell ref="E41:F41"/>
    <mergeCell ref="G41:K41"/>
    <mergeCell ref="L41:M41"/>
    <mergeCell ref="C40:D40"/>
    <mergeCell ref="E40:F40"/>
    <mergeCell ref="G40:K40"/>
    <mergeCell ref="L40:M40"/>
    <mergeCell ref="C39:M39"/>
    <mergeCell ref="J24:J26"/>
    <mergeCell ref="A27:A29"/>
    <mergeCell ref="B27:B29"/>
    <mergeCell ref="G36:K37"/>
    <mergeCell ref="C42:D42"/>
    <mergeCell ref="A18:A23"/>
    <mergeCell ref="B18:B23"/>
    <mergeCell ref="H18:H23"/>
    <mergeCell ref="E42:F42"/>
    <mergeCell ref="G42:K42"/>
    <mergeCell ref="C41:D41"/>
    <mergeCell ref="C10:Q10"/>
    <mergeCell ref="C11:Q11"/>
    <mergeCell ref="C12:Q12"/>
    <mergeCell ref="K24:K26"/>
    <mergeCell ref="J27:J28"/>
    <mergeCell ref="K27:K29"/>
    <mergeCell ref="G27:G29"/>
    <mergeCell ref="B2:B4"/>
    <mergeCell ref="J18:J23"/>
    <mergeCell ref="B16:K16"/>
    <mergeCell ref="C2:D2"/>
    <mergeCell ref="C3:D4"/>
    <mergeCell ref="E2:O2"/>
    <mergeCell ref="E3:O4"/>
    <mergeCell ref="C14:J14"/>
    <mergeCell ref="K18:K23"/>
    <mergeCell ref="O16:Q16"/>
    <mergeCell ref="C6:Q6"/>
    <mergeCell ref="C7:Q7"/>
    <mergeCell ref="C8:Q8"/>
    <mergeCell ref="C9:Q9"/>
    <mergeCell ref="L16:N16"/>
    <mergeCell ref="C15:K15"/>
  </mergeCells>
  <hyperlinks>
    <hyperlink ref="C11" r:id="rId1" display="https://fuga.gov.co/transparencia" xr:uid="{00000000-0004-0000-0000-000000000000}"/>
  </hyperlinks>
  <printOptions horizontalCentered="1"/>
  <pageMargins left="0.35433070866141736" right="0.27559055118110237" top="0.23622047244094491" bottom="0.43307086614173229" header="0.51181102362204722" footer="0.15748031496062992"/>
  <pageSetup scale="27" firstPageNumber="0" fitToHeight="0" orientation="portrait" horizontalDpi="300" verticalDpi="300" r:id="rId2"/>
  <headerFooter alignWithMargins="0">
    <oddFooter>&amp;LV1-31-08-2021</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POSC 2021</vt:lpstr>
      <vt:lpstr>'POSC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Garcia</dc:creator>
  <cp:lastModifiedBy>Usuario</cp:lastModifiedBy>
  <cp:lastPrinted>2021-07-06T14:30:56Z</cp:lastPrinted>
  <dcterms:created xsi:type="dcterms:W3CDTF">2018-05-24T20:42:14Z</dcterms:created>
  <dcterms:modified xsi:type="dcterms:W3CDTF">2024-04-19T23:28:58Z</dcterms:modified>
</cp:coreProperties>
</file>