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 up Lida Montoya\Ejecuciones\2024\7. julio\"/>
    </mc:Choice>
  </mc:AlternateContent>
  <xr:revisionPtr revIDLastSave="0" documentId="8_{1381E337-3D97-4453-85E2-9E90E49B8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1" i="1" l="1"/>
  <c r="F13" i="1" l="1"/>
  <c r="G31" i="1" l="1"/>
  <c r="G17" i="1" l="1"/>
  <c r="D16" i="1" l="1"/>
  <c r="H21" i="1"/>
  <c r="H24" i="1"/>
  <c r="G20" i="1"/>
  <c r="F20" i="1"/>
  <c r="F19" i="1" s="1"/>
  <c r="F18" i="1" s="1"/>
  <c r="E21" i="1"/>
  <c r="E24" i="1"/>
  <c r="D20" i="1"/>
  <c r="D19" i="1" s="1"/>
  <c r="D18" i="1" s="1"/>
  <c r="D23" i="1"/>
  <c r="D22" i="1" s="1"/>
  <c r="H20" i="1" l="1"/>
  <c r="G19" i="1"/>
  <c r="C23" i="1"/>
  <c r="E23" i="1" s="1"/>
  <c r="H23" i="1" s="1"/>
  <c r="C20" i="1"/>
  <c r="E20" i="1" s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G15" i="1" s="1"/>
  <c r="G14" i="1" s="1"/>
  <c r="F15" i="1"/>
  <c r="F14" i="1" s="1"/>
  <c r="D15" i="1"/>
  <c r="D14" i="1" s="1"/>
  <c r="D13" i="1" s="1"/>
  <c r="D12" i="1" s="1"/>
  <c r="D11" i="1" s="1"/>
  <c r="D10" i="1" s="1"/>
  <c r="C16" i="1"/>
  <c r="C15" i="1" s="1"/>
  <c r="C19" i="1" l="1"/>
  <c r="C22" i="1"/>
  <c r="E22" i="1" s="1"/>
  <c r="H22" i="1" s="1"/>
  <c r="F12" i="1"/>
  <c r="G18" i="1"/>
  <c r="E15" i="1"/>
  <c r="H15" i="1" s="1"/>
  <c r="E27" i="1"/>
  <c r="H27" i="1" s="1"/>
  <c r="E30" i="1"/>
  <c r="H30" i="1" s="1"/>
  <c r="D26" i="1"/>
  <c r="D25" i="1" s="1"/>
  <c r="D9" i="1" s="1"/>
  <c r="D32" i="1" s="1"/>
  <c r="C25" i="1"/>
  <c r="E16" i="1"/>
  <c r="H16" i="1" s="1"/>
  <c r="C14" i="1"/>
  <c r="C29" i="1"/>
  <c r="E29" i="1" s="1"/>
  <c r="H29" i="1" s="1"/>
  <c r="E19" i="1" l="1"/>
  <c r="H19" i="1" s="1"/>
  <c r="C18" i="1"/>
  <c r="E18" i="1" s="1"/>
  <c r="H18" i="1" s="1"/>
  <c r="G13" i="1"/>
  <c r="G12" i="1" s="1"/>
  <c r="G11" i="1" s="1"/>
  <c r="F11" i="1"/>
  <c r="F10" i="1" s="1"/>
  <c r="F9" i="1" s="1"/>
  <c r="F32" i="1" s="1"/>
  <c r="E14" i="1"/>
  <c r="H14" i="1" s="1"/>
  <c r="E26" i="1"/>
  <c r="H26" i="1" s="1"/>
  <c r="E25" i="1"/>
  <c r="H25" i="1" s="1"/>
  <c r="C13" i="1" l="1"/>
  <c r="C12" i="1" s="1"/>
  <c r="C11" i="1" s="1"/>
  <c r="E13" i="1"/>
  <c r="H13" i="1" s="1"/>
  <c r="E12" i="1" l="1"/>
  <c r="H12" i="1" s="1"/>
  <c r="G10" i="1"/>
  <c r="G9" i="1" s="1"/>
  <c r="J9" i="1" s="1"/>
  <c r="E11" i="1" l="1"/>
  <c r="H11" i="1" s="1"/>
  <c r="C10" i="1"/>
  <c r="C9" i="1" s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<sst xmlns="http://schemas.openxmlformats.org/spreadsheetml/2006/main" count="69" uniqueCount="69">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</sst>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zoomScale="70" zoomScaleNormal="70" zoomScaleSheetLayoutView="70" workbookViewId="0">
      <selection activeCell="G21" sqref="G21:G22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8" t="s">
        <v>1</v>
      </c>
      <c r="C2" s="49"/>
      <c r="D2" s="49"/>
      <c r="E2" s="49"/>
      <c r="F2" s="49"/>
      <c r="G2" s="49"/>
      <c r="H2" s="50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1" t="s">
        <v>3</v>
      </c>
      <c r="C3" s="49"/>
      <c r="D3" s="49"/>
      <c r="E3" s="49"/>
      <c r="F3" s="49"/>
      <c r="G3" s="49"/>
      <c r="H3" s="50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1" t="s">
        <v>5</v>
      </c>
      <c r="C4" s="49"/>
      <c r="D4" s="49"/>
      <c r="E4" s="49"/>
      <c r="F4" s="49"/>
      <c r="G4" s="49"/>
      <c r="H4" s="50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1">
        <v>2024</v>
      </c>
      <c r="C5" s="49"/>
      <c r="D5" s="49"/>
      <c r="E5" s="49"/>
      <c r="F5" s="49"/>
      <c r="G5" s="49"/>
      <c r="H5" s="50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1" t="s">
        <v>68</v>
      </c>
      <c r="C6" s="49"/>
      <c r="D6" s="49"/>
      <c r="E6" s="49"/>
      <c r="F6" s="49"/>
      <c r="G6" s="49"/>
      <c r="H6" s="50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F10+F25+F29</f>
        <v>49311751</v>
      </c>
      <c r="G9" s="11">
        <f>G10+G25+G29</f>
        <v>1483568145</v>
      </c>
      <c r="H9" s="12">
        <f t="shared" ref="H9:H32" si="2">G9/E9</f>
        <v>0.93253243039157818</v>
      </c>
      <c r="I9" s="13"/>
      <c r="J9" s="13">
        <f>1483568145-G9</f>
        <v>0</v>
      </c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33744985</v>
      </c>
      <c r="G10" s="15">
        <f t="shared" si="4"/>
        <v>448695977</v>
      </c>
      <c r="H10" s="12">
        <f t="shared" si="2"/>
        <v>0.91188704974301882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33744985</v>
      </c>
      <c r="G11" s="17">
        <f>G12+G22</f>
        <v>448695977</v>
      </c>
      <c r="H11" s="19">
        <f t="shared" si="2"/>
        <v>0.91188704974301882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33744985</v>
      </c>
      <c r="G12" s="17">
        <f t="shared" si="7"/>
        <v>188695977</v>
      </c>
      <c r="H12" s="19">
        <f t="shared" si="2"/>
        <v>0.81316196679123109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33744985</v>
      </c>
      <c r="G13" s="17">
        <f>G14+G18</f>
        <v>188695977</v>
      </c>
      <c r="H13" s="19">
        <f t="shared" si="2"/>
        <v>0.81316196679123109</v>
      </c>
      <c r="I13" s="20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41" customFormat="1" ht="30" customHeight="1" x14ac:dyDescent="0.25">
      <c r="A14" s="38" t="s">
        <v>24</v>
      </c>
      <c r="B14" s="38" t="s">
        <v>25</v>
      </c>
      <c r="C14" s="35">
        <f t="shared" ref="C14:D14" si="9">C15</f>
        <v>42588000</v>
      </c>
      <c r="D14" s="35">
        <f t="shared" si="9"/>
        <v>0</v>
      </c>
      <c r="E14" s="34">
        <f t="shared" si="1"/>
        <v>42588000</v>
      </c>
      <c r="F14" s="35">
        <f t="shared" ref="F14:G14" si="10">F15</f>
        <v>0</v>
      </c>
      <c r="G14" s="35">
        <f t="shared" si="10"/>
        <v>42588000</v>
      </c>
      <c r="H14" s="39">
        <f t="shared" si="2"/>
        <v>1</v>
      </c>
      <c r="I14" s="20"/>
      <c r="J14" s="2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41" customFormat="1" ht="15" customHeight="1" x14ac:dyDescent="0.25">
      <c r="A15" s="38" t="s">
        <v>26</v>
      </c>
      <c r="B15" s="38" t="s">
        <v>27</v>
      </c>
      <c r="C15" s="35">
        <f t="shared" ref="C15:D15" si="11">C16</f>
        <v>42588000</v>
      </c>
      <c r="D15" s="35">
        <f t="shared" si="11"/>
        <v>0</v>
      </c>
      <c r="E15" s="34">
        <f t="shared" si="1"/>
        <v>42588000</v>
      </c>
      <c r="F15" s="35">
        <f t="shared" ref="F15:G15" si="12">F16</f>
        <v>0</v>
      </c>
      <c r="G15" s="35">
        <f t="shared" si="12"/>
        <v>42588000</v>
      </c>
      <c r="H15" s="39">
        <f t="shared" si="2"/>
        <v>1</v>
      </c>
      <c r="I15" s="20"/>
      <c r="J15" s="2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1" customFormat="1" ht="30" customHeight="1" x14ac:dyDescent="0.25">
      <c r="A16" s="38" t="s">
        <v>28</v>
      </c>
      <c r="B16" s="38" t="s">
        <v>29</v>
      </c>
      <c r="C16" s="35">
        <f t="shared" ref="C16:D16" si="13">C17</f>
        <v>42588000</v>
      </c>
      <c r="D16" s="35">
        <f t="shared" si="13"/>
        <v>0</v>
      </c>
      <c r="E16" s="34">
        <f t="shared" si="1"/>
        <v>42588000</v>
      </c>
      <c r="F16" s="35">
        <v>0</v>
      </c>
      <c r="G16" s="35">
        <f t="shared" ref="G16" si="14">G17</f>
        <v>42588000</v>
      </c>
      <c r="H16" s="39">
        <f t="shared" si="2"/>
        <v>1</v>
      </c>
      <c r="I16" s="20"/>
      <c r="J16" s="2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1" customFormat="1" ht="62.25" customHeight="1" x14ac:dyDescent="0.25">
      <c r="A17" s="38" t="s">
        <v>30</v>
      </c>
      <c r="B17" s="38" t="s">
        <v>31</v>
      </c>
      <c r="C17" s="35">
        <v>42588000</v>
      </c>
      <c r="D17" s="37">
        <v>0</v>
      </c>
      <c r="E17" s="34">
        <f t="shared" si="1"/>
        <v>42588000</v>
      </c>
      <c r="F17" s="35">
        <v>0</v>
      </c>
      <c r="G17" s="35">
        <f>42588000</f>
        <v>42588000</v>
      </c>
      <c r="H17" s="39">
        <f t="shared" si="2"/>
        <v>1</v>
      </c>
      <c r="I17" s="20"/>
      <c r="J17" s="20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41" customFormat="1" ht="30" customHeight="1" x14ac:dyDescent="0.25">
      <c r="A18" s="38" t="s">
        <v>53</v>
      </c>
      <c r="B18" s="38" t="s">
        <v>57</v>
      </c>
      <c r="C18" s="35">
        <f t="shared" ref="C18:D20" si="15">C19</f>
        <v>189464143</v>
      </c>
      <c r="D18" s="35">
        <f t="shared" si="15"/>
        <v>0</v>
      </c>
      <c r="E18" s="34">
        <f t="shared" si="1"/>
        <v>189464143</v>
      </c>
      <c r="F18" s="35">
        <f t="shared" ref="F18:G20" si="16">F19</f>
        <v>33744985</v>
      </c>
      <c r="G18" s="35">
        <f t="shared" si="16"/>
        <v>146107977</v>
      </c>
      <c r="H18" s="39">
        <f t="shared" si="2"/>
        <v>0.77116426721440368</v>
      </c>
      <c r="I18" s="20"/>
      <c r="J18" s="20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41" customFormat="1" ht="19.5" customHeight="1" x14ac:dyDescent="0.25">
      <c r="A19" s="38" t="s">
        <v>54</v>
      </c>
      <c r="B19" s="38" t="s">
        <v>58</v>
      </c>
      <c r="C19" s="35">
        <f t="shared" si="15"/>
        <v>189464143</v>
      </c>
      <c r="D19" s="35">
        <f t="shared" si="15"/>
        <v>0</v>
      </c>
      <c r="E19" s="34">
        <f t="shared" si="1"/>
        <v>189464143</v>
      </c>
      <c r="F19" s="35">
        <f t="shared" si="16"/>
        <v>33744985</v>
      </c>
      <c r="G19" s="35">
        <f t="shared" si="16"/>
        <v>146107977</v>
      </c>
      <c r="H19" s="39">
        <f t="shared" si="2"/>
        <v>0.77116426721440368</v>
      </c>
      <c r="I19" s="20"/>
      <c r="J19" s="20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41" customFormat="1" ht="45" customHeight="1" x14ac:dyDescent="0.25">
      <c r="A20" s="38" t="s">
        <v>55</v>
      </c>
      <c r="B20" s="38" t="s">
        <v>59</v>
      </c>
      <c r="C20" s="35">
        <f t="shared" si="15"/>
        <v>189464143</v>
      </c>
      <c r="D20" s="35">
        <f t="shared" si="15"/>
        <v>0</v>
      </c>
      <c r="E20" s="34">
        <f t="shared" si="1"/>
        <v>189464143</v>
      </c>
      <c r="F20" s="35">
        <f t="shared" si="16"/>
        <v>33744985</v>
      </c>
      <c r="G20" s="35">
        <f t="shared" si="16"/>
        <v>146107977</v>
      </c>
      <c r="H20" s="39">
        <f t="shared" si="2"/>
        <v>0.77116426721440368</v>
      </c>
      <c r="I20" s="20"/>
      <c r="J20" s="2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41" customFormat="1" ht="34.5" customHeight="1" x14ac:dyDescent="0.25">
      <c r="A21" s="38" t="s">
        <v>56</v>
      </c>
      <c r="B21" s="38" t="s">
        <v>60</v>
      </c>
      <c r="C21" s="35">
        <v>189464143</v>
      </c>
      <c r="D21" s="37">
        <v>0</v>
      </c>
      <c r="E21" s="34">
        <f t="shared" si="1"/>
        <v>189464143</v>
      </c>
      <c r="F21" s="35">
        <v>33744985</v>
      </c>
      <c r="G21" s="35">
        <f>17639310+16300350+16300350+F21+16300050+300+45822632</f>
        <v>146107977</v>
      </c>
      <c r="H21" s="39">
        <f t="shared" si="2"/>
        <v>0.77116426721440368</v>
      </c>
      <c r="I21" s="20"/>
      <c r="J21" s="2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41" customFormat="1" ht="27" customHeight="1" x14ac:dyDescent="0.25">
      <c r="A22" s="38" t="s">
        <v>61</v>
      </c>
      <c r="B22" s="38" t="s">
        <v>64</v>
      </c>
      <c r="C22" s="35">
        <f>C23</f>
        <v>260000000</v>
      </c>
      <c r="D22" s="35">
        <f>D23</f>
        <v>0</v>
      </c>
      <c r="E22" s="34">
        <f t="shared" si="1"/>
        <v>260000000</v>
      </c>
      <c r="F22" s="35">
        <v>0</v>
      </c>
      <c r="G22" s="35">
        <v>260000000</v>
      </c>
      <c r="H22" s="39">
        <f t="shared" si="2"/>
        <v>1</v>
      </c>
      <c r="I22" s="20"/>
      <c r="J22" s="20"/>
      <c r="K22" s="4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41" customFormat="1" ht="30.75" customHeight="1" x14ac:dyDescent="0.25">
      <c r="A23" s="38" t="s">
        <v>62</v>
      </c>
      <c r="B23" s="38" t="s">
        <v>65</v>
      </c>
      <c r="C23" s="35">
        <f>C24</f>
        <v>260000000</v>
      </c>
      <c r="D23" s="35">
        <f>D24</f>
        <v>0</v>
      </c>
      <c r="E23" s="34">
        <f t="shared" si="1"/>
        <v>260000000</v>
      </c>
      <c r="F23" s="35">
        <v>0</v>
      </c>
      <c r="G23" s="35">
        <v>260000000</v>
      </c>
      <c r="H23" s="39">
        <f t="shared" si="2"/>
        <v>1</v>
      </c>
      <c r="I23" s="20"/>
      <c r="J23" s="20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41" customFormat="1" ht="15" customHeight="1" x14ac:dyDescent="0.25">
      <c r="A24" s="38" t="s">
        <v>63</v>
      </c>
      <c r="B24" s="38" t="s">
        <v>66</v>
      </c>
      <c r="C24" s="35">
        <v>260000000</v>
      </c>
      <c r="D24" s="37">
        <v>0</v>
      </c>
      <c r="E24" s="34">
        <f t="shared" si="1"/>
        <v>260000000</v>
      </c>
      <c r="F24" s="35">
        <v>0</v>
      </c>
      <c r="G24" s="35">
        <v>260000000</v>
      </c>
      <c r="H24" s="39">
        <f t="shared" si="2"/>
        <v>1</v>
      </c>
      <c r="I24" s="20"/>
      <c r="J24" s="20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41" customFormat="1" ht="15.75" customHeight="1" x14ac:dyDescent="0.25">
      <c r="A25" s="43" t="s">
        <v>32</v>
      </c>
      <c r="B25" s="43" t="s">
        <v>33</v>
      </c>
      <c r="C25" s="37">
        <f t="shared" ref="C25:D25" si="17">C26</f>
        <v>222721</v>
      </c>
      <c r="D25" s="37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44">
        <f t="shared" si="2"/>
        <v>1</v>
      </c>
      <c r="I25" s="20"/>
      <c r="J25" s="2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1" customFormat="1" ht="15" customHeight="1" x14ac:dyDescent="0.25">
      <c r="A26" s="38" t="s">
        <v>34</v>
      </c>
      <c r="B26" s="38" t="s">
        <v>35</v>
      </c>
      <c r="C26" s="35">
        <f t="shared" ref="C26:D26" si="19">C27</f>
        <v>222721</v>
      </c>
      <c r="D26" s="35">
        <f t="shared" si="19"/>
        <v>0</v>
      </c>
      <c r="E26" s="34">
        <f t="shared" si="1"/>
        <v>222721</v>
      </c>
      <c r="F26" s="35">
        <f t="shared" ref="F26:G26" si="20">F27</f>
        <v>0</v>
      </c>
      <c r="G26" s="35">
        <f t="shared" si="20"/>
        <v>222721</v>
      </c>
      <c r="H26" s="39">
        <f t="shared" si="2"/>
        <v>1</v>
      </c>
      <c r="I26" s="20"/>
      <c r="J26" s="2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1" customFormat="1" ht="15" customHeight="1" x14ac:dyDescent="0.25">
      <c r="A27" s="38" t="s">
        <v>36</v>
      </c>
      <c r="B27" s="38" t="s">
        <v>37</v>
      </c>
      <c r="C27" s="35">
        <f t="shared" ref="C27:D27" si="21">C28</f>
        <v>222721</v>
      </c>
      <c r="D27" s="35">
        <f t="shared" si="21"/>
        <v>0</v>
      </c>
      <c r="E27" s="34">
        <f t="shared" si="1"/>
        <v>222721</v>
      </c>
      <c r="F27" s="35">
        <f t="shared" ref="F27:G27" si="22">F28</f>
        <v>0</v>
      </c>
      <c r="G27" s="35">
        <f t="shared" si="22"/>
        <v>222721</v>
      </c>
      <c r="H27" s="39">
        <f t="shared" si="2"/>
        <v>1</v>
      </c>
      <c r="I27" s="20"/>
      <c r="J27" s="2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1" customFormat="1" ht="15" customHeight="1" x14ac:dyDescent="0.25">
      <c r="A28" s="38" t="s">
        <v>38</v>
      </c>
      <c r="B28" s="38" t="s">
        <v>39</v>
      </c>
      <c r="C28" s="35">
        <v>222721</v>
      </c>
      <c r="D28" s="35">
        <v>0</v>
      </c>
      <c r="E28" s="34">
        <f t="shared" si="1"/>
        <v>222721</v>
      </c>
      <c r="F28" s="35">
        <v>0</v>
      </c>
      <c r="G28" s="35">
        <v>222721</v>
      </c>
      <c r="H28" s="39">
        <f t="shared" si="2"/>
        <v>1</v>
      </c>
      <c r="I28" s="20"/>
      <c r="J28" s="2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0</v>
      </c>
      <c r="E29" s="11">
        <f t="shared" si="1"/>
        <v>1098627604</v>
      </c>
      <c r="F29" s="15">
        <f t="shared" ref="F29:G29" si="24">F30</f>
        <v>15566766</v>
      </c>
      <c r="G29" s="15">
        <f t="shared" si="24"/>
        <v>1034649447</v>
      </c>
      <c r="H29" s="12">
        <f t="shared" si="2"/>
        <v>0.94176538367772522</v>
      </c>
      <c r="I29" s="20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0</v>
      </c>
      <c r="E30" s="18">
        <f t="shared" si="1"/>
        <v>1098627604</v>
      </c>
      <c r="F30" s="17">
        <f t="shared" ref="F30:G30" si="26">F31</f>
        <v>15566766</v>
      </c>
      <c r="G30" s="17">
        <f t="shared" si="26"/>
        <v>1034649447</v>
      </c>
      <c r="H30" s="19">
        <f t="shared" si="2"/>
        <v>0.94176538367772522</v>
      </c>
      <c r="I30" s="20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35">
        <v>15566766</v>
      </c>
      <c r="G31" s="17">
        <f>396010287+141467296+429531700+F31+29078068+22995330</f>
        <v>1034649447</v>
      </c>
      <c r="H31" s="19">
        <f t="shared" si="2"/>
        <v>0.94176538367772522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52" t="s">
        <v>46</v>
      </c>
      <c r="B32" s="50"/>
      <c r="C32" s="22">
        <f t="shared" ref="C32:G32" si="27">+C9</f>
        <v>1590902468</v>
      </c>
      <c r="D32" s="22">
        <f t="shared" si="27"/>
        <v>0</v>
      </c>
      <c r="E32" s="22">
        <f t="shared" si="27"/>
        <v>1590902468</v>
      </c>
      <c r="F32" s="22">
        <f t="shared" si="27"/>
        <v>49311751</v>
      </c>
      <c r="G32" s="22">
        <f t="shared" si="27"/>
        <v>1483568145</v>
      </c>
      <c r="H32" s="23">
        <f t="shared" si="2"/>
        <v>0.93253243039157818</v>
      </c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0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47"/>
      <c r="F35" s="47"/>
      <c r="G35" s="47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53" t="s">
        <v>67</v>
      </c>
      <c r="F36" s="53"/>
      <c r="G36" s="53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46" t="s">
        <v>50</v>
      </c>
      <c r="F37" s="46"/>
      <c r="G37" s="46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7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2024-08-07T20:23:10Z</cp:lastPrinted>
  <dcterms:created xsi:type="dcterms:W3CDTF">2013-04-23T21:12:42Z</dcterms:created>
  <dcterms:modified xsi:type="dcterms:W3CDTF">2024-08-07T20:34:51Z</dcterms:modified>
</cp:coreProperties>
</file>