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88 - 2025\Abril\Obligación 4\"/>
    </mc:Choice>
  </mc:AlternateContent>
  <xr:revisionPtr revIDLastSave="0" documentId="8_{7670886C-CAE4-4AA5-951A-D0779B54F673}" xr6:coauthVersionLast="47" xr6:coauthVersionMax="47" xr10:uidLastSave="{00000000-0000-0000-0000-000000000000}"/>
  <bookViews>
    <workbookView xWindow="-120" yWindow="-120" windowWidth="29040" windowHeight="15840" tabRatio="433" xr2:uid="{00000000-000D-0000-FFFF-FFFF00000000}"/>
  </bookViews>
  <sheets>
    <sheet name="POSC 2025" sheetId="4" r:id="rId1"/>
    <sheet name="Hoja1" sheetId="5" r:id="rId2"/>
  </sheets>
  <definedNames>
    <definedName name="_xlnm._FilterDatabase" localSheetId="0" hidden="1">'POSC 2025'!$B$17:$N$35</definedName>
    <definedName name="_xlchart.v2.0" hidden="1">Hoja1!$C$12:$C$18</definedName>
    <definedName name="_xlchart.v2.1" hidden="1">Hoja1!$E$11</definedName>
    <definedName name="_xlchart.v2.2" hidden="1">Hoja1!$E$12:$E$18</definedName>
    <definedName name="_xlnm.Print_Area" localSheetId="0">'POSC 2025'!$B$1:$Q$44</definedName>
    <definedName name="Excel_BuiltIn_Print_Area_1_1">#REF!</definedName>
    <definedName name="Excel_BuiltIn_Print_Titles_1">#REF!</definedName>
  </definedNames>
  <calcPr calcId="191029"/>
</workbook>
</file>

<file path=xl/calcChain.xml><?xml version="1.0" encoding="utf-8"?>
<calcChain xmlns="http://schemas.openxmlformats.org/spreadsheetml/2006/main">
  <c r="M32" i="4" l="1"/>
  <c r="R33" i="4"/>
  <c r="E18" i="5" s="1"/>
  <c r="R32" i="4"/>
  <c r="R30" i="4"/>
  <c r="E16" i="5" s="1"/>
  <c r="M18" i="4" l="1"/>
  <c r="L34" i="4"/>
  <c r="D34" i="4"/>
  <c r="R25" i="4"/>
  <c r="E13" i="5" s="1"/>
  <c r="R31" i="4"/>
  <c r="E17" i="5" s="1"/>
  <c r="M19" i="4"/>
  <c r="M20" i="4"/>
  <c r="M21" i="4"/>
  <c r="M22" i="4"/>
  <c r="M23" i="4"/>
  <c r="M25" i="4"/>
  <c r="M26" i="4"/>
  <c r="M27" i="4"/>
  <c r="M28" i="4"/>
  <c r="M29" i="4"/>
  <c r="M31" i="4"/>
  <c r="M33" i="4"/>
  <c r="R18" i="4" l="1"/>
  <c r="E12" i="5" s="1"/>
  <c r="R29" i="4"/>
  <c r="E15" i="5"/>
  <c r="R27" i="4"/>
  <c r="M34" i="4"/>
  <c r="M30" i="4"/>
  <c r="R34" i="4" l="1"/>
  <c r="E14" i="5"/>
  <c r="E19" i="5" s="1"/>
</calcChain>
</file>

<file path=xl/sharedStrings.xml><?xml version="1.0" encoding="utf-8"?>
<sst xmlns="http://schemas.openxmlformats.org/spreadsheetml/2006/main" count="190" uniqueCount="159">
  <si>
    <t xml:space="preserve"> </t>
  </si>
  <si>
    <t>ACTIVIDADES</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</si>
  <si>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</si>
  <si>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</si>
  <si>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</si>
  <si>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</si>
  <si>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</si>
  <si>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</si>
  <si>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</si>
  <si>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</si>
  <si>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</si>
  <si>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</si>
  <si>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</si>
  <si>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</si>
  <si>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</si>
  <si>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</si>
  <si>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</si>
  <si>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</si>
  <si>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</si>
  <si>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</si>
  <si>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</si>
  <si>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</si>
  <si>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</si>
  <si>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</si>
  <si>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</si>
  <si>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</si>
  <si>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</si>
  <si>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</si>
  <si>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INDICADOR</t>
  </si>
  <si>
    <t>SEGUIMIENTO I SEMESTRE</t>
  </si>
  <si>
    <t>SEGUIMIENTO II SEMESTRE</t>
  </si>
  <si>
    <t xml:space="preserve">Subdirección para la Gestión del Centro de Bogotá </t>
  </si>
  <si>
    <t>Comité Técnico de sostenibilidad Contable</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</si>
  <si>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</si>
  <si>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</si>
  <si>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</si>
  <si>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</si>
  <si>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</si>
  <si>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</si>
  <si>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</si>
  <si>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</si>
  <si>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</si>
  <si>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</si>
  <si>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</si>
  <si>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</si>
  <si>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</si>
  <si>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</si>
  <si>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Formato Plan de sostenibilidad contable</t>
  </si>
  <si>
    <t>Gestión financiera</t>
  </si>
  <si>
    <t>GF-FTPL-01</t>
  </si>
  <si>
    <t>PAGINAS:</t>
  </si>
  <si>
    <t>1 DE 1</t>
  </si>
  <si>
    <t xml:space="preserve">Correos electrónicos </t>
  </si>
  <si>
    <t xml:space="preserve">Informes </t>
  </si>
  <si>
    <t xml:space="preserve"># correos electrónicos enviados / 12 correos electrónicos </t>
  </si>
  <si>
    <t>Consolidación</t>
  </si>
  <si>
    <t>Una consolidación anual (si:100%; no 0)</t>
  </si>
  <si>
    <t>Informe de reconocimiento de permanencia por empleado</t>
  </si>
  <si>
    <t>Radicados con información sobre convenios</t>
  </si>
  <si>
    <t># comunicaciones realizadas / 12 comunicaciones programadas</t>
  </si>
  <si>
    <t>Reuniones</t>
  </si>
  <si>
    <t># de Reuniones realizadas con sus actas /2 reuniones programadas</t>
  </si>
  <si>
    <t>MENSUAL- SEMESTRAL</t>
  </si>
  <si>
    <t>MENSUAL/ CUANDO OCURRA EL EVENTO</t>
  </si>
  <si>
    <t>MENSUAL</t>
  </si>
  <si>
    <t>ANUAL</t>
  </si>
  <si>
    <t>SEMESTRAL</t>
  </si>
  <si>
    <t xml:space="preserve">Conciliación saldos y/o movimientos contables contra nómina. </t>
  </si>
  <si>
    <t>Actualización informes convenios para control de amortizaciones</t>
  </si>
  <si>
    <t xml:space="preserve">Hasta el último día del mes en curso  
</t>
  </si>
  <si>
    <t>Hasta el último día del mes en curso</t>
  </si>
  <si>
    <t>Cuando se genere</t>
  </si>
  <si>
    <t>Permanente</t>
  </si>
  <si>
    <t>Profesional Universitario de Talento Humano</t>
  </si>
  <si>
    <t>Tesorero</t>
  </si>
  <si>
    <t>Gestión Financiera - Tesorería</t>
  </si>
  <si>
    <t>Auxiliar Administrativo</t>
  </si>
  <si>
    <t>Profesional del Presupuesto</t>
  </si>
  <si>
    <t>Supervisor del Convenio y/o a quien le corresponda</t>
  </si>
  <si>
    <t>Dirección de Gestión Centro</t>
  </si>
  <si>
    <t>Miembros del Comité</t>
  </si>
  <si>
    <t xml:space="preserve"> Comité</t>
  </si>
  <si>
    <t>Responsable Equipo SIG</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</si>
  <si>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</si>
  <si>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</si>
  <si>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</si>
  <si>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CUMPLIMIENTO </t>
  </si>
  <si>
    <t>TRIMESTRAL</t>
  </si>
  <si>
    <t>Jefe Oficina  Jurídica</t>
  </si>
  <si>
    <t>Acta reunión de conciliación</t>
  </si>
  <si>
    <t>4 reuniones de conciliación</t>
  </si>
  <si>
    <t>PERIOCIDAD</t>
  </si>
  <si>
    <t># reuniones de conciliación realizadas / 4 reuniones programadas</t>
  </si>
  <si>
    <t>Oficina Jurídica-Contailidad</t>
  </si>
  <si>
    <t>Trimestal - los primeros diez dias habiles del mes siguiete de cada trimestre</t>
  </si>
  <si>
    <t>Número de reuniones de conciliaciones</t>
  </si>
  <si>
    <t xml:space="preserve">comunicación </t>
  </si>
  <si>
    <t xml:space="preserve">COMUNICACIÓN INTERNA </t>
  </si>
  <si>
    <t>Antes del 31 de diciembre de cada año, la profesional universitaria de almacen, debe remitir la información.</t>
  </si>
  <si>
    <t xml:space="preserve">Acta de Conciliación </t>
  </si>
  <si>
    <t>Concialiaciones</t>
  </si>
  <si>
    <t>Mensual -   los primeros diez dias habiles del mes.</t>
  </si>
  <si>
    <t>Enviar Consolidación de Cesantías e intereses a las Cesantías mediante comunicación radicada en ORFEO, dirigida a contabilidad, mediante la cual se adjunta el Informe firmado por el responsable. Este informe refleja el pasivo real por cada empleado.</t>
  </si>
  <si>
    <t>formato de Conciliación CUD- de la SDH</t>
  </si>
  <si>
    <t xml:space="preserve">Registros contable </t>
  </si>
  <si>
    <t>#  listados de Ordenes de pago / # de listados programados</t>
  </si>
  <si>
    <t>Listado Ordenes de Pago mensual</t>
  </si>
  <si>
    <t xml:space="preserve">Primer día hábil de
cada mes. </t>
  </si>
  <si>
    <t xml:space="preserve">Díez primeros días hábiles del
mes de enero de cada año . </t>
  </si>
  <si>
    <t># comunicaciones realizadas / # comunicaciones programadas</t>
  </si>
  <si>
    <t>Un Infomre anual (si:100%; no 0)</t>
  </si>
  <si>
    <t xml:space="preserve">
Gestión del talento humano (Nómina)</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</si>
  <si>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</si>
  <si>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</si>
  <si>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Cuatro días hábilies después de recepcionado el recibo pagado.</t>
  </si>
  <si>
    <t># comunicaciones enviadas/ # número de comunicaciones programadas</t>
  </si>
  <si>
    <t>número de conciliaciones realizadas / número de conciliaciones programadas(12)</t>
  </si>
  <si>
    <t>#  recibos contabilizados / #  de registros programados</t>
  </si>
  <si>
    <t>Remitir Comunicación dirigida a contabilidad mediante la cual se informe si hay indicios de deterioro de la propiedad, planta y equipo</t>
  </si>
  <si>
    <t>Realizar Comunicación registrada en ORFEO, dirigida a Contabilidad mediante la cual se adjunta informe certificado del estado financiero de los convenios suscritos con terceros; el informe debe contener como mínimo: 
i)El valor del convenio;
ir) Valor de los recursos entregados por la FUGA;
iii) Valor de los recursos legalizados es decir los gastos justificados ante la FUGA; 
iv) saldo del convenio.</t>
  </si>
  <si>
    <t xml:space="preserve">Realizar Conciliación del Informe de Procesos Judiciales enviado a contabilidad de las demandas a favor y en contra de la entidad, donde se detalla:
i) Tipo de proceso 
i) Demandante o demandado;
iii)concepto de la demanda,
iv) valor de la pretensión;
v) calificación de la pretensión: posible probable o remota; 
vi) Instancia o Estado del proceso.
</t>
  </si>
  <si>
    <t>Realizar Reuniones periódicas de seguimiento al Plan de acuerdo con lo indicado en la resolución vigente.</t>
  </si>
  <si>
    <r>
      <rPr>
        <b/>
        <sz val="10"/>
        <color theme="1"/>
        <rFont val="Arial"/>
        <family val="2"/>
      </rPr>
      <t xml:space="preserve">
</t>
    </r>
    <r>
      <rPr>
        <sz val="10"/>
        <color theme="1"/>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auditorías y seguimientos al proceso por parte de la OCI u otras entidades cuyas recomendaciones puedan aportar al mejoramiento.</t>
    </r>
  </si>
  <si>
    <t># informes realizados / # de eventos de gastos de viaje y viáticos realizados en la vigencia</t>
  </si>
  <si>
    <r>
      <t xml:space="preserve">Cinco primeros días de cada
mes.
</t>
    </r>
    <r>
      <rPr>
        <i/>
        <sz val="10"/>
        <color theme="1"/>
        <rFont val="Arial"/>
        <family val="2"/>
      </rPr>
      <t>(Presentar este informe solo sí se presenta gastos de viaje y/o viáticos mediante comunicación radicada en Orfeo)</t>
    </r>
  </si>
  <si>
    <r>
      <t xml:space="preserve">20 de enero de cada año.
</t>
    </r>
    <r>
      <rPr>
        <b/>
        <i/>
        <sz val="10"/>
        <color theme="1"/>
        <rFont val="Arial"/>
        <family val="2"/>
      </rPr>
      <t>(ó un día hábil antes, en caso de que la fecha estipulada sea día no hábil)</t>
    </r>
  </si>
  <si>
    <r>
      <t xml:space="preserve">20 de Enero de cada año.
</t>
    </r>
    <r>
      <rPr>
        <i/>
        <sz val="10"/>
        <color theme="1"/>
        <rFont val="Arial"/>
        <family val="2"/>
      </rPr>
      <t>(ó un día hábil antes, en caso de que la fecha estipulada sea día no hábil</t>
    </r>
    <r>
      <rPr>
        <sz val="10"/>
        <color theme="1"/>
        <rFont val="Arial"/>
        <family val="2"/>
      </rPr>
      <t>)</t>
    </r>
  </si>
  <si>
    <r>
      <t xml:space="preserve">15 Enero de cada año.
</t>
    </r>
    <r>
      <rPr>
        <b/>
        <i/>
        <sz val="10"/>
        <color theme="1"/>
        <rFont val="Arial"/>
        <family val="2"/>
      </rPr>
      <t xml:space="preserve">
(ó un día hábil antes, en caso de que la fecha estipulada sea día no hábi</t>
    </r>
    <r>
      <rPr>
        <sz val="10"/>
        <color theme="1"/>
        <rFont val="Arial"/>
        <family val="2"/>
      </rPr>
      <t>l)</t>
    </r>
  </si>
  <si>
    <t>Antes del 31 de diciembre de cada año, el profesional universitario de recursos físicos, debe remitir la información.</t>
  </si>
  <si>
    <t>/Acta de reunión'Analizar y recomendar la adopción de políticas institucionales para la sostenibilidad contable
Velar por el cumplimiento de políticas institucionales  y proponer los correctivos a que haya lugar</t>
  </si>
  <si>
    <t>Tatiana López
Profesional de apoyo equipo SIGD-MIPG, Oficina Asesora de Planeación</t>
  </si>
  <si>
    <t>AREA DE GESTION</t>
  </si>
  <si>
    <t>AVANCE  DE CUMPLIMIENTO VIGENCIA 2024</t>
  </si>
  <si>
    <t>GESTION TALENTO HUMANO</t>
  </si>
  <si>
    <t>RECURSOS FISICOS</t>
  </si>
  <si>
    <t>TESORERIA</t>
  </si>
  <si>
    <t>PRESUPUESTO</t>
  </si>
  <si>
    <t>TOTAL AVANCE CUMPLIMIENTO</t>
  </si>
  <si>
    <t>SUB. CENTRO DE BOGOTA</t>
  </si>
  <si>
    <t>SAC</t>
  </si>
  <si>
    <t>COMITÉ SOSTENIBLIDAD CONTABLE</t>
  </si>
  <si>
    <t>NUMERO DE ACTIVIDADES</t>
  </si>
  <si>
    <t>Acta de conciliación</t>
  </si>
  <si>
    <t xml:space="preserve">Liliana Patricia Hernandez Hurtado
</t>
  </si>
  <si>
    <t>Recursos físicos</t>
  </si>
  <si>
    <t xml:space="preserve">Subdirector Gestión Corporativa
</t>
  </si>
  <si>
    <t>Liliana Patricia Hernandez Hurtado</t>
  </si>
  <si>
    <t>https://fuga.gov.co/transparencia-y-acceso-a-la-informacion-publica/planeacion-presupuesto-informes?field_fecha_de_emision_value=All&amp;term_node_tid_depth=334</t>
  </si>
  <si>
    <r>
      <t xml:space="preserve">
</t>
    </r>
    <r>
      <rPr>
        <b/>
        <sz val="10"/>
        <rFont val="Arial"/>
        <family val="2"/>
      </rPr>
      <t>AREAS DE GESTIÓN</t>
    </r>
  </si>
  <si>
    <t>Remitir comunicación dirigida a contabilidad mediante la cual se informe si existieron salidas de almacén de libros y/o publicaciones destinados a la venta durante la vigencia</t>
  </si>
  <si>
    <r>
      <rPr>
        <sz val="10"/>
        <rFont val="Arial"/>
        <family val="2"/>
      </rPr>
      <t xml:space="preserve">Realizar  conciliación mensual de saldos entre almacén y contabilidad; la cual incluye envío de la Interfaz con la depreciación, entradas al almacén y salidas. Informaciones remitidas por correo electrónico.
</t>
    </r>
  </si>
  <si>
    <r>
      <t xml:space="preserve">Registrar  en el aplicativo contable de la FUGA  de los  ingresos  recibidos por la Secretaría  </t>
    </r>
    <r>
      <rPr>
        <sz val="10"/>
        <rFont val="Arial"/>
        <family val="2"/>
      </rPr>
      <t>Distrital</t>
    </r>
    <r>
      <rPr>
        <sz val="10"/>
        <color theme="1"/>
        <rFont val="Arial"/>
        <family val="2"/>
      </rPr>
      <t xml:space="preserve"> de Hacienda - SDH mediante la generación del recibo con códigos de barras - SAP.</t>
    </r>
  </si>
  <si>
    <t>Suministrar la relación de órdenes de pago  generada desde la aplicación de hacienda, correspondiente a los pagos realizados por fuentes de financiación, otros distrito y guardada en la carpeta compartida Ordenes Pago (server)</t>
  </si>
  <si>
    <t>Realizar Conciliación de Cuentas por pagar a 31 de diciembre de cada año</t>
  </si>
  <si>
    <r>
      <rPr>
        <sz val="10"/>
        <rFont val="Arial"/>
        <family val="2"/>
      </rPr>
      <t xml:space="preserve">conciliación </t>
    </r>
  </si>
  <si>
    <r>
      <rPr>
        <sz val="10"/>
        <rFont val="Arial"/>
        <family val="2"/>
      </rPr>
      <t>Una conciliación anual (si:100%; no 0)</t>
    </r>
  </si>
  <si>
    <r>
      <t xml:space="preserve">Gestión Financiera - Presupuesto </t>
    </r>
    <r>
      <rPr>
        <sz val="10"/>
        <rFont val="Arial"/>
        <family val="2"/>
      </rPr>
      <t>- contablidad</t>
    </r>
  </si>
  <si>
    <t>Comité de Sostenibilidad Contable 13 de marzo 2025</t>
  </si>
  <si>
    <t xml:space="preserve">Se realizan ajustes conforme con la realidad institucional actual, buscando la mejora en la calidad , oportunidad y precisión de  la información que reportan las áreas y que son insumo para el reflejo de la realidad financiera de la FUGA.  Documento aprobado por el Comité de Sostenibilidad Contable el 13 de Marzo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</si>
</sst>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0"/>
      <name val="Arial"/>
      <family val="2"/>
    </font>
    <font>
      <sz val="10"/>
      <name val="Arial"/>
      <family val="2"/>
    </font>
    <font>
      <sz val="10"/>
      <color theme="1"/>
      <name val="Arial"/>
      <family val="2"/>
    </font>
    <font>
      <sz val="12"/>
      <color theme="1"/>
      <name val="Arial"/>
      <family val="2"/>
    </font>
    <font>
      <b/>
      <sz val="12"/>
      <color theme="1"/>
      <name val="Arial"/>
      <family val="2"/>
    </font>
    <font>
      <b/>
      <sz val="10"/>
      <color theme="1"/>
      <name val="Arial"/>
      <family val="2"/>
    </font>
    <font>
      <i/>
      <sz val="10"/>
      <color theme="1"/>
      <name val="Arial"/>
      <family val="2"/>
    </font>
    <font>
      <b/>
      <i/>
      <sz val="10"/>
      <color theme="1"/>
      <name val="Arial"/>
      <family val="2"/>
    </font>
    <font>
      <b/>
      <sz val="10"/>
      <color theme="1"/>
      <name val="Calibri"/>
      <family val="2"/>
      <scheme val="minor"/>
    </font>
    <font>
      <u/>
      <sz val="10"/>
      <color theme="10"/>
      <name val="Arial"/>
      <family val="2"/>
    </font>
    <font>
      <b/>
      <strike/>
      <sz val="10"/>
      <name val="Arial"/>
      <family val="2"/>
    </font>
    <font>
      <b/>
      <sz val="10"/>
      <name val="Arial"/>
      <family val="2"/>
    </font>
    <font>
      <sz val="1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9" fontId="1" fillId="0" borderId="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117">
    <xf numFmtId="0" fontId="0" fillId="0" borderId="0" xfId="0"/>
    <xf numFmtId="0" fontId="2" fillId="7" borderId="1" xfId="0" applyFont="1" applyFill="1" applyBorder="1" applyAlignment="1">
      <alignment horizontal="justify" vertical="center" wrapText="1"/>
    </xf>
    <xf numFmtId="0" fontId="3" fillId="0" borderId="3" xfId="0" applyFont="1" applyBorder="1" applyAlignment="1">
      <alignment vertical="top"/>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2" fillId="0" borderId="1" xfId="0" applyFont="1" applyBorder="1" applyAlignment="1">
      <alignment horizontal="center"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0" xfId="0" applyFont="1" applyAlignment="1">
      <alignment horizontal="center" vertical="top"/>
    </xf>
    <xf numFmtId="0" fontId="2" fillId="0" borderId="1" xfId="0" applyFont="1" applyBorder="1" applyAlignment="1">
      <alignment horizontal="center" vertical="center"/>
    </xf>
    <xf numFmtId="9" fontId="2" fillId="0" borderId="1" xfId="1"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9" fontId="2" fillId="7" borderId="1" xfId="1" applyFont="1" applyFill="1" applyBorder="1" applyAlignment="1">
      <alignment horizontal="center" vertical="center"/>
    </xf>
    <xf numFmtId="0" fontId="2" fillId="7" borderId="1" xfId="0" applyFont="1" applyFill="1" applyBorder="1" applyAlignment="1">
      <alignment vertical="top" wrapText="1"/>
    </xf>
    <xf numFmtId="0" fontId="2" fillId="7" borderId="1" xfId="0" applyFont="1" applyFill="1" applyBorder="1" applyAlignment="1">
      <alignment vertical="top"/>
    </xf>
    <xf numFmtId="0" fontId="5"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5" fillId="0" borderId="0" xfId="0" applyFont="1" applyAlignment="1">
      <alignment vertical="top"/>
    </xf>
    <xf numFmtId="43" fontId="2" fillId="0" borderId="0" xfId="2" applyFont="1" applyFill="1" applyBorder="1" applyAlignment="1">
      <alignment horizontal="center" vertical="center"/>
    </xf>
    <xf numFmtId="0" fontId="2" fillId="0" borderId="1" xfId="0" applyFont="1" applyBorder="1"/>
    <xf numFmtId="0" fontId="8" fillId="0" borderId="1" xfId="0" applyFont="1" applyBorder="1" applyAlignment="1">
      <alignment horizontal="center"/>
    </xf>
    <xf numFmtId="9" fontId="2" fillId="7" borderId="1" xfId="1" applyFont="1" applyFill="1" applyBorder="1" applyAlignment="1">
      <alignment horizontal="center" vertical="center" wrapText="1"/>
    </xf>
    <xf numFmtId="0" fontId="5" fillId="7"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1" xfId="0" quotePrefix="1" applyFont="1" applyFill="1" applyBorder="1" applyAlignment="1">
      <alignment horizontal="center" vertical="center" wrapText="1"/>
    </xf>
    <xf numFmtId="0" fontId="5" fillId="0" borderId="1" xfId="0" applyFont="1" applyBorder="1" applyAlignment="1">
      <alignment horizontal="center" vertical="center" wrapText="1"/>
    </xf>
    <xf numFmtId="9" fontId="2" fillId="0" borderId="0" xfId="0" applyNumberFormat="1" applyFont="1" applyAlignment="1">
      <alignment vertical="top"/>
    </xf>
    <xf numFmtId="9" fontId="0" fillId="0" borderId="0" xfId="0" applyNumberFormat="1" applyAlignment="1">
      <alignment vertical="top"/>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0" borderId="1" xfId="0" applyBorder="1"/>
    <xf numFmtId="9" fontId="0" fillId="0" borderId="1" xfId="0" applyNumberFormat="1" applyBorder="1"/>
    <xf numFmtId="9" fontId="0" fillId="0" borderId="0" xfId="0" applyNumberFormat="1"/>
    <xf numFmtId="0" fontId="0" fillId="9" borderId="1" xfId="0" applyFill="1" applyBorder="1"/>
    <xf numFmtId="9" fontId="0" fillId="9" borderId="1" xfId="0" applyNumberFormat="1" applyFill="1" applyBorder="1"/>
    <xf numFmtId="9" fontId="1" fillId="0" borderId="0" xfId="1" applyAlignment="1">
      <alignment vertical="top"/>
    </xf>
    <xf numFmtId="0" fontId="2" fillId="0" borderId="1" xfId="0" applyFont="1" applyBorder="1" applyAlignment="1">
      <alignment vertical="top" wrapText="1"/>
    </xf>
    <xf numFmtId="0" fontId="2" fillId="0" borderId="1" xfId="0" applyFont="1" applyBorder="1" applyAlignment="1">
      <alignment vertical="top"/>
    </xf>
    <xf numFmtId="9" fontId="2" fillId="7" borderId="0" xfId="0" applyNumberFormat="1" applyFont="1" applyFill="1" applyAlignment="1">
      <alignment vertical="top"/>
    </xf>
    <xf numFmtId="0" fontId="3" fillId="0" borderId="1" xfId="0" applyFont="1" applyBorder="1" applyAlignment="1">
      <alignment horizontal="center" vertical="top"/>
    </xf>
    <xf numFmtId="0" fontId="2"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top" wrapText="1"/>
    </xf>
    <xf numFmtId="0" fontId="5"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0" borderId="1" xfId="0" applyFont="1" applyBorder="1" applyAlignment="1">
      <alignment horizontal="center" vertical="top"/>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6" borderId="8" xfId="0" applyFont="1" applyFill="1" applyBorder="1" applyAlignment="1">
      <alignment horizontal="center"/>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2" fillId="6" borderId="2" xfId="0" applyFont="1" applyFill="1" applyBorder="1" applyAlignment="1">
      <alignment horizont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9" fillId="0" borderId="1" xfId="3" applyBorder="1" applyAlignment="1">
      <alignment vertical="center" wrapText="1"/>
    </xf>
    <xf numFmtId="0" fontId="10" fillId="2"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Font="1" applyFill="1" applyBorder="1" applyAlignment="1">
      <alignment horizontal="justify"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top"/>
    </xf>
    <xf numFmtId="9" fontId="1" fillId="0" borderId="1" xfId="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9" fontId="0"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4" fontId="0" fillId="0" borderId="6" xfId="0" applyNumberFormat="1" applyFont="1" applyBorder="1" applyAlignment="1">
      <alignment horizontal="center" vertical="center" wrapText="1"/>
    </xf>
    <xf numFmtId="14" fontId="0" fillId="0" borderId="7"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4">
    <cellStyle name="Hipervínculo" xfId="3" builtinId="8"/>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chartData>
  <cx:chart>
    <cx:title pos="t" align="ctr" overlay="0">
      <cx:tx>
        <cx:txData>
          <cx:v>SEGUIMIENTOS PLAN DE SOSTENIBILIDAD CONTABLE</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SEGUIMIENTOS PLAN DE SOSTENIBILIDAD CONTABLE</a:t>
          </a:r>
        </a:p>
      </cx:txPr>
    </cx:title>
    <cx:plotArea>
      <cx:plotAreaRegion>
        <cx:series layoutId="funnel" uniqueId="{6A900786-73E8-488F-9EA0-192BE8A41161}">
          <cx:tx>
            <cx:txData>
              <cx:f>_xlchart.v2.1</cx:f>
              <cx:v>AVANCE  DE CUMPLIMIENTO VIGENCIA 2024</cx:v>
            </cx:txData>
          </cx:tx>
          <cx:dataLabels>
            <cx:visibility seriesName="0" categoryName="0" value="1"/>
          </cx:dataLabels>
          <cx:dataId val="0"/>
        </cx:series>
      </cx:plotAreaRegion>
      <cx:axis id="0">
        <cx:catScaling gapWidth="0.0599999987"/>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204107</xdr:rowOff>
    </xdr:from>
    <xdr:to>
      <xdr:col>2</xdr:col>
      <xdr:colOff>222</xdr:colOff>
      <xdr:row>2</xdr:row>
      <xdr:rowOff>285750</xdr:rowOff>
    </xdr:to>
    <xdr:pic>
      <xdr:nvPicPr>
        <xdr:cNvPr id="2" name="Imagen 1">
          <a:extLst>
            <a:ext uri="{FF2B5EF4-FFF2-40B4-BE49-F238E27FC236}">
              <a16:creationId xmlns:a16="http://schemas.microsoft.com/office/drawing/2014/main" id="{B7B002FD-B91D-4D1A-8AFB-143B8E12A1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608" y="367393"/>
          <a:ext cx="2095721" cy="476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600075</xdr:colOff>
      <xdr:row>12</xdr:row>
      <xdr:rowOff>95250</xdr:rowOff>
    </xdr:from>
    <xdr:to>
      <xdr:col>12</xdr:col>
      <xdr:colOff>28575</xdr:colOff>
      <xdr:row>30</xdr:row>
      <xdr:rowOff>76200</xdr:rowOff>
    </xdr:to>
    <mc:AlternateContent xmlns:mc="http://schemas.openxmlformats.org/markup-compatibility/2006">
      <mc:Choice xmlns:cx2="http://schemas.microsoft.com/office/drawing/2015/10/21/chartex" Requires="cx2">
        <xdr:graphicFrame macro="">
          <xdr:nvGraphicFramePr>
            <xdr:cNvPr id="4" name="Gráfico 3">
              <a:extLst>
                <a:ext uri="{FF2B5EF4-FFF2-40B4-BE49-F238E27FC236}">
                  <a16:creationId xmlns:a16="http://schemas.microsoft.com/office/drawing/2014/main" id="{FB2952B2-3D54-2AEA-5A5B-77305BC07A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467475" y="2847975"/>
              <a:ext cx="4762500" cy="28956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fuga.gov.co/transparencia-y-acceso-a-la-informacion-publica/planeacion-presupuesto-informes?field_fecha_de_emision_value=All&amp;term_node_tid_depth=33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J43"/>
  <sheetViews>
    <sheetView showGridLines="0" tabSelected="1" zoomScale="70" zoomScaleNormal="70" zoomScaleSheetLayoutView="90" workbookViewId="0">
      <selection activeCell="A3" sqref="A3"/>
    </sheetView>
  </sheetViews>
  <sheetFormatPr baseColWidth="10" defaultRowHeight="12.75" x14ac:dyDescent="0.2"/>
  <cols>
    <col min="1" max="1" width="5.140625" style="7" customWidth="1"/>
    <col min="2" max="2" width="32.28515625" style="15" customWidth="1"/>
    <col min="3" max="3" width="62.5703125" style="33" customWidth="1"/>
    <col min="4" max="4" width="9.85546875" style="12" customWidth="1"/>
    <col min="5" max="5" width="16.28515625" style="7" customWidth="1"/>
    <col min="6" max="6" width="20.140625" style="6" customWidth="1"/>
    <col min="7" max="7" width="14.42578125" style="7" customWidth="1"/>
    <col min="8" max="8" width="31.7109375" style="7" bestFit="1" customWidth="1"/>
    <col min="9" max="9" width="29.5703125" style="6" customWidth="1"/>
    <col min="10" max="10" width="14.5703125" style="6" customWidth="1"/>
    <col min="11" max="11" width="12.7109375" style="6" customWidth="1"/>
    <col min="12" max="14" width="25.5703125" style="6" customWidth="1"/>
    <col min="15" max="15" width="18.7109375" style="13" customWidth="1"/>
    <col min="16" max="16" width="21.7109375" style="13" customWidth="1"/>
    <col min="17" max="17" width="32" style="6" customWidth="1"/>
    <col min="18" max="244" width="11" style="6" customWidth="1"/>
    <col min="245" max="16384" width="11.42578125" style="32"/>
  </cols>
  <sheetData>
    <row r="2" spans="1:17" s="5" customFormat="1" ht="30.75" customHeight="1" x14ac:dyDescent="0.2">
      <c r="A2" s="2" t="s">
        <v>0</v>
      </c>
      <c r="B2" s="56"/>
      <c r="C2" s="59" t="s">
        <v>21</v>
      </c>
      <c r="D2" s="59"/>
      <c r="E2" s="59" t="s">
        <v>48</v>
      </c>
      <c r="F2" s="59"/>
      <c r="G2" s="59"/>
      <c r="H2" s="59"/>
      <c r="I2" s="59"/>
      <c r="J2" s="59"/>
      <c r="K2" s="59"/>
      <c r="L2" s="59"/>
      <c r="M2" s="59"/>
      <c r="N2" s="59"/>
      <c r="O2" s="59"/>
      <c r="P2" s="3" t="s">
        <v>8</v>
      </c>
      <c r="Q2" s="4" t="s">
        <v>49</v>
      </c>
    </row>
    <row r="3" spans="1:17" s="5" customFormat="1" ht="26.25" customHeight="1" x14ac:dyDescent="0.2">
      <c r="A3" s="2"/>
      <c r="B3" s="56"/>
      <c r="C3" s="59" t="s">
        <v>20</v>
      </c>
      <c r="D3" s="59"/>
      <c r="E3" s="60" t="s">
        <v>47</v>
      </c>
      <c r="F3" s="60"/>
      <c r="G3" s="60"/>
      <c r="H3" s="60"/>
      <c r="I3" s="60"/>
      <c r="J3" s="60"/>
      <c r="K3" s="60"/>
      <c r="L3" s="60"/>
      <c r="M3" s="60"/>
      <c r="N3" s="60"/>
      <c r="O3" s="60"/>
      <c r="P3" s="3" t="s">
        <v>9</v>
      </c>
      <c r="Q3" s="4">
        <v>2</v>
      </c>
    </row>
    <row r="4" spans="1:17" s="5" customFormat="1" ht="29.25" customHeight="1" x14ac:dyDescent="0.2">
      <c r="A4" s="2"/>
      <c r="B4" s="56"/>
      <c r="C4" s="59"/>
      <c r="D4" s="59"/>
      <c r="E4" s="60"/>
      <c r="F4" s="60"/>
      <c r="G4" s="60"/>
      <c r="H4" s="60"/>
      <c r="I4" s="60"/>
      <c r="J4" s="60"/>
      <c r="K4" s="60"/>
      <c r="L4" s="60"/>
      <c r="M4" s="60"/>
      <c r="N4" s="60"/>
      <c r="O4" s="60"/>
      <c r="P4" s="3" t="s">
        <v>50</v>
      </c>
      <c r="Q4" s="4" t="s">
        <v>51</v>
      </c>
    </row>
    <row r="5" spans="1:17" s="6" customFormat="1" ht="30.6" customHeight="1" x14ac:dyDescent="0.2">
      <c r="A5" s="6" t="s">
        <v>0</v>
      </c>
      <c r="B5" s="7"/>
      <c r="C5" s="8"/>
      <c r="D5" s="9"/>
      <c r="E5" s="10"/>
      <c r="F5" s="11"/>
      <c r="G5" s="11"/>
      <c r="H5" s="11"/>
      <c r="I5" s="11"/>
      <c r="J5" s="11"/>
      <c r="K5" s="12"/>
      <c r="L5" s="12"/>
      <c r="M5" s="12"/>
      <c r="N5" s="12"/>
      <c r="O5" s="13"/>
      <c r="P5" s="13"/>
    </row>
    <row r="6" spans="1:17" s="6" customFormat="1" ht="45" customHeight="1" x14ac:dyDescent="0.2">
      <c r="A6" s="7"/>
      <c r="B6" s="14" t="s">
        <v>13</v>
      </c>
      <c r="C6" s="63" t="s">
        <v>33</v>
      </c>
      <c r="D6" s="63"/>
      <c r="E6" s="63"/>
      <c r="F6" s="63"/>
      <c r="G6" s="63"/>
      <c r="H6" s="63"/>
      <c r="I6" s="63"/>
      <c r="J6" s="63"/>
      <c r="K6" s="63"/>
      <c r="L6" s="63"/>
      <c r="M6" s="63"/>
      <c r="N6" s="63"/>
      <c r="O6" s="63"/>
      <c r="P6" s="63"/>
      <c r="Q6" s="63"/>
    </row>
    <row r="7" spans="1:17" s="6" customFormat="1" ht="35.25" customHeight="1" x14ac:dyDescent="0.2">
      <c r="A7" s="7"/>
      <c r="B7" s="14" t="s">
        <v>14</v>
      </c>
      <c r="C7" s="63" t="s">
        <v>34</v>
      </c>
      <c r="D7" s="63"/>
      <c r="E7" s="63"/>
      <c r="F7" s="63"/>
      <c r="G7" s="63"/>
      <c r="H7" s="63"/>
      <c r="I7" s="63"/>
      <c r="J7" s="63"/>
      <c r="K7" s="63"/>
      <c r="L7" s="63"/>
      <c r="M7" s="63"/>
      <c r="N7" s="63"/>
      <c r="O7" s="63"/>
      <c r="P7" s="63"/>
      <c r="Q7" s="63"/>
    </row>
    <row r="8" spans="1:17" s="6" customFormat="1" ht="48" customHeight="1" x14ac:dyDescent="0.2">
      <c r="A8" s="7"/>
      <c r="B8" s="14" t="s">
        <v>15</v>
      </c>
      <c r="C8" s="63" t="s">
        <v>27</v>
      </c>
      <c r="D8" s="63"/>
      <c r="E8" s="63"/>
      <c r="F8" s="63"/>
      <c r="G8" s="63"/>
      <c r="H8" s="63"/>
      <c r="I8" s="63"/>
      <c r="J8" s="63"/>
      <c r="K8" s="63"/>
      <c r="L8" s="63"/>
      <c r="M8" s="63"/>
      <c r="N8" s="63"/>
      <c r="O8" s="63"/>
      <c r="P8" s="63"/>
      <c r="Q8" s="63"/>
    </row>
    <row r="9" spans="1:17" s="6" customFormat="1" ht="51.75" customHeight="1" x14ac:dyDescent="0.2">
      <c r="A9" s="7"/>
      <c r="B9" s="14" t="s">
        <v>16</v>
      </c>
      <c r="C9" s="63" t="s">
        <v>146</v>
      </c>
      <c r="D9" s="63"/>
      <c r="E9" s="63"/>
      <c r="F9" s="63"/>
      <c r="G9" s="63"/>
      <c r="H9" s="63"/>
      <c r="I9" s="63"/>
      <c r="J9" s="63"/>
      <c r="K9" s="63"/>
      <c r="L9" s="63"/>
      <c r="M9" s="63"/>
      <c r="N9" s="63"/>
      <c r="O9" s="63"/>
      <c r="P9" s="63"/>
      <c r="Q9" s="63"/>
    </row>
    <row r="10" spans="1:17" s="6" customFormat="1" ht="101.25" customHeight="1" x14ac:dyDescent="0.2">
      <c r="A10" s="7"/>
      <c r="B10" s="14" t="s">
        <v>17</v>
      </c>
      <c r="C10" s="64" t="s">
        <v>122</v>
      </c>
      <c r="D10" s="64"/>
      <c r="E10" s="64"/>
      <c r="F10" s="64"/>
      <c r="G10" s="64"/>
      <c r="H10" s="64"/>
      <c r="I10" s="64"/>
      <c r="J10" s="64"/>
      <c r="K10" s="64"/>
      <c r="L10" s="64"/>
      <c r="M10" s="64"/>
      <c r="N10" s="64"/>
      <c r="O10" s="64"/>
      <c r="P10" s="64"/>
      <c r="Q10" s="64"/>
    </row>
    <row r="11" spans="1:17" s="6" customFormat="1" ht="30.6" customHeight="1" x14ac:dyDescent="0.2">
      <c r="A11" s="7"/>
      <c r="B11" s="42" t="s">
        <v>18</v>
      </c>
      <c r="C11" s="86" t="s">
        <v>147</v>
      </c>
      <c r="D11" s="63"/>
      <c r="E11" s="63"/>
      <c r="F11" s="63"/>
      <c r="G11" s="63"/>
      <c r="H11" s="63"/>
      <c r="I11" s="63"/>
      <c r="J11" s="63"/>
      <c r="K11" s="63"/>
      <c r="L11" s="63"/>
      <c r="M11" s="63"/>
      <c r="N11" s="63"/>
      <c r="O11" s="63"/>
      <c r="P11" s="63"/>
      <c r="Q11" s="63"/>
    </row>
    <row r="12" spans="1:17" s="6" customFormat="1" ht="30.6" customHeight="1" x14ac:dyDescent="0.2">
      <c r="A12" s="7"/>
      <c r="B12" s="14" t="s">
        <v>19</v>
      </c>
      <c r="C12" s="65">
        <v>2025</v>
      </c>
      <c r="D12" s="65"/>
      <c r="E12" s="65"/>
      <c r="F12" s="65"/>
      <c r="G12" s="65"/>
      <c r="H12" s="65"/>
      <c r="I12" s="65"/>
      <c r="J12" s="65"/>
      <c r="K12" s="65"/>
      <c r="L12" s="65"/>
      <c r="M12" s="65"/>
      <c r="N12" s="65"/>
      <c r="O12" s="65"/>
      <c r="P12" s="65"/>
      <c r="Q12" s="65"/>
    </row>
    <row r="13" spans="1:17" s="6" customFormat="1" ht="30.6" customHeight="1" x14ac:dyDescent="0.2">
      <c r="A13" s="7"/>
      <c r="B13" s="7"/>
      <c r="C13" s="8"/>
      <c r="D13" s="9"/>
      <c r="E13" s="10"/>
      <c r="F13" s="10"/>
      <c r="G13" s="10"/>
      <c r="H13" s="10"/>
      <c r="I13" s="10"/>
      <c r="J13" s="10"/>
      <c r="K13" s="12"/>
      <c r="L13" s="12"/>
      <c r="M13" s="12"/>
      <c r="N13" s="12"/>
      <c r="O13" s="13"/>
      <c r="P13" s="13"/>
    </row>
    <row r="14" spans="1:17" s="6" customFormat="1" ht="9.75" customHeight="1" x14ac:dyDescent="0.2">
      <c r="A14" s="7"/>
      <c r="B14" s="15"/>
      <c r="C14" s="61"/>
      <c r="D14" s="61"/>
      <c r="E14" s="61"/>
      <c r="F14" s="61"/>
      <c r="G14" s="61"/>
      <c r="H14" s="61"/>
      <c r="I14" s="61"/>
      <c r="J14" s="61"/>
      <c r="O14" s="13"/>
      <c r="P14" s="13"/>
    </row>
    <row r="15" spans="1:17" s="6" customFormat="1" ht="36" customHeight="1" x14ac:dyDescent="0.2">
      <c r="A15" s="7"/>
      <c r="B15" s="16"/>
      <c r="C15" s="67"/>
      <c r="D15" s="67"/>
      <c r="E15" s="67"/>
      <c r="F15" s="67"/>
      <c r="G15" s="67"/>
      <c r="H15" s="67"/>
      <c r="I15" s="67"/>
      <c r="J15" s="67"/>
      <c r="K15" s="67"/>
      <c r="L15" s="16"/>
      <c r="M15" s="16"/>
      <c r="N15" s="16"/>
      <c r="O15" s="13"/>
      <c r="P15" s="13"/>
    </row>
    <row r="16" spans="1:17" s="6" customFormat="1" ht="23.25" customHeight="1" x14ac:dyDescent="0.2">
      <c r="A16" s="7"/>
      <c r="B16" s="58" t="s">
        <v>25</v>
      </c>
      <c r="C16" s="58"/>
      <c r="D16" s="58"/>
      <c r="E16" s="58"/>
      <c r="F16" s="58"/>
      <c r="G16" s="58"/>
      <c r="H16" s="58"/>
      <c r="I16" s="58"/>
      <c r="J16" s="58"/>
      <c r="K16" s="58"/>
      <c r="L16" s="62" t="s">
        <v>29</v>
      </c>
      <c r="M16" s="62"/>
      <c r="N16" s="62"/>
      <c r="O16" s="62" t="s">
        <v>30</v>
      </c>
      <c r="P16" s="62"/>
      <c r="Q16" s="62"/>
    </row>
    <row r="17" spans="1:19" s="21" customFormat="1" ht="66" customHeight="1" x14ac:dyDescent="0.2">
      <c r="A17" s="17"/>
      <c r="B17" s="87" t="s">
        <v>148</v>
      </c>
      <c r="C17" s="19" t="s">
        <v>1</v>
      </c>
      <c r="D17" s="19" t="s">
        <v>12</v>
      </c>
      <c r="E17" s="18" t="s">
        <v>26</v>
      </c>
      <c r="F17" s="18" t="s">
        <v>28</v>
      </c>
      <c r="G17" s="18" t="s">
        <v>91</v>
      </c>
      <c r="H17" s="18" t="s">
        <v>7</v>
      </c>
      <c r="I17" s="18" t="s">
        <v>2</v>
      </c>
      <c r="J17" s="18" t="s">
        <v>3</v>
      </c>
      <c r="K17" s="18" t="s">
        <v>4</v>
      </c>
      <c r="L17" s="20" t="s">
        <v>22</v>
      </c>
      <c r="M17" s="20" t="s">
        <v>23</v>
      </c>
      <c r="N17" s="20" t="s">
        <v>24</v>
      </c>
      <c r="O17" s="20" t="s">
        <v>22</v>
      </c>
      <c r="P17" s="20" t="s">
        <v>23</v>
      </c>
      <c r="Q17" s="20" t="s">
        <v>24</v>
      </c>
    </row>
    <row r="18" spans="1:19" s="6" customFormat="1" ht="73.5" customHeight="1" x14ac:dyDescent="0.2">
      <c r="A18" s="66">
        <v>1</v>
      </c>
      <c r="B18" s="57" t="s">
        <v>83</v>
      </c>
      <c r="C18" s="1" t="s">
        <v>84</v>
      </c>
      <c r="D18" s="25">
        <v>12</v>
      </c>
      <c r="E18" s="25" t="s">
        <v>52</v>
      </c>
      <c r="F18" s="25" t="s">
        <v>54</v>
      </c>
      <c r="G18" s="25" t="s">
        <v>62</v>
      </c>
      <c r="H18" s="57" t="s">
        <v>67</v>
      </c>
      <c r="I18" s="1" t="s">
        <v>69</v>
      </c>
      <c r="J18" s="57" t="s">
        <v>73</v>
      </c>
      <c r="K18" s="57" t="s">
        <v>111</v>
      </c>
      <c r="L18" s="24">
        <v>0</v>
      </c>
      <c r="M18" s="28">
        <f>L18/D18</f>
        <v>0</v>
      </c>
      <c r="N18" s="29"/>
      <c r="O18" s="22"/>
      <c r="P18" s="23"/>
      <c r="Q18" s="53"/>
      <c r="R18" s="44">
        <f>(+P18+P19+P20+P21+P22+P23)/6</f>
        <v>0</v>
      </c>
      <c r="S18" s="44"/>
    </row>
    <row r="19" spans="1:19" s="6" customFormat="1" ht="86.25" customHeight="1" x14ac:dyDescent="0.2">
      <c r="A19" s="66"/>
      <c r="B19" s="57"/>
      <c r="C19" s="1" t="s">
        <v>85</v>
      </c>
      <c r="D19" s="38">
        <v>1</v>
      </c>
      <c r="E19" s="25" t="s">
        <v>53</v>
      </c>
      <c r="F19" s="25" t="s">
        <v>123</v>
      </c>
      <c r="G19" s="25" t="s">
        <v>63</v>
      </c>
      <c r="H19" s="57"/>
      <c r="I19" s="1" t="s">
        <v>124</v>
      </c>
      <c r="J19" s="57"/>
      <c r="K19" s="57"/>
      <c r="L19" s="24">
        <v>0</v>
      </c>
      <c r="M19" s="28">
        <f t="shared" ref="M19:M34" si="0">L19/D19</f>
        <v>0</v>
      </c>
      <c r="N19" s="30"/>
      <c r="O19" s="22"/>
      <c r="P19" s="23"/>
      <c r="Q19" s="54"/>
    </row>
    <row r="20" spans="1:19" s="6" customFormat="1" ht="84.75" customHeight="1" x14ac:dyDescent="0.2">
      <c r="A20" s="66"/>
      <c r="B20" s="57"/>
      <c r="C20" s="1" t="s">
        <v>35</v>
      </c>
      <c r="D20" s="25">
        <v>12</v>
      </c>
      <c r="E20" s="25" t="s">
        <v>52</v>
      </c>
      <c r="F20" s="25" t="s">
        <v>54</v>
      </c>
      <c r="G20" s="24" t="s">
        <v>64</v>
      </c>
      <c r="H20" s="57"/>
      <c r="I20" s="1" t="s">
        <v>70</v>
      </c>
      <c r="J20" s="57"/>
      <c r="K20" s="57"/>
      <c r="L20" s="24">
        <v>0</v>
      </c>
      <c r="M20" s="28">
        <f t="shared" si="0"/>
        <v>0</v>
      </c>
      <c r="N20" s="30"/>
      <c r="O20" s="22"/>
      <c r="P20" s="23"/>
      <c r="Q20" s="54"/>
    </row>
    <row r="21" spans="1:19" s="6" customFormat="1" ht="85.5" customHeight="1" x14ac:dyDescent="0.2">
      <c r="A21" s="66"/>
      <c r="B21" s="57"/>
      <c r="C21" s="1" t="s">
        <v>102</v>
      </c>
      <c r="D21" s="38">
        <v>1</v>
      </c>
      <c r="E21" s="25" t="s">
        <v>55</v>
      </c>
      <c r="F21" s="25" t="s">
        <v>56</v>
      </c>
      <c r="G21" s="24" t="s">
        <v>65</v>
      </c>
      <c r="H21" s="57"/>
      <c r="I21" s="1" t="s">
        <v>125</v>
      </c>
      <c r="J21" s="57"/>
      <c r="K21" s="57"/>
      <c r="L21" s="24">
        <v>0</v>
      </c>
      <c r="M21" s="28">
        <f t="shared" si="0"/>
        <v>0</v>
      </c>
      <c r="N21" s="30"/>
      <c r="O21" s="22"/>
      <c r="P21" s="23"/>
      <c r="Q21" s="54"/>
    </row>
    <row r="22" spans="1:19" s="6" customFormat="1" ht="140.25" customHeight="1" x14ac:dyDescent="0.2">
      <c r="A22" s="66"/>
      <c r="B22" s="57"/>
      <c r="C22" s="1" t="s">
        <v>112</v>
      </c>
      <c r="D22" s="38">
        <v>1</v>
      </c>
      <c r="E22" s="25" t="s">
        <v>55</v>
      </c>
      <c r="F22" s="25" t="s">
        <v>56</v>
      </c>
      <c r="G22" s="24" t="s">
        <v>65</v>
      </c>
      <c r="H22" s="57"/>
      <c r="I22" s="1" t="s">
        <v>126</v>
      </c>
      <c r="J22" s="57"/>
      <c r="K22" s="57"/>
      <c r="L22" s="39">
        <v>0</v>
      </c>
      <c r="M22" s="28">
        <f t="shared" si="0"/>
        <v>0</v>
      </c>
      <c r="N22" s="30"/>
      <c r="O22" s="22"/>
      <c r="P22" s="23"/>
      <c r="Q22" s="54"/>
    </row>
    <row r="23" spans="1:19" s="6" customFormat="1" ht="76.5" customHeight="1" x14ac:dyDescent="0.2">
      <c r="A23" s="66"/>
      <c r="B23" s="57"/>
      <c r="C23" s="1" t="s">
        <v>113</v>
      </c>
      <c r="D23" s="38">
        <v>1</v>
      </c>
      <c r="E23" s="25" t="s">
        <v>57</v>
      </c>
      <c r="F23" s="25" t="s">
        <v>110</v>
      </c>
      <c r="G23" s="24" t="s">
        <v>65</v>
      </c>
      <c r="H23" s="57"/>
      <c r="I23" s="1" t="s">
        <v>127</v>
      </c>
      <c r="J23" s="57"/>
      <c r="K23" s="57"/>
      <c r="L23" s="24">
        <v>0</v>
      </c>
      <c r="M23" s="28">
        <f t="shared" si="0"/>
        <v>0</v>
      </c>
      <c r="N23" s="30"/>
      <c r="O23" s="22"/>
      <c r="P23" s="23"/>
      <c r="Q23" s="54"/>
    </row>
    <row r="24" spans="1:19" s="6" customFormat="1" ht="89.25" customHeight="1" x14ac:dyDescent="0.2">
      <c r="A24" s="109">
        <v>2</v>
      </c>
      <c r="B24" s="88" t="s">
        <v>144</v>
      </c>
      <c r="C24" s="89" t="s">
        <v>149</v>
      </c>
      <c r="D24" s="90">
        <v>1</v>
      </c>
      <c r="E24" s="91" t="s">
        <v>96</v>
      </c>
      <c r="F24" s="91" t="s">
        <v>115</v>
      </c>
      <c r="G24" s="91" t="s">
        <v>65</v>
      </c>
      <c r="H24" s="91" t="s">
        <v>97</v>
      </c>
      <c r="I24" s="92" t="s">
        <v>128</v>
      </c>
      <c r="J24" s="93"/>
      <c r="K24" s="93"/>
      <c r="L24" s="94"/>
      <c r="M24" s="23"/>
      <c r="N24" s="95"/>
      <c r="O24" s="94"/>
      <c r="P24" s="96"/>
      <c r="Q24" s="95"/>
    </row>
    <row r="25" spans="1:19" s="6" customFormat="1" ht="112.5" customHeight="1" x14ac:dyDescent="0.2">
      <c r="A25" s="98"/>
      <c r="B25" s="97"/>
      <c r="C25" s="89" t="s">
        <v>150</v>
      </c>
      <c r="D25" s="91">
        <v>12</v>
      </c>
      <c r="E25" s="91" t="s">
        <v>100</v>
      </c>
      <c r="F25" s="91" t="s">
        <v>116</v>
      </c>
      <c r="G25" s="91" t="s">
        <v>64</v>
      </c>
      <c r="H25" s="91" t="s">
        <v>99</v>
      </c>
      <c r="I25" s="92" t="s">
        <v>101</v>
      </c>
      <c r="J25" s="97"/>
      <c r="K25" s="98"/>
      <c r="L25" s="94">
        <v>0</v>
      </c>
      <c r="M25" s="23">
        <f t="shared" si="0"/>
        <v>0</v>
      </c>
      <c r="N25" s="95"/>
      <c r="O25" s="94"/>
      <c r="P25" s="96"/>
      <c r="Q25" s="95"/>
      <c r="R25" s="43">
        <f>(+P24+P25+P26)/3</f>
        <v>0</v>
      </c>
      <c r="S25" s="44"/>
    </row>
    <row r="26" spans="1:19" s="6" customFormat="1" ht="51.75" customHeight="1" x14ac:dyDescent="0.2">
      <c r="A26" s="100"/>
      <c r="B26" s="99"/>
      <c r="C26" s="92" t="s">
        <v>118</v>
      </c>
      <c r="D26" s="90">
        <v>1</v>
      </c>
      <c r="E26" s="91" t="s">
        <v>96</v>
      </c>
      <c r="F26" s="91" t="s">
        <v>115</v>
      </c>
      <c r="G26" s="91" t="s">
        <v>65</v>
      </c>
      <c r="H26" s="91" t="s">
        <v>97</v>
      </c>
      <c r="I26" s="92" t="s">
        <v>98</v>
      </c>
      <c r="J26" s="99"/>
      <c r="K26" s="100"/>
      <c r="L26" s="94">
        <v>0</v>
      </c>
      <c r="M26" s="23">
        <f t="shared" si="0"/>
        <v>0</v>
      </c>
      <c r="N26" s="95"/>
      <c r="O26" s="94"/>
      <c r="P26" s="23"/>
      <c r="Q26" s="95"/>
    </row>
    <row r="27" spans="1:19" s="6" customFormat="1" ht="56.25" customHeight="1" x14ac:dyDescent="0.2">
      <c r="A27" s="110">
        <v>3</v>
      </c>
      <c r="B27" s="101" t="s">
        <v>10</v>
      </c>
      <c r="C27" s="92" t="s">
        <v>151</v>
      </c>
      <c r="D27" s="102">
        <v>36</v>
      </c>
      <c r="E27" s="91" t="s">
        <v>104</v>
      </c>
      <c r="F27" s="91" t="s">
        <v>117</v>
      </c>
      <c r="G27" s="101" t="s">
        <v>64</v>
      </c>
      <c r="H27" s="91" t="s">
        <v>103</v>
      </c>
      <c r="I27" s="103" t="s">
        <v>114</v>
      </c>
      <c r="J27" s="91" t="s">
        <v>74</v>
      </c>
      <c r="K27" s="88" t="s">
        <v>75</v>
      </c>
      <c r="L27" s="94"/>
      <c r="M27" s="23">
        <f t="shared" si="0"/>
        <v>0</v>
      </c>
      <c r="N27" s="95"/>
      <c r="O27" s="94"/>
      <c r="P27" s="23"/>
      <c r="Q27" s="95"/>
      <c r="R27" s="43">
        <f>(+P27+P28)/2</f>
        <v>0</v>
      </c>
      <c r="S27" s="44"/>
    </row>
    <row r="28" spans="1:19" s="6" customFormat="1" ht="79.5" customHeight="1" x14ac:dyDescent="0.2">
      <c r="A28" s="110"/>
      <c r="B28" s="101"/>
      <c r="C28" s="92" t="s">
        <v>152</v>
      </c>
      <c r="D28" s="91">
        <v>12</v>
      </c>
      <c r="E28" s="91" t="s">
        <v>106</v>
      </c>
      <c r="F28" s="91" t="s">
        <v>105</v>
      </c>
      <c r="G28" s="101"/>
      <c r="H28" s="91" t="s">
        <v>103</v>
      </c>
      <c r="I28" s="103" t="s">
        <v>107</v>
      </c>
      <c r="J28" s="104" t="s">
        <v>76</v>
      </c>
      <c r="K28" s="99"/>
      <c r="L28" s="94"/>
      <c r="M28" s="23">
        <f t="shared" si="0"/>
        <v>0</v>
      </c>
      <c r="N28" s="95"/>
      <c r="O28" s="94"/>
      <c r="P28" s="23"/>
      <c r="Q28" s="95"/>
    </row>
    <row r="29" spans="1:19" s="6" customFormat="1" ht="87.75" customHeight="1" x14ac:dyDescent="0.2">
      <c r="A29" s="94">
        <v>4</v>
      </c>
      <c r="B29" s="91" t="s">
        <v>5</v>
      </c>
      <c r="C29" s="89" t="s">
        <v>153</v>
      </c>
      <c r="D29" s="105">
        <v>1</v>
      </c>
      <c r="E29" s="102" t="s">
        <v>154</v>
      </c>
      <c r="F29" s="102" t="s">
        <v>155</v>
      </c>
      <c r="G29" s="102" t="s">
        <v>65</v>
      </c>
      <c r="H29" s="102" t="s">
        <v>142</v>
      </c>
      <c r="I29" s="106" t="s">
        <v>108</v>
      </c>
      <c r="J29" s="107" t="s">
        <v>77</v>
      </c>
      <c r="K29" s="108" t="s">
        <v>156</v>
      </c>
      <c r="L29" s="94">
        <v>0</v>
      </c>
      <c r="M29" s="23">
        <f t="shared" si="0"/>
        <v>0</v>
      </c>
      <c r="N29" s="95"/>
      <c r="O29" s="94"/>
      <c r="P29" s="23"/>
      <c r="Q29" s="95"/>
      <c r="R29" s="43">
        <f>+P29</f>
        <v>0</v>
      </c>
    </row>
    <row r="30" spans="1:19" s="6" customFormat="1" ht="196.5" customHeight="1" x14ac:dyDescent="0.2">
      <c r="A30" s="94">
        <v>5</v>
      </c>
      <c r="B30" s="25" t="s">
        <v>31</v>
      </c>
      <c r="C30" s="1" t="s">
        <v>119</v>
      </c>
      <c r="D30" s="38">
        <v>1</v>
      </c>
      <c r="E30" s="25" t="s">
        <v>58</v>
      </c>
      <c r="F30" s="25" t="s">
        <v>109</v>
      </c>
      <c r="G30" s="25" t="s">
        <v>64</v>
      </c>
      <c r="H30" s="25" t="s">
        <v>68</v>
      </c>
      <c r="I30" s="26" t="s">
        <v>71</v>
      </c>
      <c r="J30" s="26" t="s">
        <v>78</v>
      </c>
      <c r="K30" s="40" t="s">
        <v>79</v>
      </c>
      <c r="L30" s="24">
        <v>0</v>
      </c>
      <c r="M30" s="28">
        <f t="shared" si="0"/>
        <v>0</v>
      </c>
      <c r="N30" s="29"/>
      <c r="O30" s="24"/>
      <c r="P30" s="28"/>
      <c r="Q30" s="29"/>
      <c r="R30" s="55">
        <f>+P30</f>
        <v>0</v>
      </c>
    </row>
    <row r="31" spans="1:19" s="6" customFormat="1" ht="161.25" customHeight="1" x14ac:dyDescent="0.2">
      <c r="A31" s="24">
        <v>6</v>
      </c>
      <c r="B31" s="25" t="s">
        <v>11</v>
      </c>
      <c r="C31" s="1" t="s">
        <v>119</v>
      </c>
      <c r="D31" s="25">
        <v>12</v>
      </c>
      <c r="E31" s="25" t="s">
        <v>58</v>
      </c>
      <c r="F31" s="25" t="s">
        <v>59</v>
      </c>
      <c r="G31" s="25" t="s">
        <v>64</v>
      </c>
      <c r="H31" s="25" t="s">
        <v>68</v>
      </c>
      <c r="I31" s="26" t="s">
        <v>71</v>
      </c>
      <c r="J31" s="26" t="s">
        <v>78</v>
      </c>
      <c r="K31" s="27" t="s">
        <v>11</v>
      </c>
      <c r="L31" s="24">
        <v>0</v>
      </c>
      <c r="M31" s="28">
        <f t="shared" si="0"/>
        <v>0</v>
      </c>
      <c r="N31" s="29"/>
      <c r="O31" s="24"/>
      <c r="P31" s="28"/>
      <c r="Q31" s="29"/>
      <c r="R31" s="55">
        <f>+P31</f>
        <v>0</v>
      </c>
    </row>
    <row r="32" spans="1:19" s="6" customFormat="1" ht="147" customHeight="1" x14ac:dyDescent="0.2">
      <c r="A32" s="22">
        <v>7</v>
      </c>
      <c r="B32" s="25" t="s">
        <v>6</v>
      </c>
      <c r="C32" s="1" t="s">
        <v>120</v>
      </c>
      <c r="D32" s="25" t="s">
        <v>90</v>
      </c>
      <c r="E32" s="25" t="s">
        <v>95</v>
      </c>
      <c r="F32" s="25" t="s">
        <v>92</v>
      </c>
      <c r="G32" s="25" t="s">
        <v>87</v>
      </c>
      <c r="H32" s="25" t="s">
        <v>89</v>
      </c>
      <c r="I32" s="25" t="s">
        <v>94</v>
      </c>
      <c r="J32" s="27" t="s">
        <v>88</v>
      </c>
      <c r="K32" s="27" t="s">
        <v>93</v>
      </c>
      <c r="L32" s="24">
        <v>0</v>
      </c>
      <c r="M32" s="28">
        <f>L32/4</f>
        <v>0</v>
      </c>
      <c r="N32" s="30"/>
      <c r="O32" s="24"/>
      <c r="P32" s="28"/>
      <c r="Q32" s="30"/>
      <c r="R32" s="55">
        <f>+P32</f>
        <v>0</v>
      </c>
    </row>
    <row r="33" spans="1:18" ht="102" customHeight="1" x14ac:dyDescent="0.2">
      <c r="A33" s="31">
        <v>8</v>
      </c>
      <c r="B33" s="25" t="s">
        <v>32</v>
      </c>
      <c r="C33" s="1" t="s">
        <v>121</v>
      </c>
      <c r="D33" s="25">
        <v>2</v>
      </c>
      <c r="E33" s="24" t="s">
        <v>60</v>
      </c>
      <c r="F33" s="25" t="s">
        <v>61</v>
      </c>
      <c r="G33" s="24" t="s">
        <v>66</v>
      </c>
      <c r="H33" s="41" t="s">
        <v>129</v>
      </c>
      <c r="I33" s="24" t="s">
        <v>72</v>
      </c>
      <c r="J33" s="24" t="s">
        <v>80</v>
      </c>
      <c r="K33" s="24" t="s">
        <v>81</v>
      </c>
      <c r="L33" s="24">
        <v>0</v>
      </c>
      <c r="M33" s="28">
        <f t="shared" si="0"/>
        <v>0</v>
      </c>
      <c r="N33" s="30"/>
      <c r="O33" s="24"/>
      <c r="P33" s="28"/>
      <c r="Q33" s="30"/>
      <c r="R33" s="55">
        <f>+P33</f>
        <v>0</v>
      </c>
    </row>
    <row r="34" spans="1:18" x14ac:dyDescent="0.2">
      <c r="D34" s="6">
        <f>SUM(D18:D33)</f>
        <v>106</v>
      </c>
      <c r="G34" s="70" t="s">
        <v>86</v>
      </c>
      <c r="H34" s="70"/>
      <c r="I34" s="70"/>
      <c r="J34" s="70"/>
      <c r="K34" s="70"/>
      <c r="L34" s="34">
        <f>SUM(L18:L33)</f>
        <v>0</v>
      </c>
      <c r="M34" s="23">
        <f t="shared" si="0"/>
        <v>0</v>
      </c>
      <c r="O34" s="6"/>
      <c r="R34" s="52">
        <f>SUM(R18:R33)/8</f>
        <v>0</v>
      </c>
    </row>
    <row r="35" spans="1:18" x14ac:dyDescent="0.2">
      <c r="G35" s="70"/>
      <c r="H35" s="70"/>
      <c r="I35" s="70"/>
      <c r="J35" s="70"/>
      <c r="K35" s="70"/>
    </row>
    <row r="37" spans="1:18" x14ac:dyDescent="0.2">
      <c r="C37" s="68" t="s">
        <v>36</v>
      </c>
      <c r="D37" s="69"/>
      <c r="E37" s="69"/>
      <c r="F37" s="69"/>
      <c r="G37" s="69"/>
      <c r="H37" s="69"/>
      <c r="I37" s="69"/>
      <c r="J37" s="69"/>
      <c r="K37" s="69"/>
      <c r="L37" s="69"/>
      <c r="M37" s="69"/>
    </row>
    <row r="38" spans="1:18" ht="18" customHeight="1" x14ac:dyDescent="0.2">
      <c r="C38" s="85" t="s">
        <v>37</v>
      </c>
      <c r="D38" s="85"/>
      <c r="E38" s="85" t="s">
        <v>38</v>
      </c>
      <c r="F38" s="85"/>
      <c r="G38" s="84" t="s">
        <v>39</v>
      </c>
      <c r="H38" s="84"/>
      <c r="I38" s="84"/>
      <c r="J38" s="84"/>
      <c r="K38" s="84"/>
      <c r="L38" s="84" t="s">
        <v>82</v>
      </c>
      <c r="M38" s="84"/>
    </row>
    <row r="39" spans="1:18" ht="78.75" customHeight="1" x14ac:dyDescent="0.2">
      <c r="C39" s="111">
        <v>45737</v>
      </c>
      <c r="D39" s="112"/>
      <c r="E39" s="113">
        <v>1</v>
      </c>
      <c r="F39" s="114"/>
      <c r="G39" s="115" t="s">
        <v>158</v>
      </c>
      <c r="H39" s="115"/>
      <c r="I39" s="115"/>
      <c r="J39" s="115"/>
      <c r="K39" s="115"/>
      <c r="L39" s="116" t="s">
        <v>130</v>
      </c>
      <c r="M39" s="116"/>
    </row>
    <row r="40" spans="1:18" x14ac:dyDescent="0.2">
      <c r="C40" s="77"/>
      <c r="D40" s="77"/>
      <c r="E40" s="78"/>
      <c r="F40" s="79"/>
      <c r="G40" s="80"/>
      <c r="H40" s="80"/>
      <c r="I40" s="80"/>
      <c r="J40" s="80"/>
      <c r="K40" s="80"/>
      <c r="L40" s="67"/>
      <c r="M40" s="67"/>
      <c r="O40" s="35"/>
    </row>
    <row r="41" spans="1:18" x14ac:dyDescent="0.2">
      <c r="C41" s="74" t="s">
        <v>40</v>
      </c>
      <c r="D41" s="74"/>
      <c r="E41" s="74"/>
      <c r="F41" s="74"/>
      <c r="G41" s="75" t="s">
        <v>41</v>
      </c>
      <c r="H41" s="76"/>
      <c r="I41" s="76"/>
      <c r="J41" s="74" t="s">
        <v>42</v>
      </c>
      <c r="K41" s="74"/>
      <c r="L41" s="83"/>
      <c r="M41" s="83"/>
    </row>
    <row r="42" spans="1:18" ht="29.25" customHeight="1" x14ac:dyDescent="0.2">
      <c r="C42" s="36" t="s">
        <v>43</v>
      </c>
      <c r="D42" s="71" t="s">
        <v>44</v>
      </c>
      <c r="E42" s="72"/>
      <c r="F42" s="73"/>
      <c r="G42" s="37" t="s">
        <v>43</v>
      </c>
      <c r="H42" s="81" t="s">
        <v>143</v>
      </c>
      <c r="I42" s="81"/>
      <c r="J42" s="37" t="s">
        <v>43</v>
      </c>
      <c r="K42" s="81" t="s">
        <v>157</v>
      </c>
      <c r="L42" s="81"/>
      <c r="M42" s="81"/>
    </row>
    <row r="43" spans="1:18" ht="42" customHeight="1" x14ac:dyDescent="0.2">
      <c r="C43" s="36" t="s">
        <v>45</v>
      </c>
      <c r="D43" s="71" t="s">
        <v>46</v>
      </c>
      <c r="E43" s="72"/>
      <c r="F43" s="73"/>
      <c r="G43" s="37" t="s">
        <v>45</v>
      </c>
      <c r="H43" s="81" t="s">
        <v>145</v>
      </c>
      <c r="I43" s="81"/>
      <c r="J43" s="37" t="s">
        <v>45</v>
      </c>
      <c r="K43" s="82"/>
      <c r="L43" s="81"/>
      <c r="M43" s="81"/>
    </row>
  </sheetData>
  <sheetProtection selectLockedCells="1" selectUnlockedCells="1"/>
  <autoFilter ref="B17:N35" xr:uid="{00000000-0001-0000-0000-000000000000}"/>
  <mergeCells count="53">
    <mergeCell ref="E39:F39"/>
    <mergeCell ref="G38:K38"/>
    <mergeCell ref="L38:M38"/>
    <mergeCell ref="C38:D38"/>
    <mergeCell ref="E38:F38"/>
    <mergeCell ref="K27:K28"/>
    <mergeCell ref="G27:G28"/>
    <mergeCell ref="D43:F43"/>
    <mergeCell ref="C41:F41"/>
    <mergeCell ref="G41:I41"/>
    <mergeCell ref="C40:D40"/>
    <mergeCell ref="E40:F40"/>
    <mergeCell ref="G40:K40"/>
    <mergeCell ref="H42:I42"/>
    <mergeCell ref="K42:M42"/>
    <mergeCell ref="H43:I43"/>
    <mergeCell ref="K43:M43"/>
    <mergeCell ref="J41:M41"/>
    <mergeCell ref="D42:F42"/>
    <mergeCell ref="L40:M40"/>
    <mergeCell ref="C39:D39"/>
    <mergeCell ref="C12:Q12"/>
    <mergeCell ref="G39:K39"/>
    <mergeCell ref="L39:M39"/>
    <mergeCell ref="A18:A23"/>
    <mergeCell ref="B18:B23"/>
    <mergeCell ref="H18:H23"/>
    <mergeCell ref="L16:N16"/>
    <mergeCell ref="C15:K15"/>
    <mergeCell ref="B24:B26"/>
    <mergeCell ref="A24:A26"/>
    <mergeCell ref="C37:M37"/>
    <mergeCell ref="J25:J26"/>
    <mergeCell ref="A27:A28"/>
    <mergeCell ref="B27:B28"/>
    <mergeCell ref="G34:K35"/>
    <mergeCell ref="K25:K26"/>
    <mergeCell ref="B2:B4"/>
    <mergeCell ref="J18:J23"/>
    <mergeCell ref="B16:K16"/>
    <mergeCell ref="C2:D2"/>
    <mergeCell ref="C3:D4"/>
    <mergeCell ref="E2:O2"/>
    <mergeCell ref="E3:O4"/>
    <mergeCell ref="C14:J14"/>
    <mergeCell ref="K18:K23"/>
    <mergeCell ref="O16:Q16"/>
    <mergeCell ref="C6:Q6"/>
    <mergeCell ref="C7:Q7"/>
    <mergeCell ref="C8:Q8"/>
    <mergeCell ref="C9:Q9"/>
    <mergeCell ref="C10:Q10"/>
    <mergeCell ref="C11:Q11"/>
  </mergeCells>
  <hyperlinks>
    <hyperlink ref="C11" r:id="rId1" xr:uid="{00000000-0004-0000-0000-000000000000}"/>
  </hyperlinks>
  <printOptions horizontalCentered="1"/>
  <pageMargins left="0.35433070866141736" right="0.27559055118110237" top="0.23622047244094491" bottom="0.43307086614173229" header="0.51181102362204722" footer="0.15748031496062992"/>
  <pageSetup scale="32" firstPageNumber="0" fitToHeight="0" orientation="portrait" horizontalDpi="300" verticalDpi="300" r:id="rId2"/>
  <headerFooter alignWithMargins="0">
    <oddFooter>&amp;LV1-31-08-2021</oddFooter>
  </headerFooter>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3894-8DB6-401D-925E-753F6E9218F5}">
  <dimension ref="C11:E20"/>
  <sheetViews>
    <sheetView topLeftCell="A4" workbookViewId="0">
      <selection activeCell="E11" sqref="E11:E21"/>
    </sheetView>
  </sheetViews>
  <sheetFormatPr baseColWidth="10" defaultRowHeight="12.75" x14ac:dyDescent="0.2"/>
  <cols>
    <col min="3" max="3" width="44" bestFit="1" customWidth="1"/>
    <col min="4" max="4" width="10" customWidth="1"/>
    <col min="5" max="5" width="11.140625" bestFit="1" customWidth="1"/>
  </cols>
  <sheetData>
    <row r="11" spans="3:5" ht="76.5" x14ac:dyDescent="0.2">
      <c r="C11" s="45" t="s">
        <v>131</v>
      </c>
      <c r="D11" s="45" t="s">
        <v>141</v>
      </c>
      <c r="E11" s="46" t="s">
        <v>132</v>
      </c>
    </row>
    <row r="12" spans="3:5" x14ac:dyDescent="0.2">
      <c r="C12" s="47" t="s">
        <v>133</v>
      </c>
      <c r="D12" s="47">
        <v>6</v>
      </c>
      <c r="E12" s="48">
        <f>+'POSC 2025'!R18</f>
        <v>0</v>
      </c>
    </row>
    <row r="13" spans="3:5" x14ac:dyDescent="0.2">
      <c r="C13" s="47" t="s">
        <v>134</v>
      </c>
      <c r="D13" s="47">
        <v>3</v>
      </c>
      <c r="E13" s="48">
        <f>+'POSC 2025'!R25</f>
        <v>0</v>
      </c>
    </row>
    <row r="14" spans="3:5" x14ac:dyDescent="0.2">
      <c r="C14" s="47" t="s">
        <v>135</v>
      </c>
      <c r="D14" s="47">
        <v>3</v>
      </c>
      <c r="E14" s="48">
        <f>+'POSC 2025'!R27</f>
        <v>0</v>
      </c>
    </row>
    <row r="15" spans="3:5" x14ac:dyDescent="0.2">
      <c r="C15" s="47" t="s">
        <v>136</v>
      </c>
      <c r="D15" s="47">
        <v>1</v>
      </c>
      <c r="E15" s="48">
        <f>+'POSC 2025'!P29</f>
        <v>0</v>
      </c>
    </row>
    <row r="16" spans="3:5" x14ac:dyDescent="0.2">
      <c r="C16" s="47" t="s">
        <v>138</v>
      </c>
      <c r="D16" s="47">
        <v>5</v>
      </c>
      <c r="E16" s="48">
        <f>+'POSC 2025'!R30</f>
        <v>0</v>
      </c>
    </row>
    <row r="17" spans="3:5" x14ac:dyDescent="0.2">
      <c r="C17" s="47" t="s">
        <v>139</v>
      </c>
      <c r="D17" s="47">
        <v>1</v>
      </c>
      <c r="E17" s="48">
        <f>+'POSC 2025'!R31</f>
        <v>0</v>
      </c>
    </row>
    <row r="18" spans="3:5" x14ac:dyDescent="0.2">
      <c r="C18" s="47" t="s">
        <v>140</v>
      </c>
      <c r="D18" s="47">
        <v>2</v>
      </c>
      <c r="E18" s="48">
        <f>+'POSC 2025'!R33</f>
        <v>0</v>
      </c>
    </row>
    <row r="19" spans="3:5" x14ac:dyDescent="0.2">
      <c r="C19" s="50" t="s">
        <v>137</v>
      </c>
      <c r="D19" s="50"/>
      <c r="E19" s="51">
        <f>SUM(E12:E18)/7</f>
        <v>0</v>
      </c>
    </row>
    <row r="20" spans="3:5" x14ac:dyDescent="0.2">
      <c r="E20" s="49"/>
    </row>
  </sheetData>
  <pageMargins left="0.7" right="0.7" top="0.75" bottom="0.75" header="0.3" footer="0.3"/>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POSC 2025</vt:lpstr>
      <vt:lpstr>Hoja1</vt:lpstr>
      <vt:lpstr>'POSC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Usuario</cp:lastModifiedBy>
  <cp:lastPrinted>2021-07-06T14:30:56Z</cp:lastPrinted>
  <dcterms:created xsi:type="dcterms:W3CDTF">2018-05-24T20:42:14Z</dcterms:created>
  <dcterms:modified xsi:type="dcterms:W3CDTF">2025-04-02T16:43:36Z</dcterms:modified>
</cp:coreProperties>
</file>