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onto\Downloads\"/>
    </mc:Choice>
  </mc:AlternateContent>
  <xr:revisionPtr revIDLastSave="0" documentId="13_ncr:1_{6CEB8B5E-318C-48DB-BE52-BE47A28FEB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-F-21" sheetId="1" r:id="rId1"/>
  </sheets>
  <definedNames>
    <definedName name="_xlnm.Print_Area" localSheetId="0">'11-F-21'!$A$1:$H$30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0d0PCa0vYYFwcfp8NzjVieW/GGHfreFTLWfZsiQdbZE="/>
    </ext>
  </extLst>
</workbook>
</file>

<file path=xl/calcChain.xml><?xml version="1.0" encoding="utf-8"?>
<calcChain xmlns="http://schemas.openxmlformats.org/spreadsheetml/2006/main">
  <c r="J9" i="1" l="1"/>
  <c r="G20" i="1"/>
  <c r="D20" i="1"/>
  <c r="E20" i="1"/>
  <c r="F19" i="1"/>
  <c r="F18" i="1" s="1"/>
  <c r="D19" i="1"/>
  <c r="D18" i="1" s="1"/>
  <c r="C19" i="1"/>
  <c r="C18" i="1" s="1"/>
  <c r="E17" i="1"/>
  <c r="H17" i="1" s="1"/>
  <c r="G16" i="1"/>
  <c r="G15" i="1" s="1"/>
  <c r="F16" i="1"/>
  <c r="F15" i="1" s="1"/>
  <c r="F14" i="1" s="1"/>
  <c r="F13" i="1" s="1"/>
  <c r="F12" i="1" s="1"/>
  <c r="F11" i="1" s="1"/>
  <c r="F10" i="1" s="1"/>
  <c r="D16" i="1"/>
  <c r="D15" i="1" s="1"/>
  <c r="D14" i="1" s="1"/>
  <c r="D13" i="1" s="1"/>
  <c r="D12" i="1" s="1"/>
  <c r="D11" i="1" s="1"/>
  <c r="D10" i="1" s="1"/>
  <c r="C16" i="1"/>
  <c r="E16" i="1" s="1"/>
  <c r="D9" i="1" l="1"/>
  <c r="D21" i="1" s="1"/>
  <c r="C15" i="1"/>
  <c r="C14" i="1" s="1"/>
  <c r="E18" i="1"/>
  <c r="H20" i="1"/>
  <c r="F9" i="1"/>
  <c r="F21" i="1" s="1"/>
  <c r="E14" i="1"/>
  <c r="C13" i="1"/>
  <c r="G14" i="1"/>
  <c r="E19" i="1"/>
  <c r="H16" i="1"/>
  <c r="G19" i="1"/>
  <c r="E15" i="1"/>
  <c r="H15" i="1" s="1"/>
  <c r="G18" i="1" l="1"/>
  <c r="H18" i="1" s="1"/>
  <c r="H19" i="1"/>
  <c r="G13" i="1"/>
  <c r="H14" i="1"/>
  <c r="C12" i="1"/>
  <c r="E13" i="1"/>
  <c r="E12" i="1" l="1"/>
  <c r="C11" i="1"/>
  <c r="H13" i="1"/>
  <c r="G12" i="1"/>
  <c r="C10" i="1" l="1"/>
  <c r="E11" i="1"/>
  <c r="G11" i="1"/>
  <c r="H12" i="1"/>
  <c r="E10" i="1" l="1"/>
  <c r="C9" i="1"/>
  <c r="H11" i="1"/>
  <c r="G10" i="1"/>
  <c r="C21" i="1" l="1"/>
  <c r="E9" i="1"/>
  <c r="G9" i="1"/>
  <c r="H10" i="1"/>
  <c r="E21" i="1" l="1"/>
  <c r="H9" i="1"/>
  <c r="G21" i="1"/>
  <c r="H21" i="1" s="1"/>
</calcChain>
</file>

<file path=xl/sharedStrings.xml><?xml version="1.0" encoding="utf-8"?>
<sst xmlns="http://schemas.openxmlformats.org/spreadsheetml/2006/main" count="48" uniqueCount="48">
  <si>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</si>
  <si>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</si>
  <si>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</si>
  <si>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</si>
  <si>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</si>
  <si>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</si>
  <si>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</si>
  <si>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</si>
  <si>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CÓDIGO PRESUPUESTAL</t>
  </si>
  <si>
    <t>CONCEPTO</t>
  </si>
  <si>
    <r>
      <rPr>
        <b/>
        <sz val="11"/>
        <color theme="1"/>
        <rFont val="Arial"/>
      </rPr>
      <t xml:space="preserve">RECURSOS QUE RESPALDAN LAS RESERVAS CONSTITUIDAS </t>
    </r>
    <r>
      <rPr>
        <b/>
        <vertAlign val="superscript"/>
        <sz val="11"/>
        <color rgb="FF000000"/>
        <rFont val="Arial"/>
      </rPr>
      <t>1/</t>
    </r>
  </si>
  <si>
    <r>
      <rPr>
        <b/>
        <sz val="11"/>
        <color theme="1"/>
        <rFont val="Arial"/>
      </rPr>
      <t>MODIFICACIONES</t>
    </r>
    <r>
      <rPr>
        <b/>
        <vertAlign val="superscript"/>
        <sz val="11"/>
        <color rgb="FF000000"/>
        <rFont val="Arial"/>
      </rPr>
      <t>2/</t>
    </r>
  </si>
  <si>
    <r>
      <rPr>
        <b/>
        <sz val="11"/>
        <color theme="1"/>
        <rFont val="Arial"/>
      </rPr>
      <t xml:space="preserve">RECURSOS QUE RESPALDAN LAS RESERVAS DEFINITIVAS </t>
    </r>
    <r>
      <rPr>
        <b/>
        <vertAlign val="superscript"/>
        <sz val="11"/>
        <color rgb="FF000000"/>
        <rFont val="Arial"/>
      </rPr>
      <t>3/</t>
    </r>
  </si>
  <si>
    <t>RECAUDO MES</t>
  </si>
  <si>
    <t>RECAUDO ACUMULADO</t>
  </si>
  <si>
    <t>% EJECUCIÓN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</si>
  <si>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</si>
  <si>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</si>
  <si>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</si>
  <si>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</si>
  <si>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</si>
  <si>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</si>
  <si>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</si>
  <si>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</si>
  <si>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</si>
  <si>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</si>
  <si>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</si>
  <si>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</si>
  <si>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</si>
  <si>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</si>
  <si>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</si>
  <si>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</si>
  <si>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</si>
  <si>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Servicios de alquiler o arrendamiento con o sin opción de compra, relativos a bienes inmuebles no residenciales (diferentes a vivienda), propios o arrendados</t>
  </si>
  <si>
    <t>O15</t>
  </si>
  <si>
    <t>Transferencias administración central</t>
  </si>
  <si>
    <t>O1501</t>
  </si>
  <si>
    <t>Aporte ordinario</t>
  </si>
  <si>
    <t>O150101</t>
  </si>
  <si>
    <t>Vigencia</t>
  </si>
  <si>
    <t>TOTAL  RECURSOS FINANCIACIÓN RESERVAS</t>
  </si>
  <si>
    <r>
      <rPr>
        <vertAlign val="superscript"/>
        <sz val="11"/>
        <color rgb="FF000000"/>
        <rFont val="Arial"/>
      </rPr>
      <t>1, 2 y 3/</t>
    </r>
    <r>
      <rPr>
        <sz val="11"/>
        <color rgb="FF000000"/>
        <rFont val="Arial"/>
      </rPr>
      <t xml:space="preserve"> Los datos deben coincidir con el Informe de Ejecución de Reservas Presupuestales del sistema SAP BogData</t>
    </r>
  </si>
  <si>
    <t/>
  </si>
  <si>
    <t>LIDA CARMENZA MONTOYA SERRATO</t>
  </si>
  <si>
    <t>RESPONSABLE DE PRESUPUESTO</t>
  </si>
  <si>
    <t>NOVIEMBRE</t>
  </si>
  <si>
    <t>JOSE LUIS ALDANA ROMERO</t>
  </si>
  <si>
    <t xml:space="preserve">DIRECTOR 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</si>
</sst>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-&quot;$&quot;\ * #,##0_-;\-&quot;$&quot;\ * #,##0_-;_-&quot;$&quot;\ * &quot;-&quot;??_-;_-@"/>
  </numFmts>
  <fonts count="13" x14ac:knownFonts="1">
    <font>
      <sz val="11"/>
      <color theme="1"/>
      <name val="Calibri"/>
      <scheme val="minor"/>
    </font>
    <font>
      <sz val="11"/>
      <color theme="1"/>
      <name val="Arial"/>
    </font>
    <font>
      <b/>
      <sz val="18"/>
      <color theme="1"/>
      <name val="Arial"/>
    </font>
    <font>
      <sz val="11"/>
      <name val="Calibri"/>
    </font>
    <font>
      <b/>
      <sz val="11"/>
      <color theme="1"/>
      <name val="Arial"/>
    </font>
    <font>
      <b/>
      <sz val="12"/>
      <color theme="1"/>
      <name val="Arial"/>
    </font>
    <font>
      <sz val="12"/>
      <color theme="1"/>
      <name val="Arial"/>
    </font>
    <font>
      <sz val="11"/>
      <color rgb="FF000000"/>
      <name val="Arial"/>
    </font>
    <font>
      <sz val="10"/>
      <color theme="1"/>
      <name val="Arial"/>
    </font>
    <font>
      <b/>
      <vertAlign val="superscript"/>
      <sz val="11"/>
      <color rgb="FF000000"/>
      <name val="Arial"/>
    </font>
    <font>
      <vertAlign val="superscript"/>
      <sz val="11"/>
      <color rgb="FF000000"/>
      <name val="Arial"/>
    </font>
    <font>
      <sz val="11"/>
      <color theme="0"/>
      <name val="Arial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5" fontId="1" fillId="0" borderId="0" xfId="0" applyNumberFormat="1" applyFont="1"/>
    <xf numFmtId="164" fontId="5" fillId="0" borderId="1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0" fontId="5" fillId="0" borderId="9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165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0" fontId="6" fillId="0" borderId="9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4" fontId="6" fillId="2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2" borderId="13" xfId="0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top"/>
    </xf>
    <xf numFmtId="4" fontId="8" fillId="0" borderId="0" xfId="0" quotePrefix="1" applyNumberFormat="1" applyFont="1" applyAlignment="1">
      <alignment horizontal="right" vertical="top"/>
    </xf>
    <xf numFmtId="164" fontId="4" fillId="2" borderId="12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 wrapText="1"/>
    </xf>
    <xf numFmtId="0" fontId="1" fillId="0" borderId="14" xfId="0" applyFont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5" fontId="11" fillId="0" borderId="0" xfId="0" applyNumberFormat="1" applyFont="1"/>
    <xf numFmtId="164" fontId="12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horizontal="center"/>
    </xf>
    <xf numFmtId="0" fontId="0" fillId="0" borderId="0" xfId="0"/>
    <xf numFmtId="164" fontId="1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/>
    </xf>
    <xf numFmtId="0" fontId="3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66675</xdr:rowOff>
    </xdr:from>
    <xdr:ext cx="2085975" cy="8382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tabSelected="1" topLeftCell="A11" workbookViewId="0">
      <selection activeCell="D33" sqref="D33"/>
    </sheetView>
  </sheetViews>
  <sheetFormatPr baseColWidth="10" defaultColWidth="14.42578125" defaultRowHeight="15" customHeight="1" x14ac:dyDescent="0.25"/>
  <cols>
    <col min="1" max="1" width="33" customWidth="1"/>
    <col min="2" max="2" width="56.28515625" customWidth="1"/>
    <col min="3" max="3" width="23.7109375" customWidth="1"/>
    <col min="4" max="4" width="26.140625" customWidth="1"/>
    <col min="5" max="5" width="23.140625" customWidth="1"/>
    <col min="6" max="6" width="20" customWidth="1"/>
    <col min="7" max="7" width="19.7109375" customWidth="1"/>
    <col min="8" max="8" width="20.140625" customWidth="1"/>
    <col min="9" max="9" width="12.5703125" customWidth="1"/>
    <col min="10" max="10" width="20.5703125" customWidth="1"/>
    <col min="11" max="11" width="21.5703125" customWidth="1"/>
    <col min="12" max="26" width="10" customWidth="1"/>
  </cols>
  <sheetData>
    <row r="1" spans="1:26" ht="14.25" customHeight="1" x14ac:dyDescent="0.25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74.25" customHeight="1" x14ac:dyDescent="0.25">
      <c r="A2" s="3" t="s">
        <v>0</v>
      </c>
      <c r="B2" s="46" t="s">
        <v>1</v>
      </c>
      <c r="C2" s="47"/>
      <c r="D2" s="47"/>
      <c r="E2" s="47"/>
      <c r="F2" s="47"/>
      <c r="G2" s="47"/>
      <c r="H2" s="48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x14ac:dyDescent="0.25">
      <c r="A3" s="3" t="s">
        <v>2</v>
      </c>
      <c r="B3" s="49" t="s">
        <v>3</v>
      </c>
      <c r="C3" s="47"/>
      <c r="D3" s="47"/>
      <c r="E3" s="47"/>
      <c r="F3" s="47"/>
      <c r="G3" s="47"/>
      <c r="H3" s="48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 x14ac:dyDescent="0.25">
      <c r="A4" s="3" t="s">
        <v>4</v>
      </c>
      <c r="B4" s="49" t="s">
        <v>5</v>
      </c>
      <c r="C4" s="47"/>
      <c r="D4" s="47"/>
      <c r="E4" s="47"/>
      <c r="F4" s="47"/>
      <c r="G4" s="47"/>
      <c r="H4" s="48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25">
      <c r="A5" s="4" t="s">
        <v>6</v>
      </c>
      <c r="B5" s="49">
        <v>2025</v>
      </c>
      <c r="C5" s="47"/>
      <c r="D5" s="47"/>
      <c r="E5" s="47"/>
      <c r="F5" s="47"/>
      <c r="G5" s="47"/>
      <c r="H5" s="48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 x14ac:dyDescent="0.25">
      <c r="A6" s="3" t="s">
        <v>7</v>
      </c>
      <c r="B6" s="49" t="s">
        <v>45</v>
      </c>
      <c r="C6" s="47"/>
      <c r="D6" s="47"/>
      <c r="E6" s="47"/>
      <c r="F6" s="47"/>
      <c r="G6" s="47"/>
      <c r="H6" s="48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5"/>
      <c r="B7" s="1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7.5" customHeight="1" x14ac:dyDescent="0.25">
      <c r="A8" s="6" t="s">
        <v>8</v>
      </c>
      <c r="B8" s="7" t="s">
        <v>9</v>
      </c>
      <c r="C8" s="8" t="s">
        <v>10</v>
      </c>
      <c r="D8" s="8" t="s">
        <v>11</v>
      </c>
      <c r="E8" s="8" t="s">
        <v>12</v>
      </c>
      <c r="F8" s="8" t="s">
        <v>13</v>
      </c>
      <c r="G8" s="8" t="s">
        <v>14</v>
      </c>
      <c r="H8" s="9" t="s">
        <v>15</v>
      </c>
      <c r="I8" s="2"/>
      <c r="J8" s="41">
        <v>2065470033</v>
      </c>
      <c r="K8" s="10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1" t="s">
        <v>16</v>
      </c>
      <c r="B9" s="11" t="s">
        <v>17</v>
      </c>
      <c r="C9" s="12">
        <f t="shared" ref="C9:D9" si="0">+C10+C18</f>
        <v>2103634145</v>
      </c>
      <c r="D9" s="12">
        <f t="shared" si="0"/>
        <v>18124362</v>
      </c>
      <c r="E9" s="12">
        <f t="shared" ref="E9:E20" si="1">C9-D9</f>
        <v>2085509783</v>
      </c>
      <c r="F9" s="12">
        <f t="shared" ref="F9:G9" si="2">+F10+F18</f>
        <v>199928</v>
      </c>
      <c r="G9" s="12">
        <f t="shared" si="2"/>
        <v>2065470033</v>
      </c>
      <c r="H9" s="13">
        <f t="shared" ref="H9:H21" si="3">G9/E9</f>
        <v>0.99039095852565462</v>
      </c>
      <c r="I9" s="14"/>
      <c r="J9" s="42">
        <f>G9-J8</f>
        <v>0</v>
      </c>
      <c r="K9" s="15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5.75" customHeight="1" x14ac:dyDescent="0.25">
      <c r="A10" s="11" t="s">
        <v>18</v>
      </c>
      <c r="B10" s="11" t="s">
        <v>19</v>
      </c>
      <c r="C10" s="17">
        <f t="shared" ref="C10:D10" si="4">C11</f>
        <v>21000000</v>
      </c>
      <c r="D10" s="17">
        <f t="shared" si="4"/>
        <v>0</v>
      </c>
      <c r="E10" s="12">
        <f t="shared" si="1"/>
        <v>21000000</v>
      </c>
      <c r="F10" s="17">
        <f t="shared" ref="F10:G10" si="5">F11</f>
        <v>0</v>
      </c>
      <c r="G10" s="17">
        <f t="shared" si="5"/>
        <v>21000000</v>
      </c>
      <c r="H10" s="13">
        <f t="shared" si="3"/>
        <v>1</v>
      </c>
      <c r="I10" s="14"/>
      <c r="J10" s="14"/>
      <c r="K10" s="14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" customHeight="1" x14ac:dyDescent="0.25">
      <c r="A11" s="18" t="s">
        <v>20</v>
      </c>
      <c r="B11" s="18" t="s">
        <v>21</v>
      </c>
      <c r="C11" s="19">
        <f>+C12</f>
        <v>21000000</v>
      </c>
      <c r="D11" s="19">
        <f>D12</f>
        <v>0</v>
      </c>
      <c r="E11" s="20">
        <f t="shared" si="1"/>
        <v>21000000</v>
      </c>
      <c r="F11" s="19">
        <f t="shared" ref="F11:G11" si="6">+F12</f>
        <v>0</v>
      </c>
      <c r="G11" s="19">
        <f t="shared" si="6"/>
        <v>21000000</v>
      </c>
      <c r="H11" s="21">
        <f t="shared" si="3"/>
        <v>1</v>
      </c>
      <c r="I11" s="22"/>
      <c r="J11" s="23"/>
      <c r="K11" s="22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5" customHeight="1" x14ac:dyDescent="0.25">
      <c r="A12" s="18" t="s">
        <v>22</v>
      </c>
      <c r="B12" s="18" t="s">
        <v>23</v>
      </c>
      <c r="C12" s="19">
        <f t="shared" ref="C12:D12" si="7">C13</f>
        <v>21000000</v>
      </c>
      <c r="D12" s="19">
        <f t="shared" si="7"/>
        <v>0</v>
      </c>
      <c r="E12" s="20">
        <f t="shared" si="1"/>
        <v>21000000</v>
      </c>
      <c r="F12" s="19">
        <f t="shared" ref="F12:G12" si="8">F13</f>
        <v>0</v>
      </c>
      <c r="G12" s="19">
        <f t="shared" si="8"/>
        <v>21000000</v>
      </c>
      <c r="H12" s="21">
        <f t="shared" si="3"/>
        <v>1</v>
      </c>
      <c r="I12" s="22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5" customHeight="1" x14ac:dyDescent="0.25">
      <c r="A13" s="18" t="s">
        <v>24</v>
      </c>
      <c r="B13" s="18" t="s">
        <v>25</v>
      </c>
      <c r="C13" s="19">
        <f>+C14</f>
        <v>21000000</v>
      </c>
      <c r="D13" s="19">
        <f>D14</f>
        <v>0</v>
      </c>
      <c r="E13" s="20">
        <f t="shared" si="1"/>
        <v>21000000</v>
      </c>
      <c r="F13" s="19">
        <f t="shared" ref="F13:G13" si="9">+F14</f>
        <v>0</v>
      </c>
      <c r="G13" s="19">
        <f t="shared" si="9"/>
        <v>21000000</v>
      </c>
      <c r="H13" s="21">
        <f t="shared" si="3"/>
        <v>1</v>
      </c>
      <c r="I13" s="22"/>
      <c r="J13" s="22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30" customHeight="1" x14ac:dyDescent="0.25">
      <c r="A14" s="24" t="s">
        <v>26</v>
      </c>
      <c r="B14" s="24" t="s">
        <v>27</v>
      </c>
      <c r="C14" s="25">
        <f t="shared" ref="C14:D14" si="10">C15</f>
        <v>21000000</v>
      </c>
      <c r="D14" s="25">
        <f t="shared" si="10"/>
        <v>0</v>
      </c>
      <c r="E14" s="26">
        <f t="shared" si="1"/>
        <v>21000000</v>
      </c>
      <c r="F14" s="25">
        <f t="shared" ref="F14:G14" si="11">+F15</f>
        <v>0</v>
      </c>
      <c r="G14" s="25">
        <f t="shared" si="11"/>
        <v>21000000</v>
      </c>
      <c r="H14" s="27">
        <f t="shared" si="3"/>
        <v>1</v>
      </c>
      <c r="I14" s="22"/>
      <c r="J14" s="22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15" customHeight="1" x14ac:dyDescent="0.25">
      <c r="A15" s="24" t="s">
        <v>28</v>
      </c>
      <c r="B15" s="24" t="s">
        <v>29</v>
      </c>
      <c r="C15" s="25">
        <f t="shared" ref="C15:D15" si="12">C16</f>
        <v>21000000</v>
      </c>
      <c r="D15" s="25">
        <f t="shared" si="12"/>
        <v>0</v>
      </c>
      <c r="E15" s="26">
        <f t="shared" si="1"/>
        <v>21000000</v>
      </c>
      <c r="F15" s="25">
        <f t="shared" ref="F15:G15" si="13">+F16</f>
        <v>0</v>
      </c>
      <c r="G15" s="25">
        <f t="shared" si="13"/>
        <v>21000000</v>
      </c>
      <c r="H15" s="27">
        <f t="shared" si="3"/>
        <v>1</v>
      </c>
      <c r="I15" s="22"/>
      <c r="J15" s="22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30" customHeight="1" x14ac:dyDescent="0.25">
      <c r="A16" s="24" t="s">
        <v>30</v>
      </c>
      <c r="B16" s="24" t="s">
        <v>31</v>
      </c>
      <c r="C16" s="25">
        <f t="shared" ref="C16:D16" si="14">C17</f>
        <v>21000000</v>
      </c>
      <c r="D16" s="25">
        <f t="shared" si="14"/>
        <v>0</v>
      </c>
      <c r="E16" s="26">
        <f t="shared" si="1"/>
        <v>21000000</v>
      </c>
      <c r="F16" s="25">
        <f t="shared" ref="F16:G16" si="15">+F17</f>
        <v>0</v>
      </c>
      <c r="G16" s="25">
        <f t="shared" si="15"/>
        <v>21000000</v>
      </c>
      <c r="H16" s="27">
        <f t="shared" si="3"/>
        <v>1</v>
      </c>
      <c r="I16" s="22"/>
      <c r="J16" s="22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62.25" customHeight="1" x14ac:dyDescent="0.25">
      <c r="A17" s="24" t="s">
        <v>32</v>
      </c>
      <c r="B17" s="24" t="s">
        <v>33</v>
      </c>
      <c r="C17" s="25">
        <v>21000000</v>
      </c>
      <c r="D17" s="29">
        <v>0</v>
      </c>
      <c r="E17" s="26">
        <f t="shared" si="1"/>
        <v>21000000</v>
      </c>
      <c r="F17" s="25">
        <v>0</v>
      </c>
      <c r="G17" s="25">
        <v>21000000</v>
      </c>
      <c r="H17" s="27">
        <f t="shared" si="3"/>
        <v>1</v>
      </c>
      <c r="I17" s="22"/>
      <c r="J17" s="22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5.75" customHeight="1" x14ac:dyDescent="0.25">
      <c r="A18" s="11" t="s">
        <v>34</v>
      </c>
      <c r="B18" s="11" t="s">
        <v>35</v>
      </c>
      <c r="C18" s="17">
        <f t="shared" ref="C18:D18" si="16">C19</f>
        <v>2082634145</v>
      </c>
      <c r="D18" s="17">
        <f t="shared" si="16"/>
        <v>18124362</v>
      </c>
      <c r="E18" s="12">
        <f t="shared" si="1"/>
        <v>2064509783</v>
      </c>
      <c r="F18" s="17">
        <f t="shared" ref="F18:G18" si="17">F19</f>
        <v>199928</v>
      </c>
      <c r="G18" s="17">
        <f t="shared" si="17"/>
        <v>2044470033</v>
      </c>
      <c r="H18" s="13">
        <f t="shared" si="3"/>
        <v>0.99029321625646183</v>
      </c>
      <c r="I18" s="22"/>
      <c r="J18" s="22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15.75" customHeight="1" x14ac:dyDescent="0.25">
      <c r="A19" s="18" t="s">
        <v>36</v>
      </c>
      <c r="B19" s="18" t="s">
        <v>37</v>
      </c>
      <c r="C19" s="19">
        <f t="shared" ref="C19:D19" si="18">C20</f>
        <v>2082634145</v>
      </c>
      <c r="D19" s="19">
        <f t="shared" si="18"/>
        <v>18124362</v>
      </c>
      <c r="E19" s="20">
        <f t="shared" si="1"/>
        <v>2064509783</v>
      </c>
      <c r="F19" s="19">
        <f t="shared" ref="F19:G19" si="19">F20</f>
        <v>199928</v>
      </c>
      <c r="G19" s="19">
        <f t="shared" si="19"/>
        <v>2044470033</v>
      </c>
      <c r="H19" s="21">
        <f t="shared" si="3"/>
        <v>0.99029321625646183</v>
      </c>
      <c r="I19" s="22"/>
      <c r="J19" s="22"/>
      <c r="K19" s="22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5.75" customHeight="1" x14ac:dyDescent="0.25">
      <c r="A20" s="18" t="s">
        <v>38</v>
      </c>
      <c r="B20" s="18" t="s">
        <v>39</v>
      </c>
      <c r="C20" s="19">
        <v>2082634145</v>
      </c>
      <c r="D20" s="19">
        <f>15952168+2056154+116040</f>
        <v>18124362</v>
      </c>
      <c r="E20" s="20">
        <f t="shared" si="1"/>
        <v>2064509783</v>
      </c>
      <c r="F20" s="25">
        <v>199928</v>
      </c>
      <c r="G20" s="19">
        <f>1416350+F20+1149621121+501351620+305431254+19191645+26060926+3351476+37016769+828944</f>
        <v>2044470033</v>
      </c>
      <c r="H20" s="21">
        <f t="shared" si="3"/>
        <v>0.99029321625646183</v>
      </c>
      <c r="I20" s="22"/>
      <c r="J20" s="22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34.5" customHeight="1" x14ac:dyDescent="0.25">
      <c r="A21" s="50" t="s">
        <v>40</v>
      </c>
      <c r="B21" s="48"/>
      <c r="C21" s="29">
        <f t="shared" ref="C21:G21" si="20">+C9</f>
        <v>2103634145</v>
      </c>
      <c r="D21" s="29">
        <f t="shared" si="20"/>
        <v>18124362</v>
      </c>
      <c r="E21" s="29">
        <f t="shared" si="20"/>
        <v>2085509783</v>
      </c>
      <c r="F21" s="29">
        <f t="shared" si="20"/>
        <v>199928</v>
      </c>
      <c r="G21" s="29">
        <f t="shared" si="20"/>
        <v>2065470033</v>
      </c>
      <c r="H21" s="31">
        <f t="shared" si="3"/>
        <v>0.99039095852565462</v>
      </c>
      <c r="I21" s="22"/>
      <c r="J21" s="2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6.25" customHeight="1" x14ac:dyDescent="0.25">
      <c r="A22" s="32" t="s">
        <v>41</v>
      </c>
      <c r="B22" s="33"/>
      <c r="C22" s="34"/>
      <c r="D22" s="34"/>
      <c r="E22" s="34"/>
      <c r="F22" s="34"/>
      <c r="G22" s="35" t="s">
        <v>42</v>
      </c>
      <c r="H22" s="36"/>
      <c r="I22" s="22"/>
      <c r="J22" s="2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5">
      <c r="A23" s="32"/>
      <c r="B23" s="37"/>
      <c r="C23" s="34"/>
      <c r="D23" s="34"/>
      <c r="E23" s="34"/>
      <c r="F23" s="34"/>
      <c r="G23" s="34"/>
      <c r="H23" s="36"/>
      <c r="I23" s="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 x14ac:dyDescent="0.25">
      <c r="A24" s="32"/>
      <c r="B24" s="37"/>
      <c r="C24" s="34"/>
      <c r="D24" s="34"/>
      <c r="E24" s="34"/>
      <c r="F24" s="34"/>
      <c r="G24" s="34"/>
      <c r="H24" s="36"/>
      <c r="I24" s="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 x14ac:dyDescent="0.25">
      <c r="A25" s="32"/>
      <c r="B25" s="37"/>
      <c r="C25" s="34"/>
      <c r="D25" s="34"/>
      <c r="E25" s="34"/>
      <c r="F25" s="34"/>
      <c r="G25" s="34"/>
      <c r="H25" s="36"/>
      <c r="I25" s="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"/>
      <c r="B26" s="38"/>
      <c r="C26" s="2"/>
      <c r="D26" s="2"/>
      <c r="E26" s="51"/>
      <c r="F26" s="52"/>
      <c r="G26" s="52"/>
      <c r="H26" s="2"/>
      <c r="I26" s="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39" t="s">
        <v>43</v>
      </c>
      <c r="C27" s="2"/>
      <c r="D27" s="2"/>
      <c r="E27" s="43" t="s">
        <v>46</v>
      </c>
      <c r="F27" s="44"/>
      <c r="G27" s="44"/>
      <c r="H27" s="2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40" t="s">
        <v>44</v>
      </c>
      <c r="C28" s="2"/>
      <c r="D28" s="2"/>
      <c r="E28" s="45" t="s">
        <v>47</v>
      </c>
      <c r="F28" s="44"/>
      <c r="G28" s="44"/>
      <c r="H28" s="2"/>
      <c r="I28" s="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1"/>
      <c r="C29" s="2"/>
      <c r="D29" s="2"/>
      <c r="E29" s="2"/>
      <c r="F29" s="2"/>
      <c r="G29" s="2"/>
      <c r="H29" s="2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"/>
      <c r="C30" s="2"/>
      <c r="D30" s="2"/>
      <c r="E30" s="2"/>
      <c r="F30" s="2"/>
      <c r="G30" s="2"/>
      <c r="H30" s="2"/>
      <c r="I30" s="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mergeCells count="9">
    <mergeCell ref="E27:G27"/>
    <mergeCell ref="E28:G28"/>
    <mergeCell ref="B2:H2"/>
    <mergeCell ref="B3:H3"/>
    <mergeCell ref="B4:H4"/>
    <mergeCell ref="B5:H5"/>
    <mergeCell ref="B6:H6"/>
    <mergeCell ref="A21:B21"/>
    <mergeCell ref="E26:G26"/>
  </mergeCells>
  <pageMargins left="0.70866141732283472" right="0.70866141732283472" top="0.74803149606299213" bottom="0.74803149606299213" header="0" footer="0"/>
  <pageSetup scale="50" orientation="landscape" r:id="rId1"/>
  <headerFooter>
    <oddFooter>&amp;R   11-F.21 V.3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11-F-21</vt:lpstr>
      <vt:lpstr>'11-F-21'!Área_de_impresión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LIDA CARMENZA MONTOYA SERRATO</cp:lastModifiedBy>
  <cp:lastPrinted>2025-12-05T15:02:39Z</cp:lastPrinted>
  <dcterms:created xsi:type="dcterms:W3CDTF">2013-04-23T21:12:42Z</dcterms:created>
  <dcterms:modified xsi:type="dcterms:W3CDTF">2025-12-05T15:08:31Z</dcterms:modified>
</cp:coreProperties>
</file>