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MARS\Downloads\"/>
    </mc:Choice>
  </mc:AlternateContent>
  <xr:revisionPtr revIDLastSave="0" documentId="13_ncr:1_{6D99D679-BBE6-4EF1-908F-6875C16B342C}" xr6:coauthVersionLast="47" xr6:coauthVersionMax="47" xr10:uidLastSave="{00000000-0000-0000-0000-000000000000}"/>
  <bookViews>
    <workbookView xWindow="-120" yWindow="-120" windowWidth="24240" windowHeight="13140" firstSheet="7" activeTab="7" xr2:uid="{00000000-000D-0000-FFFF-FFFF00000000}"/>
  </bookViews>
  <sheets>
    <sheet name="Matríz de Cumplimiento Ley 1712" sheetId="1" state="hidden" r:id="rId1"/>
    <sheet name="Responsables" sheetId="2" state="hidden" r:id="rId2"/>
    <sheet name="Hoja1" sheetId="3" state="hidden" r:id="rId3"/>
    <sheet name="filtro" sheetId="4" state="hidden" r:id="rId4"/>
    <sheet name="TABLA" sheetId="5" state="hidden" r:id="rId5"/>
    <sheet name="Hoja2" sheetId="6" state="hidden" r:id="rId6"/>
    <sheet name="Rotulo" sheetId="7" state="hidden" r:id="rId7"/>
    <sheet name="MatrizSeguimientoLeyRes1519" sheetId="8" r:id="rId8"/>
    <sheet name="Tabla OAP" sheetId="9" r:id="rId9"/>
    <sheet name="Tabla OCI" sheetId="10" r:id="rId10"/>
    <sheet name="Listas " sheetId="11" state="hidden" r:id="rId11"/>
    <sheet name="listaa" sheetId="12" state="hidden" r:id="rId12"/>
  </sheets>
  <externalReferences>
    <externalReference r:id="rId13"/>
  </externalReferences>
  <definedNames>
    <definedName name="_xlnm._FilterDatabase" localSheetId="3" hidden="1">filtro!$A$4:$N$190</definedName>
    <definedName name="_xlnm._FilterDatabase" localSheetId="0" hidden="1">'Matríz de Cumplimiento Ley 1712'!$A$5:$K$6</definedName>
    <definedName name="_xlnm._FilterDatabase" localSheetId="7" hidden="1">MatrizSeguimientoLeyRes1519!$A$6:$W$162</definedName>
    <definedName name="_xlnm._FilterDatabase" localSheetId="1" hidden="1">Responsables!$A$5:$I$6</definedName>
    <definedName name="_xlnm._FilterDatabase" localSheetId="8" hidden="1">'Tabla OAP'!$A$2:$F$153</definedName>
    <definedName name="_xlnm._FilterDatabase" localSheetId="9" hidden="1">'Tabla OCI'!$A$2:$AB$153</definedName>
    <definedName name="_FilterDatabase_0" localSheetId="3">filtro!$A$4:$E$182</definedName>
    <definedName name="_FilterDatabase_0_0" localSheetId="3">filtro!$A$4:$E$182</definedName>
    <definedName name="_FilterDatabase_0_0_0" localSheetId="3">filtro!$A$4:$E$182</definedName>
    <definedName name="Print_Area_0" localSheetId="3">filtro!$A$3:$E$182</definedName>
    <definedName name="Print_Area_0_0" localSheetId="3">filtro!$A$3:$E$182</definedName>
    <definedName name="Print_Area_0_0_0" localSheetId="3">filtro!$A$3:$E$182</definedName>
    <definedName name="Print_Titles_0" localSheetId="3">filtro!$1:$4</definedName>
    <definedName name="Print_Titles_0_0" localSheetId="3">filtro!$1:$4</definedName>
    <definedName name="Print_Titles_0_0_0" localSheetId="3">#REF!</definedName>
    <definedName name="Z_6C3DF6E3_8733_497E_82C7_4D8B474FBE11_.wvu.PrintArea" localSheetId="3">filtro!$A:$E</definedName>
    <definedName name="Z_70B9DA2C_3A67_4532_B865_46B164706639_.wvu.PrintArea" localSheetId="3">filtro!$A:$E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Faocp6k/NLBPNDEPQYeSMjQ1krJTLxrnt0td+Njw804="/>
    </ext>
  </extLst>
</workbook>
</file>

<file path=xl/calcChain.xml><?xml version="1.0" encoding="utf-8"?>
<calcChain xmlns="http://schemas.openxmlformats.org/spreadsheetml/2006/main">
  <c r="D106" i="10" l="1"/>
  <c r="E106" i="10" s="1"/>
  <c r="F106" i="10" s="1"/>
  <c r="J15" i="10" s="1"/>
  <c r="E114" i="9"/>
  <c r="D23" i="10"/>
  <c r="J23" i="9" l="1"/>
  <c r="J26" i="9" s="1"/>
  <c r="A4" i="9"/>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E85" i="9"/>
  <c r="E154" i="9"/>
  <c r="F154" i="9" s="1"/>
  <c r="J17" i="9" s="1"/>
  <c r="E157" i="9"/>
  <c r="F157" i="9" s="1"/>
  <c r="J19" i="9" s="1"/>
  <c r="E156" i="9"/>
  <c r="F156" i="9" s="1"/>
  <c r="J18" i="9" s="1"/>
  <c r="E153" i="9"/>
  <c r="F114" i="9" s="1"/>
  <c r="E107" i="9"/>
  <c r="F107" i="9" s="1"/>
  <c r="J15" i="9" s="1"/>
  <c r="E106" i="9"/>
  <c r="E97" i="9"/>
  <c r="D25" i="10"/>
  <c r="D144" i="10"/>
  <c r="D145" i="10"/>
  <c r="D146" i="10"/>
  <c r="D147" i="10"/>
  <c r="D148" i="10"/>
  <c r="D149" i="10"/>
  <c r="D150" i="10"/>
  <c r="D151" i="10"/>
  <c r="D152" i="10"/>
  <c r="D153" i="10"/>
  <c r="D143" i="10"/>
  <c r="D134" i="10"/>
  <c r="D121" i="10"/>
  <c r="D114" i="10"/>
  <c r="D113" i="10"/>
  <c r="D97" i="10"/>
  <c r="D98" i="10"/>
  <c r="D99" i="10"/>
  <c r="D100" i="10"/>
  <c r="D101" i="10"/>
  <c r="D102" i="10"/>
  <c r="D103" i="10"/>
  <c r="D104" i="10"/>
  <c r="D105" i="10"/>
  <c r="D96" i="10"/>
  <c r="D92" i="10"/>
  <c r="D93" i="10"/>
  <c r="D94" i="10"/>
  <c r="D90" i="10"/>
  <c r="D91" i="10"/>
  <c r="D89" i="10"/>
  <c r="D84" i="10"/>
  <c r="D67" i="10"/>
  <c r="D68" i="10"/>
  <c r="D69" i="10"/>
  <c r="D70" i="10"/>
  <c r="D71" i="10"/>
  <c r="D72" i="10"/>
  <c r="D73" i="10"/>
  <c r="D74" i="10"/>
  <c r="D75" i="10"/>
  <c r="D76" i="10"/>
  <c r="D77" i="10"/>
  <c r="D78" i="10"/>
  <c r="D79" i="10"/>
  <c r="D80" i="10"/>
  <c r="D81" i="10"/>
  <c r="D82" i="10"/>
  <c r="D83" i="10"/>
  <c r="D66" i="10"/>
  <c r="D59" i="10"/>
  <c r="D53" i="10"/>
  <c r="D54" i="10"/>
  <c r="D55" i="10"/>
  <c r="D56" i="10"/>
  <c r="D57" i="10"/>
  <c r="D58" i="10"/>
  <c r="D52" i="10"/>
  <c r="D47" i="10"/>
  <c r="D43" i="10"/>
  <c r="D44" i="10"/>
  <c r="D45" i="10"/>
  <c r="D46" i="10"/>
  <c r="D42" i="10"/>
  <c r="D41" i="10"/>
  <c r="D40" i="10"/>
  <c r="D28" i="10"/>
  <c r="D4" i="10"/>
  <c r="D5" i="10"/>
  <c r="D6" i="10"/>
  <c r="D7" i="10"/>
  <c r="D8" i="10"/>
  <c r="D9" i="10"/>
  <c r="D10" i="10"/>
  <c r="D11" i="10"/>
  <c r="D12" i="10"/>
  <c r="D13" i="10"/>
  <c r="D14" i="10"/>
  <c r="D15" i="10"/>
  <c r="D16" i="10"/>
  <c r="D17" i="10"/>
  <c r="D18" i="10"/>
  <c r="D19" i="10"/>
  <c r="D20" i="10"/>
  <c r="D21" i="10"/>
  <c r="D22" i="10"/>
  <c r="D24" i="10"/>
  <c r="D26" i="10"/>
  <c r="D27" i="10"/>
  <c r="D3" i="10"/>
  <c r="E84" i="10" l="1"/>
  <c r="A5" i="9"/>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J16" i="9"/>
  <c r="E153" i="10"/>
  <c r="E152" i="10"/>
  <c r="E151" i="10"/>
  <c r="F151" i="10" s="1"/>
  <c r="J18" i="10" s="1"/>
  <c r="E150" i="10"/>
  <c r="E149" i="10"/>
  <c r="E148" i="10"/>
  <c r="E113" i="10"/>
  <c r="F113" i="10" s="1"/>
  <c r="J16" i="10" s="1"/>
  <c r="A113" i="10"/>
  <c r="A114" i="10" s="1"/>
  <c r="A115" i="10" s="1"/>
  <c r="A116" i="10" s="1"/>
  <c r="A117" i="10" s="1"/>
  <c r="A118" i="10" s="1"/>
  <c r="A119" i="10" s="1"/>
  <c r="A120" i="10" s="1"/>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E105" i="10"/>
  <c r="E104" i="10"/>
  <c r="E103" i="10"/>
  <c r="E102" i="10"/>
  <c r="E101" i="10"/>
  <c r="E96" i="10"/>
  <c r="E94" i="10"/>
  <c r="E83" i="10"/>
  <c r="E81" i="10"/>
  <c r="E80" i="10"/>
  <c r="E79" i="10"/>
  <c r="E78" i="10"/>
  <c r="E77" i="10"/>
  <c r="E76" i="10"/>
  <c r="E73" i="10"/>
  <c r="E71" i="10"/>
  <c r="E57" i="10"/>
  <c r="E56" i="10"/>
  <c r="E54" i="10"/>
  <c r="E53" i="10"/>
  <c r="E52" i="10"/>
  <c r="E47" i="10"/>
  <c r="E46" i="10"/>
  <c r="E44" i="10"/>
  <c r="E43" i="10"/>
  <c r="E42" i="10"/>
  <c r="E28" i="10"/>
  <c r="E25" i="10"/>
  <c r="E24" i="10"/>
  <c r="E21" i="10"/>
  <c r="E19" i="10"/>
  <c r="O13" i="10"/>
  <c r="E12" i="10"/>
  <c r="E9" i="10"/>
  <c r="E4" i="10"/>
  <c r="A4" i="10"/>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A94" i="10" s="1"/>
  <c r="A96" i="10" s="1"/>
  <c r="A97" i="10" s="1"/>
  <c r="A98" i="10" s="1"/>
  <c r="A99" i="10" s="1"/>
  <c r="A100" i="10" s="1"/>
  <c r="A101" i="10" s="1"/>
  <c r="A102" i="10" s="1"/>
  <c r="A103" i="10" s="1"/>
  <c r="A104" i="10" s="1"/>
  <c r="A105" i="10" s="1"/>
  <c r="A106" i="10" s="1"/>
  <c r="A107" i="10" s="1"/>
  <c r="A108" i="10" s="1"/>
  <c r="A109" i="10" s="1"/>
  <c r="A110" i="10" s="1"/>
  <c r="A111" i="10" s="1"/>
  <c r="E3" i="10"/>
  <c r="E105" i="9"/>
  <c r="F105" i="9" s="1"/>
  <c r="J14" i="9" s="1"/>
  <c r="E104" i="9"/>
  <c r="E103" i="9"/>
  <c r="E102" i="9"/>
  <c r="E83" i="9"/>
  <c r="E80" i="9"/>
  <c r="E79" i="9"/>
  <c r="E78" i="9"/>
  <c r="E77" i="9"/>
  <c r="E76" i="9"/>
  <c r="F76" i="9" s="1"/>
  <c r="J12" i="9" s="1"/>
  <c r="E56" i="9"/>
  <c r="E53" i="9"/>
  <c r="E52" i="9"/>
  <c r="E47" i="9"/>
  <c r="E46" i="9"/>
  <c r="E43" i="9"/>
  <c r="E42" i="9"/>
  <c r="E24" i="9"/>
  <c r="E3" i="9"/>
  <c r="A5" i="7"/>
  <c r="C13" i="6"/>
  <c r="D15" i="6" s="1"/>
  <c r="D11" i="6"/>
  <c r="D7" i="6"/>
  <c r="D6" i="6"/>
  <c r="D3" i="6"/>
  <c r="F183" i="4"/>
  <c r="O182" i="4"/>
  <c r="O133" i="4"/>
  <c r="C11" i="5" s="1"/>
  <c r="O127" i="4"/>
  <c r="C10" i="5" s="1"/>
  <c r="O121" i="4"/>
  <c r="O103" i="4"/>
  <c r="C8" i="5" s="1"/>
  <c r="O81" i="4"/>
  <c r="C7" i="5" s="1"/>
  <c r="O76" i="4"/>
  <c r="C6" i="5" s="1"/>
  <c r="O53" i="4"/>
  <c r="O30" i="4"/>
  <c r="O19" i="4"/>
  <c r="C3" i="5"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1" i="4" s="1"/>
  <c r="A33" i="4" s="1"/>
  <c r="A34" i="4" s="1"/>
  <c r="A35" i="4" s="1"/>
  <c r="A36" i="4" s="1"/>
  <c r="A37" i="4" s="1"/>
  <c r="A38" i="4" s="1"/>
  <c r="A39" i="4" s="1"/>
  <c r="A40" i="4" s="1"/>
  <c r="A41" i="4" s="1"/>
  <c r="A42" i="4" s="1"/>
  <c r="A43" i="4" s="1"/>
  <c r="A44" i="4" s="1"/>
  <c r="A45" i="4" s="1"/>
  <c r="A46" i="4" s="1"/>
  <c r="A47" i="4" s="1"/>
  <c r="A48" i="4" s="1"/>
  <c r="A49" i="4" s="1"/>
  <c r="A50" i="4" s="1"/>
  <c r="A51" i="4" s="1"/>
  <c r="A53" i="4" s="1"/>
  <c r="A54" i="4" s="1"/>
  <c r="A56" i="4" s="1"/>
  <c r="A61" i="4" s="1"/>
  <c r="A62" i="4" s="1"/>
  <c r="A63" i="4" s="1"/>
  <c r="A64" i="4" s="1"/>
  <c r="A65" i="4" s="1"/>
  <c r="A66" i="4" s="1"/>
  <c r="A70"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9" i="4" s="1"/>
  <c r="A110" i="4" s="1"/>
  <c r="A111" i="4" s="1"/>
  <c r="A112" i="4" s="1"/>
  <c r="A113" i="4" s="1"/>
  <c r="A114" i="4" s="1"/>
  <c r="A115" i="4" s="1"/>
  <c r="A116" i="4" s="1"/>
  <c r="A117" i="4" s="1"/>
  <c r="A118" i="4" s="1"/>
  <c r="A119" i="4" s="1"/>
  <c r="A120" i="4" s="1"/>
  <c r="A121" i="4" s="1"/>
  <c r="A122"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7" i="4" s="1"/>
  <c r="J99" i="1"/>
  <c r="H99" i="1"/>
  <c r="G99" i="1"/>
  <c r="C99" i="1"/>
  <c r="A99" i="1"/>
  <c r="C100" i="1" l="1"/>
  <c r="P11" i="10"/>
  <c r="P10" i="10"/>
  <c r="C9" i="5"/>
  <c r="C4" i="5"/>
  <c r="C12" i="5"/>
  <c r="C5" i="5"/>
  <c r="E54" i="9"/>
  <c r="E73" i="9"/>
  <c r="E9" i="9"/>
  <c r="E25" i="9"/>
  <c r="F104" i="10"/>
  <c r="J14" i="10" s="1"/>
  <c r="F149" i="10"/>
  <c r="J17" i="10" s="1"/>
  <c r="F76" i="10"/>
  <c r="J12" i="10" s="1"/>
  <c r="F152" i="10"/>
  <c r="J19" i="10" s="1"/>
  <c r="F3" i="10"/>
  <c r="J9" i="10" s="1"/>
  <c r="F19" i="10"/>
  <c r="J10" i="10" s="1"/>
  <c r="F57" i="10"/>
  <c r="J11" i="10" s="1"/>
  <c r="E57" i="9"/>
  <c r="E71" i="9"/>
  <c r="E81" i="9"/>
  <c r="F81" i="9" s="1"/>
  <c r="J13" i="9" s="1"/>
  <c r="E92" i="10"/>
  <c r="F81" i="10" s="1"/>
  <c r="J13" i="10" s="1"/>
  <c r="E4" i="9"/>
  <c r="F3" i="9" s="1"/>
  <c r="E21" i="9"/>
  <c r="E28" i="9"/>
  <c r="E12" i="9"/>
  <c r="E44" i="9"/>
  <c r="E19" i="9"/>
  <c r="P12" i="10"/>
  <c r="C13" i="5" l="1"/>
  <c r="F57" i="9"/>
  <c r="J11" i="9" s="1"/>
  <c r="F155" i="10"/>
  <c r="J9" i="9"/>
  <c r="F19" i="9"/>
  <c r="J10" i="9" s="1"/>
  <c r="J20"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O45" authorId="0" shapeId="0" xr:uid="{D8C35156-B79F-4353-85DA-2B1C721C3975}">
      <text>
        <r>
          <rPr>
            <b/>
            <sz val="9"/>
            <color indexed="81"/>
            <rFont val="Tahoma"/>
            <family val="2"/>
          </rPr>
          <t>Usuario:</t>
        </r>
        <r>
          <rPr>
            <sz val="9"/>
            <color indexed="81"/>
            <rFont val="Tahoma"/>
            <family val="2"/>
          </rPr>
          <t xml:space="preserve">
El directorio de funcionarios está bien? Se debe mencionar.</t>
        </r>
      </text>
    </comment>
    <comment ref="O107" authorId="0" shapeId="0" xr:uid="{05E907A6-4181-41FC-A4AC-B29A01AD524D}">
      <text>
        <r>
          <rPr>
            <b/>
            <sz val="9"/>
            <color indexed="81"/>
            <rFont val="Tahoma"/>
            <family val="2"/>
          </rPr>
          <t>Usuario:</t>
        </r>
        <r>
          <rPr>
            <sz val="9"/>
            <color indexed="81"/>
            <rFont val="Tahoma"/>
            <family val="2"/>
          </rPr>
          <t xml:space="preserve">
</t>
        </r>
        <r>
          <rPr>
            <sz val="10"/>
            <color indexed="81"/>
            <rFont val="Tahoma"/>
            <family val="2"/>
          </rPr>
          <t>Por qué 100 si falta uno en 2024?</t>
        </r>
      </text>
    </comment>
  </commentList>
</comments>
</file>

<file path=xl/sharedStrings.xml><?xml version="1.0" encoding="utf-8"?>
<sst xmlns="http://schemas.openxmlformats.org/spreadsheetml/2006/main" count="2504" uniqueCount="1033">
  <si>
    <t>FUNDACIÓN GILBERTO ALZATE AVENDAÑO</t>
  </si>
  <si>
    <t xml:space="preserve"> Matriz de Autodiagnóstico para el Cumplimiento de la Ley 1712 de 2014</t>
  </si>
  <si>
    <t>Por favor verifique si en el sitio web de su entidad se encuentra debidamente publicada la siguiente información:</t>
  </si>
  <si>
    <t>Artículo</t>
  </si>
  <si>
    <t>Literal</t>
  </si>
  <si>
    <t xml:space="preserve">Descripción </t>
  </si>
  <si>
    <t>Indicador de Cumplimiento</t>
  </si>
  <si>
    <t>Ubicación Sitio Web</t>
  </si>
  <si>
    <t>Sí</t>
  </si>
  <si>
    <t>No</t>
  </si>
  <si>
    <t>Parcial</t>
  </si>
  <si>
    <t>N/A</t>
  </si>
  <si>
    <r>
      <rPr>
        <sz val="10"/>
        <color theme="1"/>
        <rFont val="Calibri"/>
        <family val="2"/>
      </rPr>
      <t xml:space="preserve">Artículo 9. Información mínima obligatoria respecto a la estructura del sujeto obligado. </t>
    </r>
    <r>
      <rPr>
        <b/>
        <sz val="10"/>
        <color theme="1"/>
        <rFont val="Calibri"/>
        <family val="2"/>
      </rPr>
      <t xml:space="preserve">Nota: </t>
    </r>
    <r>
      <rPr>
        <sz val="10"/>
        <color theme="1"/>
        <rFont val="Calibri"/>
        <family val="2"/>
      </rPr>
      <t>Art. 10: esta información debe actualizarse mínimo cada mes.</t>
    </r>
  </si>
  <si>
    <t>a)</t>
  </si>
  <si>
    <t>La descripción de la estructura orgánica</t>
  </si>
  <si>
    <t>X</t>
  </si>
  <si>
    <r>
      <rPr>
        <b/>
        <sz val="10"/>
        <color rgb="FFFF0000"/>
        <rFont val="Calibri"/>
        <family val="2"/>
      </rPr>
      <t>Pestañas</t>
    </r>
    <r>
      <rPr>
        <sz val="10"/>
        <color rgb="FF000000"/>
        <rFont val="Calibri"/>
        <family val="2"/>
      </rPr>
      <t xml:space="preserve">: 
</t>
    </r>
    <r>
      <rPr>
        <sz val="10"/>
        <color rgb="FFFF0000"/>
        <rFont val="Calibri"/>
        <family val="2"/>
      </rPr>
      <t>1</t>
    </r>
    <r>
      <rPr>
        <sz val="10"/>
        <color rgb="FF000000"/>
        <rFont val="Calibri"/>
        <family val="2"/>
      </rPr>
      <t xml:space="preserve">. La Fundación - Normatividad - Acuerdo 002 de 1999
</t>
    </r>
    <r>
      <rPr>
        <sz val="10"/>
        <color rgb="FFFF0000"/>
        <rFont val="Calibri"/>
        <family val="2"/>
      </rPr>
      <t>2</t>
    </r>
    <r>
      <rPr>
        <sz val="10"/>
        <color rgb="FF000000"/>
        <rFont val="Calibri"/>
        <family val="2"/>
      </rPr>
      <t xml:space="preserve">.  Arbol de contenido ubicado en la parte inferior de la página (bloque estatico) -Subdirección Administrativa - Organigrama
</t>
    </r>
    <r>
      <rPr>
        <b/>
        <sz val="10"/>
        <color rgb="FFFF0000"/>
        <rFont val="Calibri"/>
        <family val="2"/>
      </rPr>
      <t>Links:</t>
    </r>
    <r>
      <rPr>
        <sz val="10"/>
        <color rgb="FFFF0000"/>
        <rFont val="Calibri"/>
        <family val="2"/>
      </rPr>
      <t xml:space="preserve"> 
1.</t>
    </r>
    <r>
      <rPr>
        <sz val="10"/>
        <color rgb="FF000000"/>
        <rFont val="Calibri"/>
        <family val="2"/>
      </rPr>
      <t xml:space="preserve">http://www.fuga.gov.co/sites/default/files/Acuerdo%20002%20de%201999-%20Junta%20Directiva%20%E2%80%9C%20Por%20la%20cual%20se%20adoptan%20los%20Estatutos%20de%20la%20Fundaci%C3%B3n%20Gilberto%20Alzate%20Avenda%C3%B1o%20y%20se%20modifica%20su%20estructura%20org%C3%A1nica%E2%80%9D.pdf
</t>
    </r>
    <r>
      <rPr>
        <sz val="10"/>
        <color rgb="FFFF0000"/>
        <rFont val="Calibri"/>
        <family val="2"/>
      </rPr>
      <t>2</t>
    </r>
    <r>
      <rPr>
        <sz val="10"/>
        <color rgb="FF000000"/>
        <rFont val="Calibri"/>
        <family val="2"/>
      </rPr>
      <t>. http://www.fgaa.gov.co/organigrama#.VQmq_eF5J74</t>
    </r>
  </si>
  <si>
    <t>Las funciones y deberes</t>
  </si>
  <si>
    <r>
      <rPr>
        <b/>
        <sz val="10"/>
        <color rgb="FFFF0000"/>
        <rFont val="Calibri"/>
        <family val="2"/>
      </rPr>
      <t>Pestaña</t>
    </r>
    <r>
      <rPr>
        <sz val="10"/>
        <color rgb="FF000000"/>
        <rFont val="Calibri"/>
        <family val="2"/>
      </rPr>
      <t xml:space="preserve">: La Fundación, describe las funciones de la FUGA y en  Normatividad - Acuerdo 001 de 2011
</t>
    </r>
    <r>
      <rPr>
        <b/>
        <sz val="10"/>
        <color rgb="FFFF0000"/>
        <rFont val="Calibri"/>
        <family val="2"/>
      </rPr>
      <t>Link:</t>
    </r>
    <r>
      <rPr>
        <sz val="10"/>
        <color rgb="FFFF0000"/>
        <rFont val="Calibri"/>
        <family val="2"/>
      </rPr>
      <t xml:space="preserve"> </t>
    </r>
    <r>
      <rPr>
        <sz val="10"/>
        <color rgb="FF000000"/>
        <rFont val="Calibri"/>
        <family val="2"/>
      </rPr>
      <t>www.fuga.gov.co/sites/default/files/Acuerdo 001 de 2011- Junta Directiva “Por el cual se modifica el acuerdo 002 de 1999”.pdf</t>
    </r>
  </si>
  <si>
    <t>SI</t>
  </si>
  <si>
    <t xml:space="preserve">La ubicación de sus sedes y áreas </t>
  </si>
  <si>
    <r>
      <rPr>
        <sz val="10"/>
        <color rgb="FF000000"/>
        <rFont val="Calibri"/>
        <family val="2"/>
      </rPr>
      <t>Se cumple parcial, sólo aparece la dirección de la sede principal. En las pestaññas de "programación" y de"artes plasticas y visuales" aparecen las direcciones donde se realizaran eventos.</t>
    </r>
    <r>
      <rPr>
        <b/>
        <sz val="10"/>
        <color rgb="FFFF0000"/>
        <rFont val="Calibri"/>
        <family val="2"/>
      </rPr>
      <t xml:space="preserve">
Pestaña</t>
    </r>
    <r>
      <rPr>
        <sz val="10"/>
        <color rgb="FF000000"/>
        <rFont val="Calibri"/>
        <family val="2"/>
      </rPr>
      <t xml:space="preserve">: Arbol de contenido ubicado en la parte inferior de la página (bloque estatico) - Contactenos
</t>
    </r>
    <r>
      <rPr>
        <b/>
        <sz val="10"/>
        <color rgb="FFFF0000"/>
        <rFont val="Calibri"/>
        <family val="2"/>
      </rPr>
      <t>Link:</t>
    </r>
    <r>
      <rPr>
        <sz val="10"/>
        <color rgb="FFFF0000"/>
        <rFont val="Calibri"/>
        <family val="2"/>
      </rPr>
      <t xml:space="preserve"> </t>
    </r>
    <r>
      <rPr>
        <sz val="10"/>
        <color rgb="FF000000"/>
        <rFont val="Calibri"/>
        <family val="2"/>
      </rPr>
      <t>http://www.fgaa.gov.co/</t>
    </r>
  </si>
  <si>
    <t>La descripción de divisiones o departamentos</t>
  </si>
  <si>
    <r>
      <rPr>
        <b/>
        <sz val="10"/>
        <color rgb="FFFF0000"/>
        <rFont val="Calibri"/>
        <family val="2"/>
      </rPr>
      <t>Pestaña</t>
    </r>
    <r>
      <rPr>
        <sz val="10"/>
        <color rgb="FF000000"/>
        <rFont val="Calibri"/>
        <family val="2"/>
      </rPr>
      <t xml:space="preserve">: La Fundación - Normatividad - Acuerdo 002 de 1999
</t>
    </r>
    <r>
      <rPr>
        <b/>
        <sz val="10"/>
        <color rgb="FFFF0000"/>
        <rFont val="Calibri"/>
        <family val="2"/>
      </rPr>
      <t>Link:</t>
    </r>
    <r>
      <rPr>
        <sz val="10"/>
        <color rgb="FFFF0000"/>
        <rFont val="Calibri"/>
        <family val="2"/>
      </rPr>
      <t xml:space="preserve"> </t>
    </r>
    <r>
      <rPr>
        <sz val="10"/>
        <color rgb="FF000000"/>
        <rFont val="Calibri"/>
        <family val="2"/>
      </rPr>
      <t>http://www.fuga.gov.co/sites/default/files/Acuerdo%20002%20de%201999-%20Junta%20Directiva%20%E2%80%9C%20Por%20la%20cual%20se%20adoptan%20los%20Estatutos%20de%20la%20Fundaci%C3%B3n%20Gilberto%20Alzate%20Avenda%C3%B1o%20y%20se%20modifica%20su%20estructura%20org%C3%A1nica%E2%80%9D.pdf</t>
    </r>
  </si>
  <si>
    <t>El horario de atención al público</t>
  </si>
  <si>
    <r>
      <rPr>
        <b/>
        <sz val="10"/>
        <color rgb="FFFF0000"/>
        <rFont val="Calibri"/>
        <family val="2"/>
      </rPr>
      <t>Pestaña</t>
    </r>
    <r>
      <rPr>
        <sz val="10"/>
        <color rgb="FF000000"/>
        <rFont val="Calibri"/>
        <family val="2"/>
      </rPr>
      <t xml:space="preserve">: Arbol de contenido ubicado en la parte inferior de la página (bloque estatico )- Punto de atención y defensor del ciudadano.
</t>
    </r>
    <r>
      <rPr>
        <b/>
        <sz val="10"/>
        <color rgb="FFFF0000"/>
        <rFont val="Calibri"/>
        <family val="2"/>
      </rPr>
      <t>Link:</t>
    </r>
    <r>
      <rPr>
        <sz val="10"/>
        <color rgb="FFFF0000"/>
        <rFont val="Calibri"/>
        <family val="2"/>
      </rPr>
      <t xml:space="preserve"> </t>
    </r>
    <r>
      <rPr>
        <sz val="10"/>
        <color rgb="FF000000"/>
        <rFont val="Calibri"/>
        <family val="2"/>
      </rPr>
      <t>http://www.fgaa.gov.co/punto-de-atenci%C3%B3n-y-defensor-del-ciudadano#.VQmul-F5J74</t>
    </r>
  </si>
  <si>
    <t>b)</t>
  </si>
  <si>
    <t xml:space="preserve">El presupuesto general asignado </t>
  </si>
  <si>
    <r>
      <rPr>
        <b/>
        <sz val="10"/>
        <color rgb="FFFF0000"/>
        <rFont val="Calibri"/>
        <family val="2"/>
      </rPr>
      <t>Pestaña</t>
    </r>
    <r>
      <rPr>
        <sz val="10"/>
        <color rgb="FF000000"/>
        <rFont val="Calibri"/>
        <family val="2"/>
      </rPr>
      <t xml:space="preserve">: La Fundación - Gestión y Control - Escoger categoria Informes presupuestales - Ejecución presupuesto de gastos e inversión.
</t>
    </r>
    <r>
      <rPr>
        <b/>
        <sz val="10"/>
        <color rgb="FFFF0000"/>
        <rFont val="Calibri"/>
        <family val="2"/>
      </rPr>
      <t>Link:</t>
    </r>
    <r>
      <rPr>
        <sz val="10"/>
        <color rgb="FFFF0000"/>
        <rFont val="Calibri"/>
        <family val="2"/>
      </rPr>
      <t xml:space="preserve"> </t>
    </r>
    <r>
      <rPr>
        <sz val="10"/>
        <color rgb="FF000000"/>
        <rFont val="Calibri"/>
        <family val="2"/>
      </rPr>
      <t>http://fgaa.gov.co/sites/default/files/EJECUCION%20PRESUPUESTO%20DE%20GASTOS%20E%20INVERSION%20A%2031%20DE%20ENERO%20DE%202015_0.pdf</t>
    </r>
  </si>
  <si>
    <t>La ejecución presupuestal histórica anual</t>
  </si>
  <si>
    <r>
      <rPr>
        <b/>
        <sz val="10"/>
        <color rgb="FFFF0000"/>
        <rFont val="Calibri"/>
        <family val="2"/>
      </rPr>
      <t>Pestaña</t>
    </r>
    <r>
      <rPr>
        <sz val="10"/>
        <color rgb="FF000000"/>
        <rFont val="Calibri"/>
        <family val="2"/>
      </rPr>
      <t xml:space="preserve">: La Fundación - Gestión y Control - Escoger categoria Informes presupuestales
</t>
    </r>
    <r>
      <rPr>
        <b/>
        <sz val="10"/>
        <color rgb="FFFF0000"/>
        <rFont val="Calibri"/>
        <family val="2"/>
      </rPr>
      <t>Link:</t>
    </r>
    <r>
      <rPr>
        <sz val="10"/>
        <color rgb="FF000000"/>
        <rFont val="Calibri"/>
        <family val="2"/>
      </rPr>
      <t xml:space="preserve"> http://fgaa.gov.co/normatividad-vista?tid=35</t>
    </r>
  </si>
  <si>
    <r>
      <rPr>
        <sz val="10"/>
        <color rgb="FF000000"/>
        <rFont val="Calibri"/>
        <family val="2"/>
      </rPr>
      <t>Los planes de gasto público para cada año fiscal, de acuerdo con lo establecido en el Art. 74 de la Ley 1474 de 2011 (</t>
    </r>
    <r>
      <rPr>
        <sz val="10"/>
        <color rgb="FF0070C0"/>
        <rFont val="Calibri"/>
        <family val="2"/>
      </rPr>
      <t>Plan de Acción</t>
    </r>
    <r>
      <rPr>
        <sz val="10"/>
        <color rgb="FF000000"/>
        <rFont val="Calibri"/>
        <family val="2"/>
      </rPr>
      <t xml:space="preserve">), desagregado de la siguiente manera: </t>
    </r>
  </si>
  <si>
    <r>
      <rPr>
        <b/>
        <sz val="10"/>
        <color rgb="FFFF0000"/>
        <rFont val="Calibri"/>
        <family val="2"/>
      </rPr>
      <t>Pestaña</t>
    </r>
    <r>
      <rPr>
        <sz val="10"/>
        <color rgb="FF000000"/>
        <rFont val="Calibri"/>
        <family val="2"/>
      </rPr>
      <t xml:space="preserve">: La Fundación - Gestión y Control - Escoger categoria Planes -Plan de acción FUGA 2015
</t>
    </r>
    <r>
      <rPr>
        <b/>
        <sz val="10"/>
        <color rgb="FFFF0000"/>
        <rFont val="Calibri"/>
        <family val="2"/>
      </rPr>
      <t>Link:</t>
    </r>
    <r>
      <rPr>
        <sz val="10"/>
        <color rgb="FF000000"/>
        <rFont val="Calibri"/>
        <family val="2"/>
      </rPr>
      <t xml:space="preserve"> http://fgaa.gov.co/sites/default/files/Plan%20de%20accion%20FUGA%202015%20%281%29.pdf</t>
    </r>
  </si>
  <si>
    <t>- Objetivos</t>
  </si>
  <si>
    <t>- Estrategias</t>
  </si>
  <si>
    <t>- Proyectos</t>
  </si>
  <si>
    <t xml:space="preserve">- Metas </t>
  </si>
  <si>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</si>
  <si>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t>- Distribución presupuestal de proyectos de inversión</t>
  </si>
  <si>
    <r>
      <rPr>
        <b/>
        <sz val="10"/>
        <color rgb="FFFF0000"/>
        <rFont val="Calibri"/>
        <family val="2"/>
      </rPr>
      <t>Pestaña:</t>
    </r>
    <r>
      <rPr>
        <sz val="10"/>
        <color rgb="FF000000"/>
        <rFont val="Calibri"/>
        <family val="2"/>
      </rPr>
      <t xml:space="preserve"> La Fundación - Gestión y Control - Escoger categoria Planes -Plan de acción FUGA 2015
Link: </t>
    </r>
    <r>
      <rPr>
        <b/>
        <sz val="10"/>
        <color rgb="FFFF0000"/>
        <rFont val="Calibri"/>
        <family val="2"/>
      </rPr>
      <t>http:</t>
    </r>
    <r>
      <rPr>
        <sz val="10"/>
        <color rgb="FF000000"/>
        <rFont val="Calibri"/>
        <family val="2"/>
      </rPr>
      <t>//fgaa.gov.co/sites/default/files/Plan%20de%20accion%20FUGA%202015%20%281%29.pdf</t>
    </r>
  </si>
  <si>
    <t>- Informe de gestión del año inmediatamente anterior</t>
  </si>
  <si>
    <r>
      <rPr>
        <b/>
        <sz val="10"/>
        <color rgb="FFFF0000"/>
        <rFont val="Calibri"/>
        <family val="2"/>
      </rPr>
      <t>Pestaña</t>
    </r>
    <r>
      <rPr>
        <sz val="10"/>
        <color rgb="FF000000"/>
        <rFont val="Calibri"/>
        <family val="2"/>
      </rPr>
      <t xml:space="preserve">: La Fundación - Gestión y Control - Escoger categoria Informes de gestión
</t>
    </r>
    <r>
      <rPr>
        <b/>
        <sz val="10"/>
        <color rgb="FFFF0000"/>
        <rFont val="Calibri"/>
        <family val="2"/>
      </rPr>
      <t>Link:</t>
    </r>
    <r>
      <rPr>
        <sz val="10"/>
        <color rgb="FF000000"/>
        <rFont val="Calibri"/>
        <family val="2"/>
      </rPr>
      <t xml:space="preserve"> http://fgaa.gov.co/normatividad-vista?tid=14</t>
    </r>
  </si>
  <si>
    <t xml:space="preserve">- Presupuesto desagregado con modificaciones </t>
  </si>
  <si>
    <t>x</t>
  </si>
  <si>
    <r>
      <rPr>
        <b/>
        <sz val="10"/>
        <color rgb="FFFF0000"/>
        <rFont val="Calibri"/>
        <family val="2"/>
      </rPr>
      <t>Pestaña</t>
    </r>
    <r>
      <rPr>
        <sz val="10"/>
        <color rgb="FF000000"/>
        <rFont val="Calibri"/>
        <family val="2"/>
      </rPr>
      <t xml:space="preserve">: La Fundación - Gestión y Control - Escoger categoria Informes presupuestales - Ejecución presupuesto de gastos e inversión.
</t>
    </r>
    <r>
      <rPr>
        <b/>
        <sz val="10"/>
        <color rgb="FFFF0000"/>
        <rFont val="Calibri"/>
        <family val="2"/>
      </rPr>
      <t>Link:</t>
    </r>
    <r>
      <rPr>
        <sz val="10"/>
        <color rgb="FFFF0000"/>
        <rFont val="Calibri"/>
        <family val="2"/>
      </rPr>
      <t xml:space="preserve"> </t>
    </r>
    <r>
      <rPr>
        <sz val="10"/>
        <color rgb="FF000000"/>
        <rFont val="Calibri"/>
        <family val="2"/>
      </rPr>
      <t>http://fgaa.gov.co/sites/default/files/EJECUCION%20PRESUPUESTO%20DE%20GASTOS%20E%20INVERSION%20A%2031%20DE%20ENERO%20DE%202015_0.pdf</t>
    </r>
  </si>
  <si>
    <t>c)</t>
  </si>
  <si>
    <t xml:space="preserve">El directorio de los servidores públicos con la siguiente información: </t>
  </si>
  <si>
    <r>
      <rPr>
        <b/>
        <sz val="10"/>
        <color rgb="FFFF0000"/>
        <rFont val="Calibri"/>
        <family val="2"/>
      </rPr>
      <t>Pestaña:</t>
    </r>
    <r>
      <rPr>
        <sz val="10"/>
        <color rgb="FF000000"/>
        <rFont val="Calibri"/>
        <family val="2"/>
      </rPr>
      <t xml:space="preserve"> Arbol de contenido ubicado en la parte inferior de la página (bloque estatico) -Subdirección Administrativa - Directorio (el cual contiene el telefono y extensiones por dependenciam más no por funcionario y Correos Institucionales (el cual contiene nombre, cargo y correo de los funcionarios y contratistas)
</t>
    </r>
    <r>
      <rPr>
        <b/>
        <sz val="10"/>
        <color rgb="FFFF0000"/>
        <rFont val="Calibri"/>
        <family val="2"/>
      </rPr>
      <t>Links que referencian al directorio</t>
    </r>
    <r>
      <rPr>
        <sz val="10"/>
        <color rgb="FF000000"/>
        <rFont val="Calibri"/>
        <family val="2"/>
      </rPr>
      <t xml:space="preserve">:
</t>
    </r>
    <r>
      <rPr>
        <u/>
        <sz val="10"/>
        <color rgb="FF000000"/>
        <rFont val="Calibri"/>
        <family val="2"/>
      </rPr>
      <t>Directorio</t>
    </r>
    <r>
      <rPr>
        <sz val="10"/>
        <color rgb="FF000000"/>
        <rFont val="Calibri"/>
        <family val="2"/>
      </rPr>
      <t xml:space="preserve">: http://www.fuga.gov.co/directorio#.VQtDaeF5J74
</t>
    </r>
    <r>
      <rPr>
        <u/>
        <sz val="10"/>
        <color rgb="FF000000"/>
        <rFont val="Calibri"/>
        <family val="2"/>
      </rPr>
      <t>Correos Institucionales</t>
    </r>
    <r>
      <rPr>
        <sz val="10"/>
        <color rgb="FF000000"/>
        <rFont val="Calibri"/>
        <family val="2"/>
      </rPr>
      <t>: http://www.fgaa.gov.co/correos-institucionales#.VQtDfuF5J75</t>
    </r>
  </si>
  <si>
    <t xml:space="preserve">- Nombres y apellidos completos </t>
  </si>
  <si>
    <r>
      <rPr>
        <sz val="10"/>
        <color rgb="FF000000"/>
        <rFont val="Calibri"/>
        <family val="2"/>
      </rPr>
      <t>No todos los nombres estan completos</t>
    </r>
    <r>
      <rPr>
        <b/>
        <sz val="10"/>
        <color rgb="FFFF0000"/>
        <rFont val="Calibri"/>
        <family val="2"/>
      </rPr>
      <t xml:space="preserve">
Pestaña</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 
</t>
    </r>
    <r>
      <rPr>
        <sz val="10"/>
        <color rgb="FF000000"/>
        <rFont val="Calibri"/>
        <family val="2"/>
      </rPr>
      <t>http://www.fgaa.gov.co/correos-institucionales#.VQm1KeF5J75</t>
    </r>
  </si>
  <si>
    <t xml:space="preserve">- Ciudad de nacimiento </t>
  </si>
  <si>
    <t>- Formación académica</t>
  </si>
  <si>
    <t>- Experiencia laboral y profesional</t>
  </si>
  <si>
    <t>- Cargo</t>
  </si>
  <si>
    <r>
      <rPr>
        <b/>
        <sz val="10"/>
        <color rgb="FFFF0000"/>
        <rFont val="Calibri"/>
        <family val="2"/>
      </rPr>
      <t>Pestaña</t>
    </r>
    <r>
      <rPr>
        <sz val="10"/>
        <color rgb="FF000000"/>
        <rFont val="Calibri"/>
        <family val="2"/>
      </rPr>
      <t xml:space="preserve">: </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Links: 
</t>
    </r>
    <r>
      <rPr>
        <sz val="10"/>
        <color rgb="FF000000"/>
        <rFont val="Calibri"/>
        <family val="2"/>
      </rPr>
      <t>http://www.fgaa.gov.co/correos-institucionales#.VQm1KeF5J75</t>
    </r>
  </si>
  <si>
    <t>- Correo electrónico</t>
  </si>
  <si>
    <r>
      <rPr>
        <b/>
        <sz val="10"/>
        <color rgb="FFFF0000"/>
        <rFont val="Calibri"/>
        <family val="2"/>
      </rPr>
      <t>Pestaña</t>
    </r>
    <r>
      <rPr>
        <sz val="10"/>
        <color rgb="FF000000"/>
        <rFont val="Calibri"/>
        <family val="2"/>
      </rPr>
      <t xml:space="preserve">: </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Links: 
</t>
    </r>
    <r>
      <rPr>
        <sz val="10"/>
        <color rgb="FF000000"/>
        <rFont val="Calibri"/>
        <family val="2"/>
      </rPr>
      <t>http://www.fgaa.gov.co/correos-institucionales#.VQm1KeF5J76</t>
    </r>
  </si>
  <si>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</si>
  <si>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t xml:space="preserve">- Teléfono </t>
  </si>
  <si>
    <r>
      <rPr>
        <b/>
        <sz val="10"/>
        <color rgb="FFFF0000"/>
        <rFont val="Calibri"/>
        <family val="2"/>
      </rPr>
      <t>Pestaña</t>
    </r>
    <r>
      <rPr>
        <sz val="10"/>
        <color rgb="FF000000"/>
        <rFont val="Calibri"/>
        <family val="2"/>
      </rPr>
      <t xml:space="preserve">:  </t>
    </r>
    <r>
      <rPr>
        <sz val="10"/>
        <color rgb="FF000000"/>
        <rFont val="Calibri"/>
        <family val="2"/>
      </rPr>
      <t xml:space="preserve">Arbol de contenido ubicado en la parte inferior de la página (bloque estatico) -Subdirección Administrativa - Directorio 
</t>
    </r>
    <r>
      <rPr>
        <b/>
        <sz val="10"/>
        <color rgb="FFFF0000"/>
        <rFont val="Calibri"/>
        <family val="2"/>
      </rPr>
      <t xml:space="preserve">Links: 
</t>
    </r>
    <r>
      <rPr>
        <sz val="10"/>
        <color rgb="FF000000"/>
        <rFont val="Calibri"/>
        <family val="2"/>
      </rPr>
      <t xml:space="preserve">http://www.fgaa.gov.co/directorio#.VQm1EeF5J74
</t>
    </r>
    <r>
      <rPr>
        <sz val="10"/>
        <color rgb="FF000000"/>
        <rFont val="Calibri"/>
        <family val="2"/>
      </rPr>
      <t xml:space="preserve">
</t>
    </r>
  </si>
  <si>
    <t>- Escalas salariales por categorías de todos los servidores</t>
  </si>
  <si>
    <t>El directorio de personas naturales con contratos de prestación de servicios con la siguiente información:</t>
  </si>
  <si>
    <t>La fundación tiene publicado el documento denomimado "Listado de contrtos adelantado en 2014"</t>
  </si>
  <si>
    <r>
      <rPr>
        <b/>
        <sz val="10"/>
        <color rgb="FFFF0000"/>
        <rFont val="Calibri"/>
        <family val="2"/>
      </rPr>
      <t>Pestaña</t>
    </r>
    <r>
      <rPr>
        <sz val="10"/>
        <color rgb="FF000000"/>
        <rFont val="Calibri"/>
        <family val="2"/>
      </rPr>
      <t xml:space="preserve">:  La Fundación - Gestión y Control - Escoger categoria Información jurídica y legal -Listado de contratos adelantados en 2014
</t>
    </r>
    <r>
      <rPr>
        <b/>
        <sz val="10"/>
        <color rgb="FFFF0000"/>
        <rFont val="Calibri"/>
        <family val="2"/>
      </rPr>
      <t xml:space="preserve">Links: 
</t>
    </r>
    <r>
      <rPr>
        <sz val="10"/>
        <color rgb="FF000000"/>
        <rFont val="Calibri"/>
        <family val="2"/>
      </rPr>
      <t xml:space="preserve">http://fgaa.gov.co/sites/default/files/LISTADO%20DE%20CONTRATOS%20ADELANTADOS%20A%2010%20DE%20OCTUBRE%20DE%202014.pdf
</t>
    </r>
    <r>
      <rPr>
        <sz val="10"/>
        <color rgb="FF000000"/>
        <rFont val="Calibri"/>
        <family val="2"/>
      </rPr>
      <t xml:space="preserve">
</t>
    </r>
  </si>
  <si>
    <t>- Objeto del contrato</t>
  </si>
  <si>
    <t>- Monto de los honorarios</t>
  </si>
  <si>
    <r>
      <rPr>
        <b/>
        <sz val="10"/>
        <color rgb="FFFF0000"/>
        <rFont val="Calibri"/>
        <family val="2"/>
      </rPr>
      <t>Pestaña</t>
    </r>
    <r>
      <rPr>
        <sz val="10"/>
        <color rgb="FF000000"/>
        <rFont val="Calibri"/>
        <family val="2"/>
      </rPr>
      <t xml:space="preserve">:  La Fundación - Gestión y Control - Escoger categoria Información jurídica y legal -Listado de contratos adelantados en 2014
</t>
    </r>
    <r>
      <rPr>
        <b/>
        <sz val="10"/>
        <color rgb="FFFF0000"/>
        <rFont val="Calibri"/>
        <family val="2"/>
      </rPr>
      <t xml:space="preserve">Link: 
</t>
    </r>
    <r>
      <rPr>
        <sz val="10"/>
        <color rgb="FF000000"/>
        <rFont val="Calibri"/>
        <family val="2"/>
      </rPr>
      <t xml:space="preserve">http://fgaa.gov.co/sites/default/files/LISTADO%20DE%20CONTRATOS%20ADELANTADOS%20A%2010%20DE%20OCTUBRE%20DE%202014.pdf
</t>
    </r>
    <r>
      <rPr>
        <sz val="10"/>
        <color rgb="FF000000"/>
        <rFont val="Calibri"/>
        <family val="2"/>
      </rPr>
      <t xml:space="preserve">
</t>
    </r>
  </si>
  <si>
    <t>d)</t>
  </si>
  <si>
    <t>Las normas generales y reglamentarias del sujeto obligado</t>
  </si>
  <si>
    <r>
      <rPr>
        <sz val="10"/>
        <color rgb="FF000000"/>
        <rFont val="Calibri"/>
        <family val="2"/>
      </rPr>
      <t>Publicadas resoluciones sobre creación, estatutos y manual de funciones de la FUGA</t>
    </r>
    <r>
      <rPr>
        <b/>
        <sz val="10"/>
        <color rgb="FFFF0000"/>
        <rFont val="Calibri"/>
        <family val="2"/>
      </rPr>
      <t xml:space="preserve">
Pestaña</t>
    </r>
    <r>
      <rPr>
        <sz val="10"/>
        <color rgb="FF000000"/>
        <rFont val="Calibri"/>
        <family val="2"/>
      </rPr>
      <t xml:space="preserve">: Arbol de contenido ubicado en la parte inferior de la página (bloque estatico) -Subdirección Administrativa - Normatividad
</t>
    </r>
    <r>
      <rPr>
        <b/>
        <sz val="10"/>
        <color rgb="FFFF0000"/>
        <rFont val="Calibri"/>
        <family val="2"/>
      </rPr>
      <t>Link:</t>
    </r>
    <r>
      <rPr>
        <sz val="10"/>
        <color rgb="FF000000"/>
        <rFont val="Calibri"/>
        <family val="2"/>
      </rPr>
      <t xml:space="preserve"> http://www.fgaa.gov.co/categor%C3%ADa-subadministrativa/planta#overlay-context=</t>
    </r>
  </si>
  <si>
    <t>Las políticas, lineamientos o manuales</t>
  </si>
  <si>
    <t>Las metas y objetivos de las unidades administrativas de conformidad con sus programas operativos</t>
  </si>
  <si>
    <r>
      <rPr>
        <b/>
        <sz val="10"/>
        <color rgb="FFFF0000"/>
        <rFont val="Calibri"/>
        <family val="2"/>
      </rPr>
      <t>Pestaña</t>
    </r>
    <r>
      <rPr>
        <sz val="10"/>
        <color rgb="FF000000"/>
        <rFont val="Calibri"/>
        <family val="2"/>
      </rPr>
      <t xml:space="preserve">:  La Fundación - Gestión y Control - Escoger categoria Planes-Planes 2014 - planes acción por depencia 2014
</t>
    </r>
    <r>
      <rPr>
        <b/>
        <sz val="10"/>
        <color rgb="FFFF0000"/>
        <rFont val="Calibri"/>
        <family val="2"/>
      </rPr>
      <t xml:space="preserve">Link: 
</t>
    </r>
    <r>
      <rPr>
        <sz val="10"/>
        <color rgb="FF000000"/>
        <rFont val="Calibri"/>
        <family val="2"/>
      </rPr>
      <t>http://fgaa.gov.co/planes-2014#.VQxKu-F5J74</t>
    </r>
    <r>
      <rPr>
        <sz val="10"/>
        <color rgb="FF000000"/>
        <rFont val="Calibri"/>
        <family val="2"/>
      </rPr>
      <t xml:space="preserve">
</t>
    </r>
  </si>
  <si>
    <t xml:space="preserve">Los resultados de las auditorías al ejercicio presupuestal </t>
  </si>
  <si>
    <t>Los indicadores de desempeño</t>
  </si>
  <si>
    <r>
      <rPr>
        <b/>
        <sz val="10"/>
        <color rgb="FFFF0000"/>
        <rFont val="Calibri"/>
        <family val="2"/>
      </rPr>
      <t>Pestaña</t>
    </r>
    <r>
      <rPr>
        <sz val="10"/>
        <color rgb="FF000000"/>
        <rFont val="Calibri"/>
        <family val="2"/>
      </rPr>
      <t xml:space="preserve">:  La Fundación - Gestión y Control - Escoger categoria Planes-Planes 2014 - planes acción por depencia 2014
</t>
    </r>
    <r>
      <rPr>
        <b/>
        <sz val="10"/>
        <color rgb="FFFF0000"/>
        <rFont val="Calibri"/>
        <family val="2"/>
      </rPr>
      <t xml:space="preserve">Link: 
</t>
    </r>
    <r>
      <rPr>
        <sz val="10"/>
        <color rgb="FF000000"/>
        <rFont val="Calibri"/>
        <family val="2"/>
      </rPr>
      <t>http://fgaa.gov.co/planes-2014#.VQxKu-F5J74</t>
    </r>
    <r>
      <rPr>
        <sz val="10"/>
        <color rgb="FF000000"/>
        <rFont val="Calibri"/>
        <family val="2"/>
      </rPr>
      <t xml:space="preserve">
</t>
    </r>
  </si>
  <si>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</si>
  <si>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t>e)</t>
  </si>
  <si>
    <t>El Plan Anual de Adquisiciones</t>
  </si>
  <si>
    <r>
      <rPr>
        <b/>
        <sz val="10"/>
        <color rgb="FFFF0000"/>
        <rFont val="Calibri"/>
        <family val="2"/>
      </rPr>
      <t>Pestaña</t>
    </r>
    <r>
      <rPr>
        <sz val="10"/>
        <color rgb="FF000000"/>
        <rFont val="Calibri"/>
        <family val="2"/>
      </rPr>
      <t xml:space="preserve">:  La Fundación - Gestión y Control - Escoger categoria Planes-Plan Anual de adquisiciones 2015
</t>
    </r>
    <r>
      <rPr>
        <b/>
        <sz val="10"/>
        <color rgb="FFFF0000"/>
        <rFont val="Calibri"/>
        <family val="2"/>
      </rPr>
      <t xml:space="preserve">Link: 
</t>
    </r>
    <r>
      <rPr>
        <sz val="10"/>
        <color rgb="FF000000"/>
        <rFont val="Calibri"/>
        <family val="2"/>
      </rPr>
      <t>http://fgaa.gov.co/sites/default/files/PLAN%20ANUAL%20DE%20ADQUISICIONES%20FUGA%202015-3.pdf</t>
    </r>
    <r>
      <rPr>
        <sz val="10"/>
        <color rgb="FF000000"/>
        <rFont val="Calibri"/>
        <family val="2"/>
      </rPr>
      <t xml:space="preserve">
</t>
    </r>
  </si>
  <si>
    <t>Las contrataciones adjudicadas para la correspondiente vigencia en:</t>
  </si>
  <si>
    <r>
      <rPr>
        <b/>
        <sz val="10"/>
        <color rgb="FFFF0000"/>
        <rFont val="Calibri"/>
        <family val="2"/>
      </rPr>
      <t>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</si>
  <si>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 Funcionamiento e inversión</t>
  </si>
  <si>
    <t>- Obras públicas</t>
  </si>
  <si>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</si>
  <si>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 xml:space="preserve">- Bienes adquiridos y arrendados </t>
  </si>
  <si>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</si>
  <si>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 Servicios de estudios o investigaciones, señalando el tema específico (Ley 1474 de 2011,  Art. 74)</t>
  </si>
  <si>
    <t>.Artículo 9. Información mínima obligatoria respecto a la estructura del sujeto obligado. Nota: Art. 10: esta información debe actualizarse mínimo cada mes.</t>
  </si>
  <si>
    <t>- Contratos de prestación de servicios</t>
  </si>
  <si>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</si>
  <si>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f)</t>
  </si>
  <si>
    <t>Los plazos de cumplimiento de los contratos</t>
  </si>
  <si>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</si>
  <si>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g)</t>
  </si>
  <si>
    <t>El Plan Anticorrupción y de Atención al Ciudadano</t>
  </si>
  <si>
    <r>
      <rPr>
        <b/>
        <sz val="10"/>
        <color rgb="FFFF0000"/>
        <rFont val="Calibri"/>
        <family val="2"/>
      </rPr>
      <t>Pestaña</t>
    </r>
    <r>
      <rPr>
        <sz val="10"/>
        <color rgb="FF000000"/>
        <rFont val="Calibri"/>
        <family val="2"/>
      </rPr>
      <t xml:space="preserve">: La Fundación - Gestión y Control - Escoger categoria  Planes - Plan Anticorrupción y de Atención al Ciudadano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http://fgaa.gov.co/sites/default/files/PLAN%20ANTICORRUPCI%C3%93N%20Y%20DE%20ATENCI%C3%93N%20AL%20CIUDADANO%202015_1.pdf
</t>
    </r>
  </si>
  <si>
    <t>Artículo 11. Información mínima obligatoria respecto a servicios, procedimientos y funcionamiento del sujeto obligado.</t>
  </si>
  <si>
    <t>Los detalles de los servicios brindados directamente al público</t>
  </si>
  <si>
    <r>
      <rPr>
        <b/>
        <sz val="10"/>
        <color rgb="FFFF0000"/>
        <rFont val="Calibri"/>
        <family val="2"/>
      </rPr>
      <t>Pagina inicial - Pestañas</t>
    </r>
    <r>
      <rPr>
        <sz val="10"/>
        <color rgb="FF000000"/>
        <rFont val="Calibri"/>
        <family val="2"/>
      </rPr>
      <t xml:space="preserve">: Artes Plásticas y Visuales - Programación - Convocatorias - Biblioteca - Clubes y Talleres
</t>
    </r>
    <r>
      <rPr>
        <b/>
        <sz val="10"/>
        <color rgb="FFFF0000"/>
        <rFont val="Calibri"/>
        <family val="2"/>
      </rPr>
      <t xml:space="preserve">Link: </t>
    </r>
    <r>
      <rPr>
        <sz val="10"/>
        <color rgb="FF000000"/>
        <rFont val="Calibri"/>
        <family val="2"/>
      </rPr>
      <t>www.fuga.gov.co</t>
    </r>
    <r>
      <rPr>
        <b/>
        <sz val="10"/>
        <color rgb="FFFF0000"/>
        <rFont val="Calibri"/>
        <family val="2"/>
      </rPr>
      <t xml:space="preserve">
</t>
    </r>
    <r>
      <rPr>
        <sz val="10"/>
        <color rgb="FF000000"/>
        <rFont val="Calibri"/>
        <family val="2"/>
      </rPr>
      <t xml:space="preserve">
</t>
    </r>
  </si>
  <si>
    <t>La normatividad sobre los servicios brindados al público</t>
  </si>
  <si>
    <t>Los formularios y protocolos de atención al público</t>
  </si>
  <si>
    <r>
      <rPr>
        <b/>
        <sz val="10"/>
        <color rgb="FFFF0000"/>
        <rFont val="Calibri"/>
        <family val="2"/>
      </rPr>
      <t>Pestaña</t>
    </r>
    <r>
      <rPr>
        <sz val="10"/>
        <color rgb="FF000000"/>
        <rFont val="Calibri"/>
        <family val="2"/>
      </rPr>
      <t xml:space="preserve">: Arbol de contenido ubicado en la parte inferior de la página (bloque estatico) - Atención al Ciudadano - Punto de Atención y Defensor al Ciudadano.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 http://www.fuga.gov.co/punto-de-atenci%C3%B3n-y-defensor-del-ciudadano#.VQrwqeF5J74</t>
    </r>
  </si>
  <si>
    <r>
      <rPr>
        <sz val="10"/>
        <color rgb="FF000000"/>
        <rFont val="Calibri"/>
        <family val="2"/>
      </rPr>
      <t xml:space="preserve">La información sobre los </t>
    </r>
    <r>
      <rPr>
        <sz val="10"/>
        <color rgb="FF000000"/>
        <rFont val="Calibri"/>
        <family val="2"/>
      </rPr>
      <t xml:space="preserve">trámites </t>
    </r>
    <r>
      <rPr>
        <sz val="10"/>
        <color rgb="FF000000"/>
        <rFont val="Calibri"/>
        <family val="2"/>
      </rPr>
      <t>que se pueden adelantar ante la entidad</t>
    </r>
  </si>
  <si>
    <t>La FUGA no realiza ningún trámite al ciudadano, sólo presta servicios</t>
  </si>
  <si>
    <t>La normatividad sobre trámites</t>
  </si>
  <si>
    <t xml:space="preserve">Los procesos de los trámites </t>
  </si>
  <si>
    <t>Los costos asociados a los trámites</t>
  </si>
  <si>
    <t>Los formatos o formularios requeridos para los trámites</t>
  </si>
  <si>
    <t>La descripción de los procedimientos para la toma de las decisiones en las diferentes áreas</t>
  </si>
  <si>
    <t xml:space="preserve">El contenido de las decisiones y/o políticas adoptadas que afecten al público, con fundamentos e interpretación autorizada </t>
  </si>
  <si>
    <r>
      <rPr>
        <b/>
        <sz val="10"/>
        <color rgb="FFFF0000"/>
        <rFont val="Calibri"/>
        <family val="2"/>
      </rPr>
      <t>Pestaña</t>
    </r>
    <r>
      <rPr>
        <sz val="10"/>
        <color rgb="FF000000"/>
        <rFont val="Calibri"/>
        <family val="2"/>
      </rPr>
      <t xml:space="preserve">: Clubes y Talleres
</t>
    </r>
    <r>
      <rPr>
        <b/>
        <sz val="10"/>
        <color rgb="FFFF0000"/>
        <rFont val="Calibri"/>
        <family val="2"/>
      </rPr>
      <t xml:space="preserve">Link: </t>
    </r>
    <r>
      <rPr>
        <sz val="10"/>
        <color rgb="FF000000"/>
        <rFont val="Calibri"/>
        <family val="2"/>
      </rPr>
      <t xml:space="preserve">http://fgaa.gov.co/talleres-y-clubes-art%C3%ADsticos#.VQsKgeF5J74
</t>
    </r>
  </si>
  <si>
    <t>Los informes de gestión, evaluación y auditoría</t>
  </si>
  <si>
    <r>
      <rPr>
        <b/>
        <sz val="10"/>
        <color rgb="FFFF0000"/>
        <rFont val="Calibri"/>
        <family val="2"/>
      </rPr>
      <t>Pestaña</t>
    </r>
    <r>
      <rPr>
        <sz val="10"/>
        <color rgb="FF000000"/>
        <rFont val="Calibri"/>
        <family val="2"/>
      </rPr>
      <t xml:space="preserve">: La Fundación - Gestión y Control - Escoger categoria  Planes - Informes de gestión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http://fgaa.gov.co/normatividad-vista?tid=14
</t>
    </r>
  </si>
  <si>
    <t xml:space="preserve">El mecanismo interno y externo de supervisión, notificación y vigilancia </t>
  </si>
  <si>
    <r>
      <rPr>
        <sz val="10"/>
        <color theme="1"/>
        <rFont val="Calibri"/>
        <family val="2"/>
      </rPr>
      <t xml:space="preserve">Mecanismos de supervisión, notificación y vigilancia:
1. Manual de sepervisión e interventoria
2. Informes de auditorias independientes de Control Interno
3. Correo electrónico: atencionalciudadano@fuga.gov.co
</t>
    </r>
    <r>
      <rPr>
        <b/>
        <sz val="10"/>
        <color rgb="FFFF0000"/>
        <rFont val="Calibri"/>
        <family val="2"/>
      </rPr>
      <t>links:</t>
    </r>
    <r>
      <rPr>
        <sz val="10"/>
        <color theme="1"/>
        <rFont val="Calibri"/>
        <family val="2"/>
      </rPr>
      <t xml:space="preserve">
1. http://fgaa.gov.co/manual-de-contrataci%C3%B3n#.VQxMGeF5J74
2. http://fgaa.gov.co/normatividad-vista?tid=16
3. http://fgaa.gov.co/punto-de-atenci%C3%B3n-y-defensor-del-ciudadano#.VQxMYeF5J74
</t>
    </r>
  </si>
  <si>
    <t>Los procedimientos, lineamientos y políticas en materia de adquisiciones y compras</t>
  </si>
  <si>
    <t>MANUAL DE CONTRATACION
http://www.fuga.gov.co/categoria-normatividad/información-jur%C3%ADdica-y-legal</t>
  </si>
  <si>
    <t xml:space="preserve">Los datos de adjudicación y ejecución de contratos, incluidos concursos, licitaciones y demás modalidades de contratación pública </t>
  </si>
  <si>
    <r>
      <rPr>
        <b/>
        <sz val="10"/>
        <color rgb="FFFF0000"/>
        <rFont val="Calibri"/>
        <family val="2"/>
      </rPr>
      <t>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</si>
  <si>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t>h)</t>
  </si>
  <si>
    <t>El mecanismo de presentación directa de solicitudes, quejas y reclamos a disposición del público en relación con acciones u omisiones del sujeto obligado</t>
  </si>
  <si>
    <r>
      <rPr>
        <b/>
        <sz val="10"/>
        <color rgb="FFFF0000"/>
        <rFont val="Calibri"/>
        <family val="2"/>
      </rPr>
      <t>Pestaña</t>
    </r>
    <r>
      <rPr>
        <sz val="10"/>
        <color rgb="FF000000"/>
        <rFont val="Calibri"/>
        <family val="2"/>
      </rPr>
      <t xml:space="preserve">: Arbol de contenido ubicado en la parte inferior de la página (bloque estatico) - Atención al Ciudadano - Punto de Atención y Defensor al Ciudadano. 
</t>
    </r>
    <r>
      <rPr>
        <b/>
        <sz val="10"/>
        <color rgb="FFFF0000"/>
        <rFont val="Calibri"/>
        <family val="2"/>
      </rPr>
      <t xml:space="preserve">Link: </t>
    </r>
    <r>
      <rPr>
        <sz val="10"/>
        <color rgb="FF000000"/>
        <rFont val="Calibri"/>
        <family val="2"/>
      </rPr>
      <t xml:space="preserve">
http://www.fuga.gov.co/punto-de-atenci%C3%B3n-y-defensor-del-ciudadano#.VQrwqeF5J74</t>
    </r>
  </si>
  <si>
    <t>El informe de todas las solicitudes, denuncias y los tiempos de respuesta del sujeto obligado</t>
  </si>
  <si>
    <r>
      <rPr>
        <b/>
        <sz val="10"/>
        <color rgb="FFFF0000"/>
        <rFont val="Calibri"/>
        <family val="2"/>
      </rPr>
      <t>Pestaña</t>
    </r>
    <r>
      <rPr>
        <sz val="10"/>
        <color rgb="FF000000"/>
        <rFont val="Calibri"/>
        <family val="2"/>
      </rPr>
      <t xml:space="preserve">: Arbol de contenido ubicado en la parte inferior de la página (bloque estatico) - Atención al Ciudadano - Estadísticas PQRS
</t>
    </r>
    <r>
      <rPr>
        <b/>
        <sz val="10"/>
        <color rgb="FFFF0000"/>
        <rFont val="Calibri"/>
        <family val="2"/>
      </rPr>
      <t xml:space="preserve">Link: </t>
    </r>
    <r>
      <rPr>
        <sz val="10"/>
        <color rgb="FF000000"/>
        <rFont val="Calibri"/>
        <family val="2"/>
      </rPr>
      <t xml:space="preserve">
http://www.fuga.gov.co/estad%C3%ADsticas-pqrs#.VQrzSeF5J74</t>
    </r>
  </si>
  <si>
    <t>i)</t>
  </si>
  <si>
    <t>El mecanismo o procedimiento para la participación ciudadana en la formulación de la política o el ejercicio de las facultades del sujeto obligado</t>
  </si>
  <si>
    <t>j)</t>
  </si>
  <si>
    <t xml:space="preserve">El registro de los documentos publicados de conformidad con la presente ley y automáticamente disponibles </t>
  </si>
  <si>
    <t>El Registro de Activos de Información</t>
  </si>
  <si>
    <t>k)</t>
  </si>
  <si>
    <t>Los datos abiertos contemplando las excepciones de la presente Ley</t>
  </si>
  <si>
    <t>Las condiciones técnicas de publicación de datos abiertos con requisitos del Gobierno Nacional a través del MinTIC</t>
  </si>
  <si>
    <t>Artículo 8: Criterio Diferencial de Accesibilidad</t>
  </si>
  <si>
    <t>La información pública es divulgada en diversos idiomas y lenguas a solicitud de las autoridades de las comunidades particulares que son afectas por el sujeto obligado</t>
  </si>
  <si>
    <t>Los formatos alternativos son comprensibles para los grupos que particularmente son afectados por el sujeto obligado</t>
  </si>
  <si>
    <t>Los medios de comunicación utilizados por la entidad facilitan el acceso a las personas que se encuentran en situación de discapacidad</t>
  </si>
  <si>
    <t>Artículo 10: Publicidad de la Contratación</t>
  </si>
  <si>
    <t xml:space="preserve">Existe un vínculo directo a las contrataciones en curso en el sistema de contratación pública </t>
  </si>
  <si>
    <r>
      <rPr>
        <b/>
        <sz val="10"/>
        <color rgb="FFFF0000"/>
        <rFont val="Calibri"/>
        <family val="2"/>
      </rPr>
      <t>Pestaña</t>
    </r>
    <r>
      <rPr>
        <sz val="10"/>
        <color rgb="FF000000"/>
        <rFont val="Calibri"/>
        <family val="2"/>
      </rPr>
      <t xml:space="preserve">: 
1. La Fundación - Gestión y Control - Escoger categoria Información jurídica y legal - links a contratación bogotá y colombia compra eficiente
</t>
    </r>
    <r>
      <rPr>
        <b/>
        <sz val="10"/>
        <color rgb="FFFF0000"/>
        <rFont val="Calibri"/>
        <family val="2"/>
      </rPr>
      <t xml:space="preserve">Link: 
</t>
    </r>
    <r>
      <rPr>
        <sz val="10"/>
        <color rgb="FFFF0000"/>
        <rFont val="Calibri"/>
        <family val="2"/>
      </rPr>
      <t>1</t>
    </r>
    <r>
      <rPr>
        <b/>
        <sz val="10"/>
        <color rgb="FFFF0000"/>
        <rFont val="Calibri"/>
        <family val="2"/>
      </rPr>
      <t xml:space="preserve">. </t>
    </r>
    <r>
      <rPr>
        <sz val="10"/>
        <color rgb="FF000000"/>
        <rFont val="Calibri"/>
        <family val="2"/>
      </rPr>
      <t>http://fgaa.gov.co/normatividad-vista?tid=17</t>
    </r>
    <r>
      <rPr>
        <sz val="10"/>
        <color rgb="FF000000"/>
        <rFont val="Calibri"/>
        <family val="2"/>
      </rPr>
      <t xml:space="preserve">
</t>
    </r>
  </si>
  <si>
    <t>Artículo 12: Esquema de Publicación</t>
  </si>
  <si>
    <t>El sujeto obligado cuenta con un Esquema de Publicación (plazo de cumplimiento: 6 meses siguientes a la entrada en vigencia de la presente Ley para entidades del orden nacional, y 12 meses siguientes para entidades del orden territorial)</t>
  </si>
  <si>
    <t>De acuerdo al articulo 33 de la Ley 1712 de 2014 para  los entes territoriales esta norma entrará en vigencia un año despues de su promulagación, es decir, en marzo de 2015, por la tanto y según lo refererido en articulo 12 de la misma, se tendran 6 meses a partir de esta fecha para adoptar esquema de publicación, es decir, hasta 6 de septiembre de 2015</t>
  </si>
  <si>
    <t>El Esquema de Publicación adoptado es publicado a través de sitio web, y en su defecto a través de boletines, gacetas y carteleras</t>
  </si>
  <si>
    <t xml:space="preserve">Artículo 13: Registro de Activos de Información </t>
  </si>
  <si>
    <t>Creación y actualización mensual del Registro de Activos de Información con estándares del Ministerio Público y Archivo General de la Nación (tablas de retención documental – TRD y los inventarios documentales)</t>
  </si>
  <si>
    <t>Artículo 14: Información publicada con anterioridad</t>
  </si>
  <si>
    <t>El sujeto obligado garantiza y facilita a los solicitantes el acceso a toda la información previamente divulgada en los términos establecidos</t>
  </si>
  <si>
    <t>www.fuga.gov.co</t>
  </si>
  <si>
    <t xml:space="preserve">Publica de manera proactiva las respuestas a las solicitudes en el sitio web,  y en su defecto a través de los dispositivos existentes en su entidad (boletines, gacetas y carteleras). </t>
  </si>
  <si>
    <r>
      <rPr>
        <b/>
        <sz val="10"/>
        <color rgb="FFFF0000"/>
        <rFont val="Calibri"/>
        <family val="2"/>
      </rPr>
      <t>Pestaña</t>
    </r>
    <r>
      <rPr>
        <sz val="10"/>
        <color rgb="FF000000"/>
        <rFont val="Calibri"/>
        <family val="2"/>
      </rPr>
      <t xml:space="preserve">: Arbol de contenido ubicado en la parte inferior de la página (bloque estatico) - Atención al Ciudadano - Sistema Distrital de Quejas y Soluciones
</t>
    </r>
    <r>
      <rPr>
        <b/>
        <sz val="10"/>
        <color rgb="FFFF0000"/>
        <rFont val="Calibri"/>
        <family val="2"/>
      </rPr>
      <t xml:space="preserve">Link: </t>
    </r>
    <r>
      <rPr>
        <sz val="10"/>
        <color rgb="FF000000"/>
        <rFont val="Calibri"/>
        <family val="2"/>
      </rPr>
      <t xml:space="preserve">
https://www.sdqsbogota.gov.co/sdqs//index.jsp</t>
    </r>
  </si>
  <si>
    <t>Artículos 15: Programa de Gestión Documental</t>
  </si>
  <si>
    <t>Se ha adoptado un Programa de Gestión Documental (plazo de cumplimiento: 6 meses siguientes a la entrada en vigencia de la presente Ley para entidades del orden nacional, y 12 meses siguientes para entidades del orden territorial), considerando lo siguiente:</t>
  </si>
  <si>
    <t>De acuerdo al articulo 33 de la Ley 1712 de 2014 para  los entes territoriales esta norma entrará en vigencia un año despues de su promulagación, es decir, en marzo de 2015, por la tanto y según lo refererido en articulo 12 de la misma, se tendran 6 meses a partir de esta fecha para adoptar programa de gestión documental, es decir, hasta 6 de septiembre de 2015</t>
  </si>
  <si>
    <t>- Estableciendo los procedimientos y lineamientos necesarios para la creación, producción, distribución, organización, consulta y conservación de los documentos públicos</t>
  </si>
  <si>
    <t>- Integrando el Programa de Gestión Documental con las funciones administrativas</t>
  </si>
  <si>
    <t>- Observando los lineamientos de Archivo General de la Nación y demás entidades competentes</t>
  </si>
  <si>
    <t xml:space="preserve">Artículo 16: Archivos </t>
  </si>
  <si>
    <t>El sujeto obligado ha establecido los procedimientos y lineamientos para la creación, producción, distribución, organización, consulta y conservación de los archivos</t>
  </si>
  <si>
    <t>Documentados y aprobados en el SIG</t>
  </si>
  <si>
    <t>Artículo 17: Sistemas de Información</t>
  </si>
  <si>
    <t>La entidad asegura la efectividad de los Sistemas de Información electrónica como herramienta para promover el acceso a la información por medio de :</t>
  </si>
  <si>
    <t>- La estructuración de los procedimientos y articulados con los lineamientos establecidos en el Programa de Gestión Documental de la entidad</t>
  </si>
  <si>
    <t>Procedimientos e intructivos aprobados en el SIG y con los requisitos de la normatividad aplicable en gestión documental</t>
  </si>
  <si>
    <t>- La gestión administrativa se encuentra alineada con los sistemas de información</t>
  </si>
  <si>
    <t>- Se ha implementado una ventanilla en la cual se pueda acceder a la información de interés público en formatos y lenguajes comprensibles</t>
  </si>
  <si>
    <t>Oficina de Atención al Ciudadano</t>
  </si>
  <si>
    <t>-  Se ha alineado el sistema de información con la estrategia de Gobierno en Línea</t>
  </si>
  <si>
    <t>Artículo 20: Índice de Información clasificada y reservada</t>
  </si>
  <si>
    <t>Los sujetos obligados deben mantener un Índice de Información Clasificada y Reservada que incluya:</t>
  </si>
  <si>
    <t>- Sus denominaciones (clasificada o reservada)</t>
  </si>
  <si>
    <t>- La motivación de la clasificación de la información</t>
  </si>
  <si>
    <t>- La individualización del acto en que conste tal calificación</t>
  </si>
  <si>
    <t xml:space="preserve">Artículo 26: Respuesta a Solicitudes </t>
  </si>
  <si>
    <r>
      <rPr>
        <sz val="10"/>
        <color rgb="FF000000"/>
        <rFont val="Calibri"/>
        <family val="2"/>
      </rPr>
      <t>Como sujeto obligado responde a las solicitudes de acceso a la información pública de buena fe, de manera adecuada, veraz y oportuna, preferiblemente por vía electrónica,</t>
    </r>
    <r>
      <rPr>
        <sz val="10"/>
        <color rgb="FF000000"/>
        <rFont val="Calibri"/>
        <family val="2"/>
      </rPr>
      <t xml:space="preserve"> con el consentimiento del solicitante</t>
    </r>
  </si>
  <si>
    <r>
      <rPr>
        <b/>
        <sz val="10"/>
        <color rgb="FFFF0000"/>
        <rFont val="Calibri"/>
        <family val="2"/>
      </rPr>
      <t>Pestaña</t>
    </r>
    <r>
      <rPr>
        <sz val="10"/>
        <color rgb="FF000000"/>
        <rFont val="Calibri"/>
        <family val="2"/>
      </rPr>
      <t xml:space="preserve">: Arbol de contenido ubicado en la parte inferior de la página (bloque estatico) - Atención al Ciudadano - Sistema Distrital de Quejas y Soluciones
</t>
    </r>
    <r>
      <rPr>
        <b/>
        <sz val="10"/>
        <color rgb="FFFF0000"/>
        <rFont val="Calibri"/>
        <family val="2"/>
      </rPr>
      <t xml:space="preserve">Link: </t>
    </r>
    <r>
      <rPr>
        <sz val="10"/>
        <color rgb="FF000000"/>
        <rFont val="Calibri"/>
        <family val="2"/>
      </rPr>
      <t xml:space="preserve">
https://www.sdqsbogota.gov.co/sdqs//index.jsp</t>
    </r>
  </si>
  <si>
    <t>Responsable</t>
  </si>
  <si>
    <r>
      <rPr>
        <sz val="10"/>
        <color theme="1"/>
        <rFont val="Calibri"/>
        <family val="2"/>
      </rPr>
      <t xml:space="preserve">Artículo 9. Información mínima obligatoria respecto a la estructura del sujeto obligado. </t>
    </r>
    <r>
      <rPr>
        <b/>
        <sz val="10"/>
        <color theme="1"/>
        <rFont val="Calibri"/>
        <family val="2"/>
      </rPr>
      <t xml:space="preserve">Nota: </t>
    </r>
    <r>
      <rPr>
        <sz val="10"/>
        <color theme="1"/>
        <rFont val="Calibri"/>
        <family val="2"/>
      </rPr>
      <t>Art. 10: esta información debe actualizarse mínimo cada mes.</t>
    </r>
  </si>
  <si>
    <r>
      <rPr>
        <b/>
        <sz val="10"/>
        <color rgb="FFFF0000"/>
        <rFont val="Calibri"/>
        <family val="2"/>
      </rPr>
      <t>Pestañas</t>
    </r>
    <r>
      <rPr>
        <sz val="10"/>
        <color rgb="FF000000"/>
        <rFont val="Calibri"/>
        <family val="2"/>
      </rPr>
      <t xml:space="preserve">: 
</t>
    </r>
    <r>
      <rPr>
        <sz val="10"/>
        <color rgb="FFFF0000"/>
        <rFont val="Calibri"/>
        <family val="2"/>
      </rPr>
      <t>1</t>
    </r>
    <r>
      <rPr>
        <sz val="10"/>
        <color rgb="FF000000"/>
        <rFont val="Calibri"/>
        <family val="2"/>
      </rPr>
      <t xml:space="preserve">. La Fundación - Normatividad - Acuerdo 002 de 1999
</t>
    </r>
    <r>
      <rPr>
        <sz val="10"/>
        <color rgb="FFFF0000"/>
        <rFont val="Calibri"/>
        <family val="2"/>
      </rPr>
      <t>2</t>
    </r>
    <r>
      <rPr>
        <sz val="10"/>
        <color rgb="FF000000"/>
        <rFont val="Calibri"/>
        <family val="2"/>
      </rPr>
      <t xml:space="preserve">.  Arbol de contenido ubicado en la parte inferior de la página (bloque estatico) -Subdirección Administrativa - Organigrama
</t>
    </r>
    <r>
      <rPr>
        <b/>
        <sz val="10"/>
        <color rgb="FFFF0000"/>
        <rFont val="Calibri"/>
        <family val="2"/>
      </rPr>
      <t>Links:</t>
    </r>
    <r>
      <rPr>
        <sz val="10"/>
        <color rgb="FFFF0000"/>
        <rFont val="Calibri"/>
        <family val="2"/>
      </rPr>
      <t xml:space="preserve"> 
1.</t>
    </r>
    <r>
      <rPr>
        <sz val="10"/>
        <color rgb="FF000000"/>
        <rFont val="Calibri"/>
        <family val="2"/>
      </rPr>
      <t xml:space="preserve">http://www.fuga.gov.co/sites/default/files/Acuerdo%20002%20de%201999-%20Junta%20Directiva%20%E2%80%9C%20Por%20la%20cual%20se%20adoptan%20los%20Estatutos%20de%20la%20Fundaci%C3%B3n%20Gilberto%20Alzate%20Avenda%C3%B1o%20y%20se%20modifica%20su%20estructura%20org%C3%A1nica%E2%80%9D.pdf
</t>
    </r>
    <r>
      <rPr>
        <sz val="10"/>
        <color rgb="FFFF0000"/>
        <rFont val="Calibri"/>
        <family val="2"/>
      </rPr>
      <t>2</t>
    </r>
    <r>
      <rPr>
        <sz val="10"/>
        <color rgb="FF000000"/>
        <rFont val="Calibri"/>
        <family val="2"/>
      </rPr>
      <t>. http://www.fgaa.gov.co/organigrama#.VQmq_eF5J74</t>
    </r>
  </si>
  <si>
    <t>Subdirección Administrativa
Talento Humano</t>
  </si>
  <si>
    <r>
      <rPr>
        <b/>
        <sz val="10"/>
        <color rgb="FFFF0000"/>
        <rFont val="Calibri"/>
        <family val="2"/>
      </rPr>
      <t>Pestaña</t>
    </r>
    <r>
      <rPr>
        <sz val="10"/>
        <color rgb="FF000000"/>
        <rFont val="Calibri"/>
        <family val="2"/>
      </rPr>
      <t xml:space="preserve">: La Fundación, describe las funciones de la FUGA y en  Normatividad - Acuerdo 001 de 2011
</t>
    </r>
    <r>
      <rPr>
        <b/>
        <sz val="10"/>
        <color rgb="FFFF0000"/>
        <rFont val="Calibri"/>
        <family val="2"/>
      </rPr>
      <t>Link:</t>
    </r>
    <r>
      <rPr>
        <sz val="10"/>
        <color rgb="FFFF0000"/>
        <rFont val="Calibri"/>
        <family val="2"/>
      </rPr>
      <t xml:space="preserve"> </t>
    </r>
    <r>
      <rPr>
        <sz val="10"/>
        <color rgb="FF000000"/>
        <rFont val="Calibri"/>
        <family val="2"/>
      </rPr>
      <t>www.fuga.gov.co/sites/default/files/Acuerdo 001 de 2011- Junta Directiva “Por el cual se modifica el acuerdo 002 de 1999”.pdf</t>
    </r>
  </si>
  <si>
    <r>
      <rPr>
        <sz val="10"/>
        <color rgb="FF000000"/>
        <rFont val="Calibri"/>
        <family val="2"/>
      </rPr>
      <t>Se cumple parcial, sólo aparece la dirección de la sede principal. En las pestaññas de "programación" y de"artes plasticas y visuales" aparecen las direcciones donde se realizaran eventos.</t>
    </r>
    <r>
      <rPr>
        <b/>
        <sz val="10"/>
        <color rgb="FFFF0000"/>
        <rFont val="Calibri"/>
        <family val="2"/>
      </rPr>
      <t xml:space="preserve">
Pestaña</t>
    </r>
    <r>
      <rPr>
        <sz val="10"/>
        <color rgb="FF000000"/>
        <rFont val="Calibri"/>
        <family val="2"/>
      </rPr>
      <t xml:space="preserve">: Arbol de contenido ubicado en la parte inferior de la página (bloque estatico) - Contactenos
</t>
    </r>
    <r>
      <rPr>
        <b/>
        <sz val="10"/>
        <color rgb="FFFF0000"/>
        <rFont val="Calibri"/>
        <family val="2"/>
      </rPr>
      <t>Link:</t>
    </r>
    <r>
      <rPr>
        <sz val="10"/>
        <color rgb="FFFF0000"/>
        <rFont val="Calibri"/>
        <family val="2"/>
      </rPr>
      <t xml:space="preserve"> </t>
    </r>
    <r>
      <rPr>
        <sz val="10"/>
        <color rgb="FF000000"/>
        <rFont val="Calibri"/>
        <family val="2"/>
      </rPr>
      <t>http://www.fgaa.gov.co/</t>
    </r>
  </si>
  <si>
    <r>
      <rPr>
        <b/>
        <sz val="10"/>
        <color rgb="FFFF0000"/>
        <rFont val="Calibri"/>
        <family val="2"/>
      </rPr>
      <t>Pestaña</t>
    </r>
    <r>
      <rPr>
        <sz val="10"/>
        <color rgb="FF000000"/>
        <rFont val="Calibri"/>
        <family val="2"/>
      </rPr>
      <t xml:space="preserve">: La Fundación - Normatividad - Acuerdo 002 de 1999
</t>
    </r>
    <r>
      <rPr>
        <b/>
        <sz val="10"/>
        <color rgb="FFFF0000"/>
        <rFont val="Calibri"/>
        <family val="2"/>
      </rPr>
      <t>Link:</t>
    </r>
    <r>
      <rPr>
        <sz val="10"/>
        <color rgb="FFFF0000"/>
        <rFont val="Calibri"/>
        <family val="2"/>
      </rPr>
      <t xml:space="preserve"> </t>
    </r>
    <r>
      <rPr>
        <sz val="10"/>
        <color rgb="FF000000"/>
        <rFont val="Calibri"/>
        <family val="2"/>
      </rPr>
      <t>http://www.fuga.gov.co/sites/default/files/Acuerdo%20002%20de%201999-%20Junta%20Directiva%20%E2%80%9C%20Por%20la%20cual%20se%20adoptan%20los%20Estatutos%20de%20la%20Fundaci%C3%B3n%20Gilberto%20Alzate%20Avenda%C3%B1o%20y%20se%20modifica%20su%20estructura%20org%C3%A1nica%E2%80%9D.pdf</t>
    </r>
  </si>
  <si>
    <r>
      <rPr>
        <b/>
        <sz val="10"/>
        <color rgb="FFFF0000"/>
        <rFont val="Calibri"/>
        <family val="2"/>
      </rPr>
      <t>Pestaña</t>
    </r>
    <r>
      <rPr>
        <sz val="10"/>
        <color rgb="FF000000"/>
        <rFont val="Calibri"/>
        <family val="2"/>
      </rPr>
      <t xml:space="preserve">: Arbol de contenido ubicado en la parte inferior de la página (bloque estatico )- Punto de atención y defensor del ciudadano.
</t>
    </r>
    <r>
      <rPr>
        <b/>
        <sz val="10"/>
        <color rgb="FFFF0000"/>
        <rFont val="Calibri"/>
        <family val="2"/>
      </rPr>
      <t>Link:</t>
    </r>
    <r>
      <rPr>
        <sz val="10"/>
        <color rgb="FFFF0000"/>
        <rFont val="Calibri"/>
        <family val="2"/>
      </rPr>
      <t xml:space="preserve"> </t>
    </r>
    <r>
      <rPr>
        <sz val="10"/>
        <color rgb="FF000000"/>
        <rFont val="Calibri"/>
        <family val="2"/>
      </rPr>
      <t>http://www.fgaa.gov.co/punto-de-atenci%C3%B3n-y-defensor-del-ciudadano#.VQmul-F5J74</t>
    </r>
  </si>
  <si>
    <t>Subdirección Administrativa
Atención al Ciudadano</t>
  </si>
  <si>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</si>
  <si>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r>
      <rPr>
        <b/>
        <sz val="10"/>
        <color rgb="FFFF0000"/>
        <rFont val="Calibri"/>
        <family val="2"/>
      </rPr>
      <t>Pestaña</t>
    </r>
    <r>
      <rPr>
        <sz val="10"/>
        <color rgb="FF000000"/>
        <rFont val="Calibri"/>
        <family val="2"/>
      </rPr>
      <t xml:space="preserve">: La Fundación - Gestión y Control - Escoger categoria Informes presupuestales - Ejecución presupuesto de gastos e inversión.
</t>
    </r>
    <r>
      <rPr>
        <b/>
        <sz val="10"/>
        <color rgb="FFFF0000"/>
        <rFont val="Calibri"/>
        <family val="2"/>
      </rPr>
      <t>Link:</t>
    </r>
    <r>
      <rPr>
        <sz val="10"/>
        <color rgb="FFFF0000"/>
        <rFont val="Calibri"/>
        <family val="2"/>
      </rPr>
      <t xml:space="preserve"> </t>
    </r>
    <r>
      <rPr>
        <sz val="10"/>
        <color rgb="FF000000"/>
        <rFont val="Calibri"/>
        <family val="2"/>
      </rPr>
      <t>http://fgaa.gov.co/sites/default/files/EJECUCION%20PRESUPUESTO%20DE%20GASTOS%20E%20INVERSION%20A%2031%20DE%20ENERO%20DE%202015_0.pdf</t>
    </r>
  </si>
  <si>
    <t xml:space="preserve">Planeación </t>
  </si>
  <si>
    <r>
      <rPr>
        <b/>
        <sz val="10"/>
        <color rgb="FFFF0000"/>
        <rFont val="Calibri"/>
        <family val="2"/>
      </rPr>
      <t>Pestaña</t>
    </r>
    <r>
      <rPr>
        <sz val="10"/>
        <color rgb="FF000000"/>
        <rFont val="Calibri"/>
        <family val="2"/>
      </rPr>
      <t xml:space="preserve">: La Fundación - Gestión y Control - Escoger categoria Informes presupuestales
</t>
    </r>
    <r>
      <rPr>
        <b/>
        <sz val="10"/>
        <color rgb="FFFF0000"/>
        <rFont val="Calibri"/>
        <family val="2"/>
      </rPr>
      <t>Link:</t>
    </r>
    <r>
      <rPr>
        <sz val="10"/>
        <color rgb="FF000000"/>
        <rFont val="Calibri"/>
        <family val="2"/>
      </rPr>
      <t xml:space="preserve"> http://fgaa.gov.co/normatividad-vista?tid=35</t>
    </r>
  </si>
  <si>
    <t>Planeación
Presupuesto</t>
  </si>
  <si>
    <r>
      <rPr>
        <sz val="10"/>
        <color rgb="FF000000"/>
        <rFont val="Calibri"/>
        <family val="2"/>
      </rPr>
      <t>Los planes de gasto público para cada año fiscal, de acuerdo con lo establecido en el Art. 74 de la Ley 1474 de 2011 (</t>
    </r>
    <r>
      <rPr>
        <sz val="10"/>
        <color rgb="FF0070C0"/>
        <rFont val="Calibri"/>
        <family val="2"/>
      </rPr>
      <t>Plan de Acción</t>
    </r>
    <r>
      <rPr>
        <sz val="10"/>
        <color rgb="FF000000"/>
        <rFont val="Calibri"/>
        <family val="2"/>
      </rPr>
      <t xml:space="preserve">), desagregado de la siguiente manera: </t>
    </r>
  </si>
  <si>
    <r>
      <rPr>
        <b/>
        <sz val="10"/>
        <color rgb="FFFF0000"/>
        <rFont val="Calibri"/>
        <family val="2"/>
      </rPr>
      <t>Pestaña</t>
    </r>
    <r>
      <rPr>
        <sz val="10"/>
        <color rgb="FF000000"/>
        <rFont val="Calibri"/>
        <family val="2"/>
      </rPr>
      <t xml:space="preserve">: La Fundación - Gestión y Control - Escoger categoria Planes -Plan de acción FUGA 2015
</t>
    </r>
    <r>
      <rPr>
        <b/>
        <sz val="10"/>
        <color rgb="FFFF0000"/>
        <rFont val="Calibri"/>
        <family val="2"/>
      </rPr>
      <t>Link:</t>
    </r>
    <r>
      <rPr>
        <sz val="10"/>
        <color rgb="FF000000"/>
        <rFont val="Calibri"/>
        <family val="2"/>
      </rPr>
      <t xml:space="preserve"> http://fgaa.gov.co/sites/default/files/Plan%20de%20accion%20FUGA%202015%20%281%29.pdf</t>
    </r>
  </si>
  <si>
    <t>Planeación</t>
  </si>
  <si>
    <t xml:space="preserve">Artículo 74. Plan de acción de las entidades públicas. A partir de la vigencia de la presente ley, todas las entidades del Estado a más tardar el 31 de enero de cada año, deberán publicar en su respectiva página web el Plan de Acción para el año siguiente, en el cual se especificarán los objetivos, las estrategias, los proyectos, las metas, los responsables, los planes generales de compras y la distribución presupuestal de sus proyectos de inversión junto a los indicadores de gestión.
A partir del año siguiente, el Plan de Acción deberá estar acompañado del informe de gestión del año inmediatamente anterior.
Igualmente publicarán por dicho medio su presupuesto debidamente desagregado, así como las modificaciones a este o a su desagregación.
</t>
  </si>
  <si>
    <r>
      <rPr>
        <b/>
        <sz val="10"/>
        <color rgb="FFFF0000"/>
        <rFont val="Calibri"/>
        <family val="2"/>
      </rPr>
      <t>Pestaña:</t>
    </r>
    <r>
      <rPr>
        <sz val="10"/>
        <color rgb="FF000000"/>
        <rFont val="Calibri"/>
        <family val="2"/>
      </rPr>
      <t xml:space="preserve"> La Fundación - Gestión y Control - Escoger categoria Planes -Plan de acción FUGA 2015
Link: </t>
    </r>
    <r>
      <rPr>
        <b/>
        <sz val="10"/>
        <color rgb="FFFF0000"/>
        <rFont val="Calibri"/>
        <family val="2"/>
      </rPr>
      <t>http:</t>
    </r>
    <r>
      <rPr>
        <sz val="10"/>
        <color rgb="FF000000"/>
        <rFont val="Calibri"/>
        <family val="2"/>
      </rPr>
      <t>//fgaa.gov.co/sites/default/files/Plan%20de%20accion%20FUGA%202015%20%281%29.pdf</t>
    </r>
  </si>
  <si>
    <r>
      <rPr>
        <b/>
        <sz val="10"/>
        <color rgb="FFFF0000"/>
        <rFont val="Calibri"/>
        <family val="2"/>
      </rPr>
      <t>Pestaña</t>
    </r>
    <r>
      <rPr>
        <sz val="10"/>
        <color rgb="FF000000"/>
        <rFont val="Calibri"/>
        <family val="2"/>
      </rPr>
      <t xml:space="preserve">: La Fundación - Gestión y Control - Escoger categoria Informes de gestión
</t>
    </r>
    <r>
      <rPr>
        <b/>
        <sz val="10"/>
        <color rgb="FFFF0000"/>
        <rFont val="Calibri"/>
        <family val="2"/>
      </rPr>
      <t>Link:</t>
    </r>
    <r>
      <rPr>
        <sz val="10"/>
        <color rgb="FF000000"/>
        <rFont val="Calibri"/>
        <family val="2"/>
      </rPr>
      <t xml:space="preserve"> http://fgaa.gov.co/normatividad-vista?tid=14</t>
    </r>
  </si>
  <si>
    <r>
      <rPr>
        <b/>
        <sz val="10"/>
        <color rgb="FFFF0000"/>
        <rFont val="Calibri"/>
        <family val="2"/>
      </rPr>
      <t>Pestaña</t>
    </r>
    <r>
      <rPr>
        <sz val="10"/>
        <color rgb="FF000000"/>
        <rFont val="Calibri"/>
        <family val="2"/>
      </rPr>
      <t xml:space="preserve">: La Fundación - Gestión y Control - Escoger categoria Informes presupuestales - Ejecución presupuesto de gastos e inversión.
</t>
    </r>
    <r>
      <rPr>
        <b/>
        <sz val="10"/>
        <color rgb="FFFF0000"/>
        <rFont val="Calibri"/>
        <family val="2"/>
      </rPr>
      <t>Link:</t>
    </r>
    <r>
      <rPr>
        <sz val="10"/>
        <color rgb="FFFF0000"/>
        <rFont val="Calibri"/>
        <family val="2"/>
      </rPr>
      <t xml:space="preserve"> </t>
    </r>
    <r>
      <rPr>
        <sz val="10"/>
        <color rgb="FF000000"/>
        <rFont val="Calibri"/>
        <family val="2"/>
      </rPr>
      <t>http://fgaa.gov.co/sites/default/files/EJECUCION%20PRESUPUESTO%20DE%20GASTOS%20E%20INVERSION%20A%2031%20DE%20ENERO%20DE%202015_0.pdf</t>
    </r>
  </si>
  <si>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</si>
  <si>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r>
      <rPr>
        <b/>
        <sz val="10"/>
        <color rgb="FFFF0000"/>
        <rFont val="Calibri"/>
        <family val="2"/>
      </rPr>
      <t>Pestaña:</t>
    </r>
    <r>
      <rPr>
        <sz val="10"/>
        <color rgb="FF000000"/>
        <rFont val="Calibri"/>
        <family val="2"/>
      </rPr>
      <t xml:space="preserve"> Arbol de contenido ubicado en la parte inferior de la página (bloque estatico) -Subdirección Administrativa - Directorio (el cual contiene el telefono y extensiones por dependenciam más no por funcionario y Correos Institucionales (el cual contiene nombre, cargo y correo de los funcionarios y contratistas)
</t>
    </r>
    <r>
      <rPr>
        <b/>
        <sz val="10"/>
        <color rgb="FFFF0000"/>
        <rFont val="Calibri"/>
        <family val="2"/>
      </rPr>
      <t>Links que referencian al directorio</t>
    </r>
    <r>
      <rPr>
        <sz val="10"/>
        <color rgb="FF000000"/>
        <rFont val="Calibri"/>
        <family val="2"/>
      </rPr>
      <t xml:space="preserve">:
</t>
    </r>
    <r>
      <rPr>
        <u/>
        <sz val="10"/>
        <color rgb="FF000000"/>
        <rFont val="Calibri"/>
        <family val="2"/>
      </rPr>
      <t>Directorio</t>
    </r>
    <r>
      <rPr>
        <sz val="10"/>
        <color rgb="FF000000"/>
        <rFont val="Calibri"/>
        <family val="2"/>
      </rPr>
      <t xml:space="preserve">: http://www.fuga.gov.co/directorio#.VQtDaeF5J74
</t>
    </r>
    <r>
      <rPr>
        <u/>
        <sz val="10"/>
        <color rgb="FF000000"/>
        <rFont val="Calibri"/>
        <family val="2"/>
      </rPr>
      <t>Correos Institucionales</t>
    </r>
    <r>
      <rPr>
        <sz val="10"/>
        <color rgb="FF000000"/>
        <rFont val="Calibri"/>
        <family val="2"/>
      </rPr>
      <t>: http://www.fgaa.gov.co/correos-institucionales#.VQtDfuF5J75</t>
    </r>
  </si>
  <si>
    <r>
      <rPr>
        <sz val="10"/>
        <color rgb="FF000000"/>
        <rFont val="Calibri"/>
        <family val="2"/>
      </rPr>
      <t>No todos los nombres estan completos</t>
    </r>
    <r>
      <rPr>
        <b/>
        <sz val="10"/>
        <color rgb="FFFF0000"/>
        <rFont val="Calibri"/>
        <family val="2"/>
      </rPr>
      <t xml:space="preserve">
Pestaña</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 
</t>
    </r>
    <r>
      <rPr>
        <sz val="10"/>
        <color rgb="FF000000"/>
        <rFont val="Calibri"/>
        <family val="2"/>
      </rPr>
      <t>http://www.fgaa.gov.co/correos-institucionales#.VQm1KeF5J75</t>
    </r>
  </si>
  <si>
    <r>
      <rPr>
        <b/>
        <sz val="10"/>
        <color rgb="FFFF0000"/>
        <rFont val="Calibri"/>
        <family val="2"/>
      </rPr>
      <t>Pestaña</t>
    </r>
    <r>
      <rPr>
        <sz val="10"/>
        <color rgb="FF000000"/>
        <rFont val="Calibri"/>
        <family val="2"/>
      </rPr>
      <t xml:space="preserve">: </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Links: 
</t>
    </r>
    <r>
      <rPr>
        <sz val="10"/>
        <color rgb="FF000000"/>
        <rFont val="Calibri"/>
        <family val="2"/>
      </rPr>
      <t>http://www.fgaa.gov.co/correos-institucionales#.VQm1KeF5J75</t>
    </r>
  </si>
  <si>
    <r>
      <rPr>
        <b/>
        <sz val="10"/>
        <color rgb="FFFF0000"/>
        <rFont val="Calibri"/>
        <family val="2"/>
      </rPr>
      <t>Pestaña</t>
    </r>
    <r>
      <rPr>
        <sz val="10"/>
        <color rgb="FF000000"/>
        <rFont val="Calibri"/>
        <family val="2"/>
      </rPr>
      <t xml:space="preserve">: </t>
    </r>
    <r>
      <rPr>
        <sz val="10"/>
        <color rgb="FF000000"/>
        <rFont val="Calibri"/>
        <family val="2"/>
      </rPr>
      <t xml:space="preserve"> Arbol de contenido ubicado en la parte inferior de la página (bloque estatico) -Subdirección Administrativa - Correos Institucionales
</t>
    </r>
    <r>
      <rPr>
        <b/>
        <sz val="10"/>
        <color rgb="FFFF0000"/>
        <rFont val="Calibri"/>
        <family val="2"/>
      </rPr>
      <t xml:space="preserve">Links: 
</t>
    </r>
    <r>
      <rPr>
        <sz val="10"/>
        <color rgb="FF000000"/>
        <rFont val="Calibri"/>
        <family val="2"/>
      </rPr>
      <t>http://www.fgaa.gov.co/correos-institucionales#.VQm1KeF5J76</t>
    </r>
  </si>
  <si>
    <r>
      <rPr>
        <b/>
        <sz val="10"/>
        <color rgb="FFFF0000"/>
        <rFont val="Calibri"/>
        <family val="2"/>
      </rPr>
      <t>Pestaña</t>
    </r>
    <r>
      <rPr>
        <sz val="10"/>
        <color rgb="FF000000"/>
        <rFont val="Calibri"/>
        <family val="2"/>
      </rPr>
      <t xml:space="preserve">:  </t>
    </r>
    <r>
      <rPr>
        <sz val="10"/>
        <color rgb="FF000000"/>
        <rFont val="Calibri"/>
        <family val="2"/>
      </rPr>
      <t xml:space="preserve">Arbol de contenido ubicado en la parte inferior de la página (bloque estatico) -Subdirección Administrativa - Directorio 
</t>
    </r>
    <r>
      <rPr>
        <b/>
        <sz val="10"/>
        <color rgb="FFFF0000"/>
        <rFont val="Calibri"/>
        <family val="2"/>
      </rPr>
      <t xml:space="preserve">Links: 
</t>
    </r>
    <r>
      <rPr>
        <sz val="10"/>
        <color rgb="FF000000"/>
        <rFont val="Calibri"/>
        <family val="2"/>
      </rPr>
      <t xml:space="preserve">http://www.fgaa.gov.co/directorio#.VQm1EeF5J74
</t>
    </r>
    <r>
      <rPr>
        <sz val="10"/>
        <color rgb="FF000000"/>
        <rFont val="Calibri"/>
        <family val="2"/>
      </rPr>
      <t xml:space="preserve">
</t>
    </r>
  </si>
  <si>
    <t>Artículo 9. Información mínima obligatoria respecto a la estructura del sujeto obligado. Nota: Art. 10: esta información debe actualizarse mínimo cada mes</t>
  </si>
  <si>
    <t>Jurídica</t>
  </si>
  <si>
    <r>
      <rPr>
        <b/>
        <sz val="10"/>
        <color rgb="FFFF0000"/>
        <rFont val="Calibri"/>
        <family val="2"/>
      </rPr>
      <t>Pestaña</t>
    </r>
    <r>
      <rPr>
        <sz val="10"/>
        <color rgb="FF000000"/>
        <rFont val="Calibri"/>
        <family val="2"/>
      </rPr>
      <t xml:space="preserve">:  La Fundación - Gestión y Control - Escoger categoria Información jurídica y legal -Listado de contratos adelantados en 2014
</t>
    </r>
    <r>
      <rPr>
        <b/>
        <sz val="10"/>
        <color rgb="FFFF0000"/>
        <rFont val="Calibri"/>
        <family val="2"/>
      </rPr>
      <t xml:space="preserve">Links: 
</t>
    </r>
    <r>
      <rPr>
        <sz val="10"/>
        <color rgb="FF000000"/>
        <rFont val="Calibri"/>
        <family val="2"/>
      </rPr>
      <t xml:space="preserve">http://fgaa.gov.co/sites/default/files/LISTADO%20DE%20CONTRATOS%20ADELANTADOS%20A%2010%20DE%20OCTUBRE%20DE%202014.pdf
</t>
    </r>
    <r>
      <rPr>
        <sz val="10"/>
        <color rgb="FF000000"/>
        <rFont val="Calibri"/>
        <family val="2"/>
      </rPr>
      <t xml:space="preserve">
</t>
    </r>
  </si>
  <si>
    <r>
      <rPr>
        <b/>
        <sz val="10"/>
        <color rgb="FFFF0000"/>
        <rFont val="Calibri"/>
        <family val="2"/>
      </rPr>
      <t>Pestaña</t>
    </r>
    <r>
      <rPr>
        <sz val="10"/>
        <color rgb="FF000000"/>
        <rFont val="Calibri"/>
        <family val="2"/>
      </rPr>
      <t xml:space="preserve">:  La Fundación - Gestión y Control - Escoger categoria Información jurídica y legal -Listado de contratos adelantados en 2014
</t>
    </r>
    <r>
      <rPr>
        <b/>
        <sz val="10"/>
        <color rgb="FFFF0000"/>
        <rFont val="Calibri"/>
        <family val="2"/>
      </rPr>
      <t xml:space="preserve">Link: 
</t>
    </r>
    <r>
      <rPr>
        <sz val="10"/>
        <color rgb="FF000000"/>
        <rFont val="Calibri"/>
        <family val="2"/>
      </rPr>
      <t xml:space="preserve">http://fgaa.gov.co/sites/default/files/LISTADO%20DE%20CONTRATOS%20ADELANTADOS%20A%2010%20DE%20OCTUBRE%20DE%202014.pdf
</t>
    </r>
    <r>
      <rPr>
        <sz val="10"/>
        <color rgb="FF000000"/>
        <rFont val="Calibri"/>
        <family val="2"/>
      </rPr>
      <t xml:space="preserve">
</t>
    </r>
  </si>
  <si>
    <r>
      <rPr>
        <sz val="10"/>
        <color rgb="FF000000"/>
        <rFont val="Calibri"/>
        <family val="2"/>
      </rPr>
      <t>Publicadas resoluciones sobre creación, estatutos y manual de funciones de la FUGA</t>
    </r>
    <r>
      <rPr>
        <b/>
        <sz val="10"/>
        <color rgb="FFFF0000"/>
        <rFont val="Calibri"/>
        <family val="2"/>
      </rPr>
      <t xml:space="preserve">
Pestaña</t>
    </r>
    <r>
      <rPr>
        <sz val="10"/>
        <color rgb="FF000000"/>
        <rFont val="Calibri"/>
        <family val="2"/>
      </rPr>
      <t xml:space="preserve">: Arbol de contenido ubicado en la parte inferior de la página (bloque estatico) -Subdirección Administrativa - Normatividad
</t>
    </r>
    <r>
      <rPr>
        <b/>
        <sz val="10"/>
        <color rgb="FFFF0000"/>
        <rFont val="Calibri"/>
        <family val="2"/>
      </rPr>
      <t>Link:</t>
    </r>
    <r>
      <rPr>
        <sz val="10"/>
        <color rgb="FF000000"/>
        <rFont val="Calibri"/>
        <family val="2"/>
      </rPr>
      <t xml:space="preserve"> http://www.fgaa.gov.co/categor%C3%ADa-subadministrativa/planta#overlay-context=</t>
    </r>
  </si>
  <si>
    <t>Subdirección Administrativa</t>
  </si>
  <si>
    <r>
      <rPr>
        <b/>
        <sz val="10"/>
        <color rgb="FFFF0000"/>
        <rFont val="Calibri"/>
        <family val="2"/>
      </rPr>
      <t>Pestaña</t>
    </r>
    <r>
      <rPr>
        <sz val="10"/>
        <color rgb="FF000000"/>
        <rFont val="Calibri"/>
        <family val="2"/>
      </rPr>
      <t xml:space="preserve">:  La Fundación - Gestión y Control - Escoger categoria Planes-Planes 2014 - planes acción por depencia 2014
</t>
    </r>
    <r>
      <rPr>
        <b/>
        <sz val="10"/>
        <color rgb="FFFF0000"/>
        <rFont val="Calibri"/>
        <family val="2"/>
      </rPr>
      <t xml:space="preserve">Link: 
</t>
    </r>
    <r>
      <rPr>
        <sz val="10"/>
        <color rgb="FF000000"/>
        <rFont val="Calibri"/>
        <family val="2"/>
      </rPr>
      <t>http://fgaa.gov.co/planes-2014#.VQxKu-F5J74</t>
    </r>
    <r>
      <rPr>
        <sz val="10"/>
        <color rgb="FF000000"/>
        <rFont val="Calibri"/>
        <family val="2"/>
      </rPr>
      <t xml:space="preserve">
</t>
    </r>
  </si>
  <si>
    <t>Control Interno</t>
  </si>
  <si>
    <r>
      <rPr>
        <b/>
        <sz val="10"/>
        <color rgb="FFFF0000"/>
        <rFont val="Calibri"/>
        <family val="2"/>
      </rPr>
      <t>Pestaña</t>
    </r>
    <r>
      <rPr>
        <sz val="10"/>
        <color rgb="FF000000"/>
        <rFont val="Calibri"/>
        <family val="2"/>
      </rPr>
      <t xml:space="preserve">:  La Fundación - Gestión y Control - Escoger categoria Planes-Planes 2014 - planes acción por depencia 2014
</t>
    </r>
    <r>
      <rPr>
        <b/>
        <sz val="10"/>
        <color rgb="FFFF0000"/>
        <rFont val="Calibri"/>
        <family val="2"/>
      </rPr>
      <t xml:space="preserve">Link: 
</t>
    </r>
    <r>
      <rPr>
        <sz val="10"/>
        <color rgb="FF000000"/>
        <rFont val="Calibri"/>
        <family val="2"/>
      </rPr>
      <t>http://fgaa.gov.co/planes-2014#.VQxKu-F5J74</t>
    </r>
    <r>
      <rPr>
        <sz val="10"/>
        <color rgb="FF000000"/>
        <rFont val="Calibri"/>
        <family val="2"/>
      </rPr>
      <t xml:space="preserve">
</t>
    </r>
  </si>
  <si>
    <r>
      <rPr>
        <sz val="10"/>
        <color theme="1"/>
        <rFont val="Calibri"/>
        <family val="2"/>
      </rPr>
      <t xml:space="preserve">.Artículo 9. Información mínima obligatoria respecto a la estructura del sujeto obligado. </t>
    </r>
    <r>
      <rPr>
        <b/>
        <sz val="10"/>
        <color theme="1"/>
        <rFont val="Calibri"/>
        <family val="2"/>
      </rPr>
      <t>Nota</t>
    </r>
    <r>
      <rPr>
        <sz val="10"/>
        <color theme="1"/>
        <rFont val="Calibri"/>
        <family val="2"/>
      </rPr>
      <t>: Art. 10: esta información debe actualizarse mínimo cada mes.</t>
    </r>
  </si>
  <si>
    <r>
      <rPr>
        <b/>
        <sz val="10"/>
        <color rgb="FFFF0000"/>
        <rFont val="Calibri"/>
        <family val="2"/>
      </rPr>
      <t>Pestaña</t>
    </r>
    <r>
      <rPr>
        <sz val="10"/>
        <color rgb="FF000000"/>
        <rFont val="Calibri"/>
        <family val="2"/>
      </rPr>
      <t xml:space="preserve">:  La Fundación - Gestión y Control - Escoger categoria Planes-Plan Anual de adquisiciones 2015
</t>
    </r>
    <r>
      <rPr>
        <b/>
        <sz val="10"/>
        <color rgb="FFFF0000"/>
        <rFont val="Calibri"/>
        <family val="2"/>
      </rPr>
      <t xml:space="preserve">Link: 
</t>
    </r>
    <r>
      <rPr>
        <sz val="10"/>
        <color rgb="FF000000"/>
        <rFont val="Calibri"/>
        <family val="2"/>
      </rPr>
      <t>http://fgaa.gov.co/sites/default/files/PLAN%20ANUAL%20DE%20ADQUISICIONES%20FUGA%202015-3.pdf</t>
    </r>
    <r>
      <rPr>
        <sz val="10"/>
        <color rgb="FF000000"/>
        <rFont val="Calibri"/>
        <family val="2"/>
      </rPr>
      <t xml:space="preserve">
</t>
    </r>
  </si>
  <si>
    <t>Planeación 
Jurídica</t>
  </si>
  <si>
    <r>
      <rPr>
        <b/>
        <sz val="10"/>
        <color rgb="FFFF0000"/>
        <rFont val="Calibri"/>
        <family val="2"/>
      </rPr>
      <t>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</si>
  <si>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</si>
  <si>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</si>
  <si>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</si>
  <si>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sz val="10"/>
        <color rgb="FF000000"/>
        <rFont val="Calibri"/>
        <family val="2"/>
      </rPr>
      <t>Esta información se observa en tipo de contrato del listado de contratos.</t>
    </r>
    <r>
      <rPr>
        <b/>
        <sz val="10"/>
        <color rgb="FFFF0000"/>
        <rFont val="Calibri"/>
        <family val="2"/>
      </rPr>
      <t xml:space="preserve">
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</si>
  <si>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b/>
        <sz val="10"/>
        <color rgb="FFFF0000"/>
        <rFont val="Calibri"/>
        <family val="2"/>
      </rPr>
      <t>Pestaña</t>
    </r>
    <r>
      <rPr>
        <sz val="10"/>
        <color rgb="FF000000"/>
        <rFont val="Calibri"/>
        <family val="2"/>
      </rPr>
      <t xml:space="preserve">: La Fundación - Gestión y Control - Escoger categoria  Planes - Plan Anticorrupción y de Atención al Ciudadano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http://fgaa.gov.co/sites/default/files/PLAN%20ANTICORRUPCI%C3%93N%20Y%20DE%20ATENCI%C3%93N%20AL%20CIUDADANO%202015_1.pdf
</t>
    </r>
  </si>
  <si>
    <r>
      <rPr>
        <b/>
        <sz val="10"/>
        <color rgb="FFFF0000"/>
        <rFont val="Calibri"/>
        <family val="2"/>
      </rPr>
      <t>Pagina inicial - Pestañas</t>
    </r>
    <r>
      <rPr>
        <sz val="10"/>
        <color rgb="FF000000"/>
        <rFont val="Calibri"/>
        <family val="2"/>
      </rPr>
      <t xml:space="preserve">: Artes Plásticas y Visuales - Programación - Convocatorias - Biblioteca - Clubes y Talleres
</t>
    </r>
    <r>
      <rPr>
        <b/>
        <sz val="10"/>
        <color rgb="FFFF0000"/>
        <rFont val="Calibri"/>
        <family val="2"/>
      </rPr>
      <t xml:space="preserve">Link: </t>
    </r>
    <r>
      <rPr>
        <sz val="10"/>
        <color rgb="FF000000"/>
        <rFont val="Calibri"/>
        <family val="2"/>
      </rPr>
      <t>www.fuga.gov.co</t>
    </r>
    <r>
      <rPr>
        <b/>
        <sz val="10"/>
        <color rgb="FFFF0000"/>
        <rFont val="Calibri"/>
        <family val="2"/>
      </rPr>
      <t xml:space="preserve">
</t>
    </r>
    <r>
      <rPr>
        <sz val="10"/>
        <color rgb="FF000000"/>
        <rFont val="Calibri"/>
        <family val="2"/>
      </rPr>
      <t xml:space="preserve">
</t>
    </r>
  </si>
  <si>
    <t>Subdirección Operativa
Gerencia de Producción
Gerencia de Artes Plásticas y Visuales</t>
  </si>
  <si>
    <t>Subdirección Operativa</t>
  </si>
  <si>
    <r>
      <rPr>
        <b/>
        <sz val="10"/>
        <color rgb="FFFF0000"/>
        <rFont val="Calibri"/>
        <family val="2"/>
      </rPr>
      <t>Pestaña</t>
    </r>
    <r>
      <rPr>
        <sz val="10"/>
        <color rgb="FF000000"/>
        <rFont val="Calibri"/>
        <family val="2"/>
      </rPr>
      <t xml:space="preserve">: Arbol de contenido ubicado en la parte inferior de la página (bloque estatico) - Atención al Ciudadano - Punto de Atención y Defensor al Ciudadano.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 http://www.fuga.gov.co/punto-de-atenci%C3%B3n-y-defensor-del-ciudadano#.VQrwqeF5J74</t>
    </r>
  </si>
  <si>
    <r>
      <rPr>
        <sz val="10"/>
        <color rgb="FF000000"/>
        <rFont val="Calibri"/>
        <family val="2"/>
      </rPr>
      <t xml:space="preserve">La información sobre los </t>
    </r>
    <r>
      <rPr>
        <sz val="10"/>
        <color rgb="FF000000"/>
        <rFont val="Calibri"/>
        <family val="2"/>
      </rPr>
      <t xml:space="preserve">trámites </t>
    </r>
    <r>
      <rPr>
        <sz val="10"/>
        <color rgb="FF000000"/>
        <rFont val="Calibri"/>
        <family val="2"/>
      </rPr>
      <t>que se pueden adelantar ante la entidad</t>
    </r>
  </si>
  <si>
    <t>No aplica</t>
  </si>
  <si>
    <r>
      <rPr>
        <b/>
        <sz val="10"/>
        <color rgb="FFFF0000"/>
        <rFont val="Calibri"/>
        <family val="2"/>
      </rPr>
      <t>Pestaña</t>
    </r>
    <r>
      <rPr>
        <sz val="10"/>
        <color rgb="FF000000"/>
        <rFont val="Calibri"/>
        <family val="2"/>
      </rPr>
      <t xml:space="preserve">: Clubes y Talleres
</t>
    </r>
    <r>
      <rPr>
        <b/>
        <sz val="10"/>
        <color rgb="FFFF0000"/>
        <rFont val="Calibri"/>
        <family val="2"/>
      </rPr>
      <t xml:space="preserve">Link: </t>
    </r>
    <r>
      <rPr>
        <sz val="10"/>
        <color rgb="FF000000"/>
        <rFont val="Calibri"/>
        <family val="2"/>
      </rPr>
      <t xml:space="preserve">http://fgaa.gov.co/talleres-y-clubes-art%C3%ADsticos#.VQsKgeF5J74
</t>
    </r>
  </si>
  <si>
    <r>
      <rPr>
        <b/>
        <sz val="10"/>
        <color rgb="FFFF0000"/>
        <rFont val="Calibri"/>
        <family val="2"/>
      </rPr>
      <t>Pestaña</t>
    </r>
    <r>
      <rPr>
        <sz val="10"/>
        <color rgb="FF000000"/>
        <rFont val="Calibri"/>
        <family val="2"/>
      </rPr>
      <t xml:space="preserve">: La Fundación - Gestión y Control - Escoger categoria  Planes - Informes de gestión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 xml:space="preserve">http://fgaa.gov.co/normatividad-vista?tid=14
</t>
    </r>
  </si>
  <si>
    <t>Planeación
Control Interno</t>
  </si>
  <si>
    <r>
      <rPr>
        <sz val="10"/>
        <color theme="1"/>
        <rFont val="Calibri"/>
        <family val="2"/>
      </rPr>
      <t xml:space="preserve">Mecanismos de supervisión, notificación y vigilancia:
1. Manual de sepervisión e interventoria
2. Informes de auditorias independientes de Control Interno
3. Correo electrónico: atencionalciudadano@fuga.gov.co
</t>
    </r>
    <r>
      <rPr>
        <b/>
        <sz val="10"/>
        <color rgb="FFFF0000"/>
        <rFont val="Calibri"/>
        <family val="2"/>
      </rPr>
      <t>links:</t>
    </r>
    <r>
      <rPr>
        <sz val="10"/>
        <color theme="1"/>
        <rFont val="Calibri"/>
        <family val="2"/>
      </rPr>
      <t xml:space="preserve">
1. http://fgaa.gov.co/manual-de-contrataci%C3%B3n#.VQxMGeF5J74
2. http://fgaa.gov.co/normatividad-vista?tid=16
3. http://fgaa.gov.co/punto-de-atenci%C3%B3n-y-defensor-del-ciudadano#.VQxMYeF5J74
</t>
    </r>
  </si>
  <si>
    <t xml:space="preserve"> </t>
  </si>
  <si>
    <r>
      <rPr>
        <b/>
        <sz val="10"/>
        <color rgb="FFFF0000"/>
        <rFont val="Calibri"/>
        <family val="2"/>
      </rPr>
      <t>Pestaña</t>
    </r>
    <r>
      <rPr>
        <sz val="10"/>
        <color rgb="FF000000"/>
        <rFont val="Calibri"/>
        <family val="2"/>
      </rPr>
      <t xml:space="preserve">: 
1. La Fundación - Gestión y Control - Escoger categoria Información jurídica y legal -Listado de contratos adelantados en 2015 (CORTE A 28 DE FEBRERO)
2. a Fundación - Gestión y Control - Escoger categoria Información jurídica y legal -Listado de contratos adelantados en 2014
</t>
    </r>
    <r>
      <rPr>
        <b/>
        <sz val="10"/>
        <color rgb="FFFF0000"/>
        <rFont val="Calibri"/>
        <family val="2"/>
      </rPr>
      <t xml:space="preserve">Link: 
</t>
    </r>
    <r>
      <rPr>
        <sz val="10"/>
        <color rgb="FFFF0000"/>
        <rFont val="Calibri"/>
        <family val="2"/>
      </rPr>
      <t>1</t>
    </r>
    <r>
      <rPr>
        <b/>
        <sz val="10"/>
        <color rgb="FFFF0000"/>
        <rFont val="Calibri"/>
        <family val="2"/>
      </rPr>
      <t>.</t>
    </r>
    <r>
      <rPr>
        <sz val="10"/>
        <color rgb="FF000000"/>
        <rFont val="Calibri"/>
        <family val="2"/>
      </rPr>
      <t>http://fgaa.gov.co/sites/default/files/CONTRATOS%20CONTRATOS%20ADELANTADOS%20A%2028%20DE%20FEBRERO%20DE%202015.pdf
2.http://fgaa.gov.co/sites/default/files/LISTADO%20DE%20CONTRATOS%20ADELANTADOS%20A%2010%20DE%20OCTUBRE%20DE%202014.pdf</t>
    </r>
    <r>
      <rPr>
        <sz val="10"/>
        <color rgb="FF000000"/>
        <rFont val="Calibri"/>
        <family val="2"/>
      </rPr>
      <t xml:space="preserve">
</t>
    </r>
  </si>
  <si>
    <r>
      <rPr>
        <b/>
        <sz val="10"/>
        <color rgb="FFFF0000"/>
        <rFont val="Calibri"/>
        <family val="2"/>
      </rPr>
      <t>Pestaña</t>
    </r>
    <r>
      <rPr>
        <sz val="10"/>
        <color rgb="FF000000"/>
        <rFont val="Calibri"/>
        <family val="2"/>
      </rPr>
      <t xml:space="preserve">: Arbol de contenido ubicado en la parte inferior de la página (bloque estatico) - Atención al Ciudadano - Punto de Atención y Defensor al Ciudadano. 
</t>
    </r>
    <r>
      <rPr>
        <b/>
        <sz val="10"/>
        <color rgb="FFFF0000"/>
        <rFont val="Calibri"/>
        <family val="2"/>
      </rPr>
      <t xml:space="preserve">Link: </t>
    </r>
    <r>
      <rPr>
        <sz val="10"/>
        <color rgb="FF000000"/>
        <rFont val="Calibri"/>
        <family val="2"/>
      </rPr>
      <t xml:space="preserve">
http://www.fuga.gov.co/punto-de-atenci%C3%B3n-y-defensor-del-ciudadano#.VQrwqeF5J74</t>
    </r>
  </si>
  <si>
    <r>
      <rPr>
        <b/>
        <sz val="10"/>
        <color rgb="FFFF0000"/>
        <rFont val="Calibri"/>
        <family val="2"/>
      </rPr>
      <t>Pestaña</t>
    </r>
    <r>
      <rPr>
        <sz val="10"/>
        <color rgb="FF000000"/>
        <rFont val="Calibri"/>
        <family val="2"/>
      </rPr>
      <t xml:space="preserve">: Arbol de contenido ubicado en la parte inferior de la página (bloque estatico) - Atención al Ciudadano - Estadísticas PQRS
</t>
    </r>
    <r>
      <rPr>
        <b/>
        <sz val="10"/>
        <color rgb="FFFF0000"/>
        <rFont val="Calibri"/>
        <family val="2"/>
      </rPr>
      <t xml:space="preserve">Link: </t>
    </r>
    <r>
      <rPr>
        <sz val="10"/>
        <color rgb="FF000000"/>
        <rFont val="Calibri"/>
        <family val="2"/>
      </rPr>
      <t xml:space="preserve">
http://www.fuga.gov.co/estad%C3%ADsticas-pqrs#.VQrzSeF5J74</t>
    </r>
  </si>
  <si>
    <t>Subdirección Operativa
Comunicaciones</t>
  </si>
  <si>
    <t>Subdirección Administrativa
Tecnología de la Información</t>
  </si>
  <si>
    <r>
      <rPr>
        <b/>
        <sz val="10"/>
        <color rgb="FFFF0000"/>
        <rFont val="Calibri"/>
        <family val="2"/>
      </rPr>
      <t>Pestaña</t>
    </r>
    <r>
      <rPr>
        <sz val="10"/>
        <color rgb="FF000000"/>
        <rFont val="Calibri"/>
        <family val="2"/>
      </rPr>
      <t xml:space="preserve">: 
1. La Fundación - Gestión y Control - Escoger categoria Información jurídica y legal - links a contratación bogotá y colombia compra eficiente
</t>
    </r>
    <r>
      <rPr>
        <b/>
        <sz val="10"/>
        <color rgb="FFFF0000"/>
        <rFont val="Calibri"/>
        <family val="2"/>
      </rPr>
      <t xml:space="preserve">Link: 
</t>
    </r>
    <r>
      <rPr>
        <sz val="10"/>
        <color rgb="FFFF0000"/>
        <rFont val="Calibri"/>
        <family val="2"/>
      </rPr>
      <t>1</t>
    </r>
    <r>
      <rPr>
        <b/>
        <sz val="10"/>
        <color rgb="FFFF0000"/>
        <rFont val="Calibri"/>
        <family val="2"/>
      </rPr>
      <t xml:space="preserve">. </t>
    </r>
    <r>
      <rPr>
        <sz val="10"/>
        <color rgb="FF000000"/>
        <rFont val="Calibri"/>
        <family val="2"/>
      </rPr>
      <t>http://fgaa.gov.co/normatividad-vista?tid=17</t>
    </r>
    <r>
      <rPr>
        <sz val="10"/>
        <color rgb="FF000000"/>
        <rFont val="Calibri"/>
        <family val="2"/>
      </rPr>
      <t xml:space="preserve">
</t>
    </r>
  </si>
  <si>
    <t>Tecnologia de la Información
Comunicaciones</t>
  </si>
  <si>
    <r>
      <rPr>
        <b/>
        <sz val="10"/>
        <color rgb="FFFF0000"/>
        <rFont val="Calibri"/>
        <family val="2"/>
      </rPr>
      <t>Pestaña</t>
    </r>
    <r>
      <rPr>
        <sz val="10"/>
        <color rgb="FF000000"/>
        <rFont val="Calibri"/>
        <family val="2"/>
      </rPr>
      <t xml:space="preserve">: Arbol de contenido ubicado en la parte inferior de la página (bloque estatico) - Atención al Ciudadano - Sistema Distrital de Quejas y Soluciones
</t>
    </r>
    <r>
      <rPr>
        <b/>
        <sz val="10"/>
        <color rgb="FFFF0000"/>
        <rFont val="Calibri"/>
        <family val="2"/>
      </rPr>
      <t xml:space="preserve">Link: </t>
    </r>
    <r>
      <rPr>
        <sz val="10"/>
        <color rgb="FF000000"/>
        <rFont val="Calibri"/>
        <family val="2"/>
      </rPr>
      <t xml:space="preserve">
https://www.sdqsbogota.gov.co/sdqs//index.jsp</t>
    </r>
  </si>
  <si>
    <t>Subdirección Administrativa
Gestión Documental</t>
  </si>
  <si>
    <t>Subdirección Administrativa
Tecnologia de la Información</t>
  </si>
  <si>
    <t>Oficina de Atención al Ciudadano.
Ventanilla electrónica</t>
  </si>
  <si>
    <r>
      <rPr>
        <sz val="10"/>
        <color rgb="FF000000"/>
        <rFont val="Calibri"/>
        <family val="2"/>
      </rPr>
      <t>Como sujeto obligado responde a las solicitudes de acceso a la información pública de buena fe, de manera adecuada, veraz y oportuna, preferiblemente por vía electrónica,</t>
    </r>
    <r>
      <rPr>
        <sz val="10"/>
        <color rgb="FF000000"/>
        <rFont val="Calibri"/>
        <family val="2"/>
      </rPr>
      <t xml:space="preserve"> con el consentimiento del solicitante</t>
    </r>
  </si>
  <si>
    <r>
      <rPr>
        <b/>
        <sz val="10"/>
        <color rgb="FFFF0000"/>
        <rFont val="Calibri"/>
        <family val="2"/>
      </rPr>
      <t>Pestaña</t>
    </r>
    <r>
      <rPr>
        <sz val="10"/>
        <color rgb="FF000000"/>
        <rFont val="Calibri"/>
        <family val="2"/>
      </rPr>
      <t xml:space="preserve">: Arbol de contenido ubicado en la parte inferior de la página (bloque estatico) - Atención al Ciudadano - Sistema Distrital de Quejas y Soluciones
</t>
    </r>
    <r>
      <rPr>
        <b/>
        <sz val="10"/>
        <color rgb="FFFF0000"/>
        <rFont val="Calibri"/>
        <family val="2"/>
      </rPr>
      <t xml:space="preserve">Link: </t>
    </r>
    <r>
      <rPr>
        <sz val="10"/>
        <color rgb="FF000000"/>
        <rFont val="Calibri"/>
        <family val="2"/>
      </rPr>
      <t xml:space="preserve">
https://www.sdqsbogota.gov.co/sdqs//index.jsp</t>
    </r>
  </si>
  <si>
    <t>Cumple</t>
  </si>
  <si>
    <t>No cumple</t>
  </si>
  <si>
    <t>Fecha:</t>
  </si>
  <si>
    <t>15 de enero de 2018</t>
  </si>
  <si>
    <t>Anexo 1:Matriz de Cumplimiento y Sostenibilidad de la Ley 1712 de 2014, Decreto 103 de 2015 y Resolución MinTIC 3564 de 2015
Circular 039 del 13dic 2017 Oficina Alta Consejeria Dsitrital  de TIC</t>
  </si>
  <si>
    <t>Categoría de información</t>
  </si>
  <si>
    <t>Ítem</t>
  </si>
  <si>
    <t>Categoría</t>
  </si>
  <si>
    <t>Subcategoría</t>
  </si>
  <si>
    <t>% CUMPLIMIENTO</t>
  </si>
  <si>
    <t>Oficina y responsable de producir la información</t>
  </si>
  <si>
    <t>Oficina y responsable de publicar</t>
  </si>
  <si>
    <t>Fecha de Publicación</t>
  </si>
  <si>
    <t>Periodo de Actualización</t>
  </si>
  <si>
    <t>Acciones de monitoreo</t>
  </si>
  <si>
    <t>Oficina y Responsable del Monitoreo</t>
  </si>
  <si>
    <t>filtro para  cálculo seguimiento may72018</t>
  </si>
  <si>
    <t>Sección particular en la página de inicio del sitio web del sujeto obligado, denominada literalmente “Transparencia y acceso a información pública”</t>
  </si>
  <si>
    <t>Sistemas, informática o TIC</t>
  </si>
  <si>
    <t>si</t>
  </si>
  <si>
    <t>MECANISMOS DE CONTACTO PARA EL SUJETO OBLIGADO: En botón de “Transparencia y Derecho de Acceso a la Información” y en el pie de página principal”</t>
  </si>
  <si>
    <t>1.1</t>
  </si>
  <si>
    <t>Mecanismos para la atención al ciudadano</t>
  </si>
  <si>
    <t>Servicio al Ciudadano</t>
  </si>
  <si>
    <t>Mecanismos de contacto con el sujeto obligado:</t>
  </si>
  <si>
    <t>Mecanismos para la atención al ciuidadano</t>
  </si>
  <si>
    <t xml:space="preserve">parcial </t>
  </si>
  <si>
    <t>1.2</t>
  </si>
  <si>
    <t>Localización física, sucursales o regionales, horarios y días de atención al público</t>
  </si>
  <si>
    <t>1.3</t>
  </si>
  <si>
    <t>Correo electrónico para notificaciones judiciales</t>
  </si>
  <si>
    <t>Área Judicial</t>
  </si>
  <si>
    <t>1.4</t>
  </si>
  <si>
    <t>Políticas de seguridad de la información del sitio web y protección de datos personales</t>
  </si>
  <si>
    <t>no</t>
  </si>
  <si>
    <t>INFORMACION DE INTERES: En botón de “Transparencia y Derecho de Acceso a la Información” y en una misma sección.</t>
  </si>
  <si>
    <t>2.1</t>
  </si>
  <si>
    <t>Datos abiertos</t>
  </si>
  <si>
    <t>Gestión Documental</t>
  </si>
  <si>
    <t>parcial</t>
  </si>
  <si>
    <t>2.2</t>
  </si>
  <si>
    <t>Estudios, investigaciones y otras publicaciones.</t>
  </si>
  <si>
    <t>Cada área debe dar cuenta de este tipo de documentos. Consolidad Gestión Documental.</t>
  </si>
  <si>
    <t>2.3</t>
  </si>
  <si>
    <t>Convocatorias</t>
  </si>
  <si>
    <t>Cada área debe dar cuenta de esta información. Consolida Servicio al ciudadano.</t>
  </si>
  <si>
    <t>2.4</t>
  </si>
  <si>
    <t>Preguntas y respuestas frecuentes</t>
  </si>
  <si>
    <t>2.5</t>
  </si>
  <si>
    <t>Glosario</t>
  </si>
  <si>
    <t>Comunicaciones</t>
  </si>
  <si>
    <t>2.6</t>
  </si>
  <si>
    <t>Noticias</t>
  </si>
  <si>
    <t>2.7</t>
  </si>
  <si>
    <t>Calendario de actividades</t>
  </si>
  <si>
    <t>2.8</t>
  </si>
  <si>
    <t>Información para niños y jóvenes</t>
  </si>
  <si>
    <t>2.9</t>
  </si>
  <si>
    <t>Información adicional</t>
  </si>
  <si>
    <t>Servicio al ciudadano / Comunicaciones</t>
  </si>
  <si>
    <t>ESTRUCTURA ORGANICA Y DE TALENTO HUMANO: En botón de “Transparencia y Derecho de Acceso a la Información” y en una misma sección.</t>
  </si>
  <si>
    <t>3.1</t>
  </si>
  <si>
    <t>Misión y visión</t>
  </si>
  <si>
    <t>Oficina de Planeación</t>
  </si>
  <si>
    <t>Estructura orgánica y talento humano</t>
  </si>
  <si>
    <t>3.2</t>
  </si>
  <si>
    <t>Funciones y deberes</t>
  </si>
  <si>
    <t>3.3</t>
  </si>
  <si>
    <t>Procesos y procedimientos</t>
  </si>
  <si>
    <t>3.4</t>
  </si>
  <si>
    <t>Organigrama</t>
  </si>
  <si>
    <t>3.5</t>
  </si>
  <si>
    <t>Directorio de información de servidores públicos y contratistas</t>
  </si>
  <si>
    <t>Talento Humano y Contratos</t>
  </si>
  <si>
    <t>Talento Humano</t>
  </si>
  <si>
    <t>Contratos</t>
  </si>
  <si>
    <t>3.6</t>
  </si>
  <si>
    <t>Directorio de entidades</t>
  </si>
  <si>
    <t>3.7</t>
  </si>
  <si>
    <t>Directorio de agremiaciones, asociaciones y otros grupos de interés.</t>
  </si>
  <si>
    <t>Cada área y coordina planeación.</t>
  </si>
  <si>
    <t>3.8</t>
  </si>
  <si>
    <t>Ofertas de empleo</t>
  </si>
  <si>
    <t>NORMATIVIDAD</t>
  </si>
  <si>
    <t>4.1</t>
  </si>
  <si>
    <t>Normatividad del orden nacional</t>
  </si>
  <si>
    <t>NA</t>
  </si>
  <si>
    <t>Oficina Jurídica</t>
  </si>
  <si>
    <t>4.2</t>
  </si>
  <si>
    <t>Normatividad del orden territorial</t>
  </si>
  <si>
    <t xml:space="preserve">Oficina Jurídica
Area Tecnología
Area Comunicaciones </t>
  </si>
  <si>
    <t>Normatividad entidad territorial</t>
  </si>
  <si>
    <t>na</t>
  </si>
  <si>
    <t>4.3</t>
  </si>
  <si>
    <t>Otros sujetos obligados</t>
  </si>
  <si>
    <t>PRESUPUESTO</t>
  </si>
  <si>
    <t>5.1</t>
  </si>
  <si>
    <t>Presupuesto general asignado</t>
  </si>
  <si>
    <t>Financiera</t>
  </si>
  <si>
    <t>5.2</t>
  </si>
  <si>
    <t>Ejecución presupuestal histórica anual</t>
  </si>
  <si>
    <t>5.3</t>
  </si>
  <si>
    <t>Estados financieros</t>
  </si>
  <si>
    <t>PLANEACION</t>
  </si>
  <si>
    <t>6.1</t>
  </si>
  <si>
    <t>Políticas, lineamientos y manuales</t>
  </si>
  <si>
    <t>6.2</t>
  </si>
  <si>
    <t>Plan de gasto público</t>
  </si>
  <si>
    <t>6.3</t>
  </si>
  <si>
    <t>Programas y proyectos en ejecución</t>
  </si>
  <si>
    <t>6.4</t>
  </si>
  <si>
    <t>Metas, objetivos e indicadores de gestión y/o desempeño</t>
  </si>
  <si>
    <t>6.5</t>
  </si>
  <si>
    <t>Participación en la formulación de políticas</t>
  </si>
  <si>
    <t>Planeación y servicio al ciudadano</t>
  </si>
  <si>
    <t>6.6</t>
  </si>
  <si>
    <t>Informes de empalme</t>
  </si>
  <si>
    <t>CONTROL</t>
  </si>
  <si>
    <t>7.1</t>
  </si>
  <si>
    <t>Informes de gestión, evaluación y auditoría</t>
  </si>
  <si>
    <t>Control</t>
  </si>
  <si>
    <t>Financiera / Control Interno</t>
  </si>
  <si>
    <t>7.2</t>
  </si>
  <si>
    <t>Reportes de control interno</t>
  </si>
  <si>
    <t>7.3</t>
  </si>
  <si>
    <t>Planes de Mejoramiento</t>
  </si>
  <si>
    <t xml:space="preserve">Planeación
</t>
  </si>
  <si>
    <t>7.4</t>
  </si>
  <si>
    <t>Entes de control que vigilan a la entidad y mecanismos de supervisión</t>
  </si>
  <si>
    <t>7.5</t>
  </si>
  <si>
    <t>Información para población vulnerable:</t>
  </si>
  <si>
    <t>Cada área debe dar cuenta de esta información. Consolidad Servicio al ciudadano.</t>
  </si>
  <si>
    <t>7.6</t>
  </si>
  <si>
    <t>Defensa judicial</t>
  </si>
  <si>
    <t>CONTRATACION</t>
  </si>
  <si>
    <t>8.1</t>
  </si>
  <si>
    <t>Publicación de la información contractual</t>
  </si>
  <si>
    <t>8.2</t>
  </si>
  <si>
    <t>Publicación de la ejecución de contratos</t>
  </si>
  <si>
    <t>8.3</t>
  </si>
  <si>
    <t>Publicación de procedimientos, lineamientos y políticas en materia de adquisición y compras</t>
  </si>
  <si>
    <t>8.4</t>
  </si>
  <si>
    <t>Plan Anual de Adquisiciones</t>
  </si>
  <si>
    <t xml:space="preserve">TRAMITES Y SERVICIOS </t>
  </si>
  <si>
    <t>9.1</t>
  </si>
  <si>
    <t>Trámites y servicios</t>
  </si>
  <si>
    <t>INSTRUMENTOS DE GESTION PARA LA INFORMACION PUBLICA. Información mínima de los artículos 9, 10 y 11 de la Ley 1712 de 2014</t>
  </si>
  <si>
    <t>10.1</t>
  </si>
  <si>
    <t>Informacon Mínima</t>
  </si>
  <si>
    <t>10.2</t>
  </si>
  <si>
    <t>Registro de Activos de Información</t>
  </si>
  <si>
    <t>Cada área y consolida Gestión Documental</t>
  </si>
  <si>
    <t>10.3</t>
  </si>
  <si>
    <t>Índice de Información Clasificada y Reservada</t>
  </si>
  <si>
    <t>10.4</t>
  </si>
  <si>
    <t>Esquema de Publicación de Información</t>
  </si>
  <si>
    <t>10.5</t>
  </si>
  <si>
    <t>Programa de Gestión Documental</t>
  </si>
  <si>
    <t>10.6</t>
  </si>
  <si>
    <t>Tablas de Retención Documental</t>
  </si>
  <si>
    <t>10.7</t>
  </si>
  <si>
    <t>Registro de publicaciones</t>
  </si>
  <si>
    <t>10.8</t>
  </si>
  <si>
    <t>Costos de reproducción</t>
  </si>
  <si>
    <t>10.9</t>
  </si>
  <si>
    <t>Mecanismos para presentar quejas y reclamos en relación con omisiones o acciones del sujeto obligado</t>
  </si>
  <si>
    <t>10.10</t>
  </si>
  <si>
    <t>Informe de PQRS</t>
  </si>
  <si>
    <t>RESPONSABLES</t>
  </si>
  <si>
    <r>
      <rPr>
        <i/>
        <sz val="20"/>
        <color rgb="FF000000"/>
        <rFont val="Calibri"/>
        <family val="2"/>
      </rPr>
      <t xml:space="preserve">ORIGINAL FIRMADO POR </t>
    </r>
    <r>
      <rPr>
        <b/>
        <i/>
        <sz val="20"/>
        <color rgb="FF000000"/>
        <rFont val="Calibri"/>
        <family val="2"/>
      </rPr>
      <t xml:space="preserve">    </t>
    </r>
    <r>
      <rPr>
        <b/>
        <sz val="20"/>
        <color rgb="FF000000"/>
        <rFont val="Calibri"/>
        <family val="2"/>
      </rPr>
      <t xml:space="preserve"> 
ANGELICA HERNANDEZ RODRIGUEZ                                                                                                                                                                                                                                                                                                                                                                                                                    </t>
    </r>
  </si>
  <si>
    <t xml:space="preserve">FECHA  DE SEGUIMIENTO </t>
  </si>
  <si>
    <t>Jefe Oficina Control Interno</t>
  </si>
  <si>
    <t>Enero 15 de 2018</t>
  </si>
  <si>
    <t xml:space="preserve">Nro </t>
  </si>
  <si>
    <t xml:space="preserve">CATEGORIA </t>
  </si>
  <si>
    <t xml:space="preserve">% cumplimiento categoria </t>
  </si>
  <si>
    <t>III  CUATRIM</t>
  </si>
  <si>
    <t>II CUATRIM</t>
  </si>
  <si>
    <t>I CUATRIM</t>
  </si>
  <si>
    <t>MECANISMOS DE CONTACTO PARA EL SUJETO OBLIGADO</t>
  </si>
  <si>
    <t>INFORMACION DE INTERES</t>
  </si>
  <si>
    <t>ESTRUCTURA ORGANICA Y DE TALENTO HUMANO</t>
  </si>
  <si>
    <t>INSTRUMENTOS DE GESTION PARA LA INFORMACION PUBLICA</t>
  </si>
  <si>
    <t>Promedio Total</t>
  </si>
  <si>
    <t xml:space="preserve">% Cumplimiento por Categoria </t>
  </si>
  <si>
    <t>III  CUAT. 2018</t>
  </si>
  <si>
    <t>I  CUAT. 2019</t>
  </si>
  <si>
    <t>Promedio Ponderado Total x Cat.</t>
  </si>
  <si>
    <t>Proceso:</t>
  </si>
  <si>
    <t>Documento:</t>
  </si>
  <si>
    <t>Formato Matriz de cumplimiento y sostenibilidad de la ley de transparencia</t>
  </si>
  <si>
    <t>Código:</t>
  </si>
  <si>
    <t>PN-FT-04</t>
  </si>
  <si>
    <t>Versión:</t>
  </si>
  <si>
    <t xml:space="preserve">Anexo 1: Matriz de Cumplimiento y Sostenibilidad de la Ley 1712 de 2014, Decreto 103 de 2015 y Resolución MinTIC 1519  de 2020
</t>
  </si>
  <si>
    <t xml:space="preserve">Seguimiento Oficina de Control Interno  
</t>
  </si>
  <si>
    <t>Item a evaluar</t>
  </si>
  <si>
    <t>Recomendación Buena práctica</t>
  </si>
  <si>
    <t>Normatividad</t>
  </si>
  <si>
    <t xml:space="preserve">Link sección de transparencia  </t>
  </si>
  <si>
    <t xml:space="preserve">% de Cumplimiento  </t>
  </si>
  <si>
    <t>Item</t>
  </si>
  <si>
    <t xml:space="preserve">Categoría </t>
  </si>
  <si>
    <t>Subcategoria</t>
  </si>
  <si>
    <t>Componente</t>
  </si>
  <si>
    <t>Requerimiento según Ley 1712 de 2014 , Dec 103 de 2015 y Resolución 1519 de 2020</t>
  </si>
  <si>
    <t>De Acuerdo con Resolución 3564 de 2015</t>
  </si>
  <si>
    <t>Normas</t>
  </si>
  <si>
    <t>L. 1712 de 2014</t>
  </si>
  <si>
    <t>L. 1712 de 2014 + GEL</t>
  </si>
  <si>
    <t>0. Estándares de publicación y divulgación de contenidos e información (Estandarización sedes electrónicas)</t>
  </si>
  <si>
    <t>0.1 Top bar GOV.CO</t>
  </si>
  <si>
    <t>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</si>
  <si>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Resolución 1519 de 2020  Num 2.1</t>
  </si>
  <si>
    <t>Gestión de las Comunicaciones</t>
  </si>
  <si>
    <t>https://www.fuga.gov.co/</t>
  </si>
  <si>
    <t>0.2 Footer o pie de página</t>
  </si>
  <si>
    <t>1. Imagen del Portal Único del Estado Colombiano y el logo de la marca país  CO - Colombia.</t>
  </si>
  <si>
    <t>Resolución 1519 de 2020  Num 2.2</t>
  </si>
  <si>
    <t>Cumplimiento del requisito Se evidencia la incorporación de la  Imagen del Portal Único del Estado Colombiano,y el logo de la marca país  CO - Colombia en el Footer o pie de página</t>
  </si>
  <si>
    <t>2. Nombre de la entidad, como mínimo una dirección incluyendo el  departamento (si aplica) y municipio o distrito.</t>
  </si>
  <si>
    <t>https://fuga.gov.co/</t>
  </si>
  <si>
    <t>Cumplimiento del requisito, se evidencia el nombre completo de la entidad y en el footer la información de ubicación incluyendo el distrito en el Footer o pie de página</t>
  </si>
  <si>
    <t xml:space="preserve">3. Vínculo a redes sociales, para ser redireccionado en los botones  respectivos. 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t>
  </si>
  <si>
    <t>https://www.fuga.gov.co/
https://www.instagram.com/fundaciongilbertoalzate/
https://www.youtube.com/channel/UCqLf5kKUwyBl0AEbCl2rhbA
https://www.facebook.com/FUGABog</t>
  </si>
  <si>
    <t xml:space="preserve">Cumplimiento del requisito, se verifican los enlaces de la parte superior e inferior de la página principal  y cumple con los enlaces a las 4 redes sociales de la entidad:  En la parte superior Instagram,Youtube, Linkedin y Facebook que se encuentran funcionando.  </t>
  </si>
  <si>
    <t>4. Datos de contacto, incluyendo: teléfono conmutador, línea gratuita o línea  de servicio a la ciudadanía/usuario, línea anticorrupción, identificación de canales físicos y electrónicos para atención al público, correo de  notificaciones judiciales, enlace para el mapa del sitio, enlace para  vincular a las políticas que hace referencia en el numeral 2.3. Todas las  líneas telefónicas deberán incluir el prefijo de país +57, y el número  significativo nacional (indicativo nacional) que determine la Comisión de  Regulación de Comunicaciones.</t>
  </si>
  <si>
    <t xml:space="preserve">https://fuga.gov.co/
</t>
  </si>
  <si>
    <t>Cumplimiento del requisito, se evidencian los datos, accesos y canales de información en la pagina principal en el Footer o pie de página</t>
  </si>
  <si>
    <t>5. Para las entidades territoriales la paleta de colores podrá variar, conforme  con los colores institucionales del respectivo sujeto obligado.</t>
  </si>
  <si>
    <t>Cumplimiento del requisito en el Footer o pie de página</t>
  </si>
  <si>
    <t>0.3 Requisitos mínimos de políticas y cumplimiento legal.</t>
  </si>
  <si>
    <t>Como  mínimo se debe tener en las políticas legales del sitio web:
Términos y condiciones</t>
  </si>
  <si>
    <t>Resolución 1519 de 2020  Num 2.3</t>
  </si>
  <si>
    <t>https://fuga.gov.co/sites/default/files/2022-04/co-po-01_politica_terminos_y_condiciones_pagina_web_v1_23112021.pdf</t>
  </si>
  <si>
    <t xml:space="preserve">Política de privacidad y tratamiento de datos personales. </t>
  </si>
  <si>
    <t>https://fuga.gov.co/transparencia-y-acceso-a-la-informacion-publica/normativa/politicas-de-seguridad-de-la-informacion-del-sitio</t>
  </si>
  <si>
    <t>Cumplimiento del requisito, se evidencia la política de propiedad intelectual y en el footer ©Copyright 2022 - Todos los derechos reservados Fundación Gilberto Alzate Avendaño.</t>
  </si>
  <si>
    <t>0.4. Requisitos en menú destacado</t>
  </si>
  <si>
    <t xml:space="preserve">Los sujetos obligados tendrán que habilitar como mínimo tres menús  destacados en el header o encabezado del sitio web, y en todo caso, en la parte  inferior de la barra superior (top bar) a que hace referencia el artículo anterior,  incluyendo: 1. Transparencia y acceso a la información pública. 2. Atención y  Servicios a la Ciudadanía, 3. Participa. </t>
  </si>
  <si>
    <t>Resolución 1519 de 2027 2.3</t>
  </si>
  <si>
    <t xml:space="preserve">Cumplimiento del requisito, se evidencia los enlaces activos y funcionales 1. Transparencia y acceso a la información pública. 2. Atención y  Servicios a la Ciudadanía, 3. Participa. 
Adicionalmente se observa el Menú de Noticias que es el cuarto menú sugerido en la norma. </t>
  </si>
  <si>
    <t xml:space="preserve">0.4.2 Transparencia y acceso a la información pública.  </t>
  </si>
  <si>
    <t>Menú de Transparencia y acceso a la información pública debe estar visible en el top bar. Sección particular en la página de inicio del sitio web del sujeto obligado, denominada literalmente “Transparencia y acceso a información pública”</t>
  </si>
  <si>
    <t xml:space="preserve">Dec. 103, Art. 4
Resolución 1519 de 2020 </t>
  </si>
  <si>
    <t>Planeación y Gestión de las Comunicaciones</t>
  </si>
  <si>
    <t xml:space="preserve">Cumplimiento del requisito, se evidencia el nombre y acceso funcional en el top bar y adicionalmente se observa un banner en Enlaces de Interés en el Home para acceder desde la página principal </t>
  </si>
  <si>
    <t xml:space="preserve">Resolución 1519 de 2020 </t>
  </si>
  <si>
    <t xml:space="preserve">Planeación y Atención al Ciudadano  </t>
  </si>
  <si>
    <t xml:space="preserve">https://fuga.gov.co/transparencia-y-acceso-a-la-informacion-publica/tramites-y-servicios
https://www.gov.co/ficha-tramites-y-servicios/T73608
https://visorsuit.funcionpublica.gov.co/auth/visor?fi=73608
</t>
  </si>
  <si>
    <t>Cumplimiento del requisito,  en el menú desplegable de Atención y Servicios a la Ciudadanía en la página principal, se encuentra el enlace a Trámites, OPAs y Servicios FUGA.</t>
  </si>
  <si>
    <t>Resolución 1519 de 2021</t>
  </si>
  <si>
    <t xml:space="preserve">Atención al Ciudadano  </t>
  </si>
  <si>
    <t>https://fuga.gov.co/transparencia-y-acceso-a-la-informacion-publica/tramites-y-servicios</t>
  </si>
  <si>
    <t xml:space="preserve">Cumplimiento del requisito, se evidencia los canales de atención tanto en la página principal en el footer como en el enlace de https://fuga.gov.co/atencion-servicios-ciudadania/punto-de-atencion-y-defensor-del-ciudadano Incluyendo el chat de whatsapp en la página, dentro de los canales de atención.
En ese mismo enlace, se indica a la ciudadanía que vía whatsapp y correo electrónico puede pedir citas:
* Correo electrónico para solicitar citas: atencionalciudadano@fuga.gov.co
* Whatsapp para solicitar citas: Whatsapp FUGA
</t>
  </si>
  <si>
    <t>Resolución 1519 de 2022</t>
  </si>
  <si>
    <t>https://fuga.gov.co/atencion-servicios-ciudadania/sistema-distrital-para-la-gestion-de-peticiones-ciudadanas</t>
  </si>
  <si>
    <t xml:space="preserve">Cumplimiento del requisito, se evidencian en la pagina los campos para el diligenciamiento del formulario FUGA, así como el enlace al SDQS como formulario general del Distrito. </t>
  </si>
  <si>
    <t>0.4.4 Menú Participa</t>
  </si>
  <si>
    <t>Los sujetos obligados entidades públicas, y particulares que cumplan función  pública o administren recursos públicos, deberán publicar la información que le  corresponda, conforme con los lineamientos específicos que expida el  Departamento Administrativo de la Función Pública.</t>
  </si>
  <si>
    <t>Resolución 1519 de 2023</t>
  </si>
  <si>
    <t>https://fuga.gov.co/participa</t>
  </si>
  <si>
    <t>Cumplimiento  del requisito, se evidencia en el menú principal en PARTICIPA los enlace que también se encuentran en la categoría numero 6 del menú  de transparencia conforme a la norma vigente. 
*Participación en el diagnóstico e identificación de problemas
*Planeación y/o presupuesto participativo
*Consulta ciudadana
*Colaboración e innovación abierta
*Control Social
*Rendición de cuentas
Se mantiene en actualización el menú en el componente de colaboración e innovación abierta conforme al lineamiento de Secretaría General de "Conoce, propone y prioriza"</t>
  </si>
  <si>
    <t>0.4.5 Sección de Noticias</t>
  </si>
  <si>
    <t>En la página principal, el sujeto obligado publicará las noticias más relevantes  para la ciudadanía y los grupos de valor. La información deberá publicarse de  acuerdo a las pautas o lineamientos en materia de lenguaje claro, accesibilidad  y usabilidad.</t>
  </si>
  <si>
    <t xml:space="preserve">Art. 7 Ley 1712 de 014
Resolución 1519 de 2020 </t>
  </si>
  <si>
    <t>https://fuga.gov.co/noticias</t>
  </si>
  <si>
    <t>1.    Información de la entidad</t>
  </si>
  <si>
    <t>1.1  Misión, visión, funciones y deberes </t>
  </si>
  <si>
    <t>Misión y visión de acuerdo con la norma de creación o reestructuración o según lo definido en el sistema de gestión de calidad de la entidad.</t>
  </si>
  <si>
    <t>Res. 1519 de 2020</t>
  </si>
  <si>
    <t>https://fuga.gov.co/entidad/nuestro-proposito-central</t>
  </si>
  <si>
    <t xml:space="preserve">Cumplimiento del requisito, se evidencia la misión y visión de la entidad  tambien se evidencia  la resolución de la plataforma estrategica actualizada.
</t>
  </si>
  <si>
    <t>Funciones y deberes de acuerdo con su norma de creación o reestructuración. Si alguna norma le asigna funciones adicionales, éstas también se deben incluir en este punto.</t>
  </si>
  <si>
    <t>Art. 9, lit a), Ley 1712 de 2014
Res. 1519 de 2020</t>
  </si>
  <si>
    <t>Cumplimiento del requerimiento, se evidencian las funciones de la entidad y los deberes del servidor público</t>
  </si>
  <si>
    <t>1.2 Estructura orgánica - Organigrama </t>
  </si>
  <si>
    <t>Estructura orgánica de la entidad, publicada de manera legible.</t>
  </si>
  <si>
    <t>Art. 9, lit a), Ley 1712 de 2014. Res. 1519 de 2020
Decreto 1081 de 2015 Artículo 
2.1.1.2.1.4.</t>
  </si>
  <si>
    <t>https://fuga.gov.co/transparencia-y-acceso-a-la-informacion-publica/informacion-entidad/12-estructura-organica-organigrama</t>
  </si>
  <si>
    <t>Cumplimiento del requerimiento, se evidencia el organigrama de la entidad actualizado.</t>
  </si>
  <si>
    <t xml:space="preserve">Descripción de la estructura orgánica, con información de  las divisiones o dependencias, correo electrónico y extensiones de las mismas. </t>
  </si>
  <si>
    <t>Cumplimiento del requerimiento, se observa la información de las dependencias.</t>
  </si>
  <si>
    <t>Los nombres, apellido y cargo de la persona que sea responsable  de la respectiva área.</t>
  </si>
  <si>
    <t>Cumplimiento del requerimiento, se evidencia la información del responsable de cada departamento.</t>
  </si>
  <si>
    <t>1.3 Mapas y Cartas descriptivas de los procesos</t>
  </si>
  <si>
    <t>Procesos y procedimientos para la toma de decisiones aplicables para la toma de decisiones conforme con  sus competencias.</t>
  </si>
  <si>
    <t xml:space="preserve">Art. 11, lit. c), Ley 1712 de 2014
Decreto 1081 de 2015  Artículo  2.1.1.2.1.4.
Res. 1519 de 2020
</t>
  </si>
  <si>
    <t>Gestión de la Mejora</t>
  </si>
  <si>
    <t>https://fuga.gov.co/transparencia-y-acceso-a-la-informacion-publica/informacion-entidad/mapa-de-procesos</t>
  </si>
  <si>
    <t>Cumplimiento del requerimiento,se evidencia el cargue de documentos del sistema integrado de gestión, manteniendo asi, la información actualizada.</t>
  </si>
  <si>
    <t>Información de contacto, ubicación física : Nombre de sede si aplica, dirección incluyendo  el departamento (si aplica) y municipio o distrito (en  caso que aplique se deberá indicar el nombre del  corregimiento)</t>
  </si>
  <si>
    <t>Art. 9, lit a), Ley 1712 de 2014
Decreto 1081 de 2015 Artículo 
2.1.1.2.1.4.
Res. 1519 de 2020</t>
  </si>
  <si>
    <t xml:space="preserve">Atención al Ciudadano  
*Gestión del Talento Humano
*Gestión Jurídica </t>
  </si>
  <si>
    <t>https://www.fuga.gov.co/transparencia-y-acceso-a-la-informacion-publica/informacion-entidad/directorio-funcionarios</t>
  </si>
  <si>
    <t>Horarios y días de atención al público.</t>
  </si>
  <si>
    <t>Datos de contacto de las dependencias. Directorio con los datos de contacto de las sucursales o regionales con extensiones y correos electrónicos.</t>
  </si>
  <si>
    <t>1.5 Directorio de servidores públicos, empleados o  contratistas</t>
  </si>
  <si>
    <t xml:space="preserve">Directorio de información de los servidores públicos y contratistas de la Entidad. </t>
  </si>
  <si>
    <t xml:space="preserve">Art. 9, lit. c), Ley 1712 de 2014
Art. 5, Dec 103 de 2015Par.1
Decreto 1081 de 2015 Artículo 
2.1.1.2.1.4.
Res. 1519 de 2020
</t>
  </si>
  <si>
    <t xml:space="preserve">*Gestión del Talento Humano
*Gestión Jurídica </t>
  </si>
  <si>
    <t>Publicado en formato accesible y reutilizable, con la siguiente información:</t>
  </si>
  <si>
    <t>Nombres y apellidos completos.</t>
  </si>
  <si>
    <t>País, Departamento y Ciudad de nacimiento.</t>
  </si>
  <si>
    <t>Cumplimiento del requisito, se evidencia en el enlace el directorio de personal de planta y contratistas, con la respectiva información requerida en el criterio.</t>
  </si>
  <si>
    <t>Formación académica.</t>
  </si>
  <si>
    <t>Experiencia laboral y profesional.</t>
  </si>
  <si>
    <t>Empleo, cargo o actividad que desempeña (En caso de contratistas el rol que desempeña con base en el objeto contractual).</t>
  </si>
  <si>
    <t>Dependencia en la que presta sus servicios en la entidad o institución</t>
  </si>
  <si>
    <t>Dirección de correo electrónico institucional</t>
  </si>
  <si>
    <t>Teléfono Institucional</t>
  </si>
  <si>
    <t xml:space="preserve">Escala salarial según las categorías para servidores públicos y/o empleados del sector privado.	</t>
  </si>
  <si>
    <t>*Gestión del Talento Humano</t>
  </si>
  <si>
    <t>Objeto, valor total de los honorarios, fecha de inicio y de terminación, cuando se trate contratos de prestación de servicios</t>
  </si>
  <si>
    <t xml:space="preserve">*Gestión Jurídica </t>
  </si>
  <si>
    <t xml:space="preserve"> El directorio deberá estar vinculado con  la información del SIGEP conforme con los  lineamientos y definiciones del Departamento  Administrativo de la Función Pública. Este requisito se entenderá  cumplido a través de un enlace a la publicación de la  información que contiene el directorio en el Sistema  de Información de Empleo Público – SIGEP.
En el caso de las entidades del Distrito, se entenderá por cumplido este requerimiento con el enlace al SIDEAP. </t>
  </si>
  <si>
    <t>Cumplimiento del requisito, se evidencia el enlace a la plataforma SIDEAP en el link del directorio institucional:https://sideap.serviciocivil.gov.co/sideap/publico/directorio/buscar.xhtml</t>
  </si>
  <si>
    <t>Esta  información deberá estar actualizada cada vez que  ingrese o se desvincule un servidor público,  empleado o contratista.</t>
  </si>
  <si>
    <t>Listado de entidades que  integran el respectivo sector, con el enlace al sitio  web de cada una de éstas.</t>
  </si>
  <si>
    <t>Resolución 1519 de 2020 Numeral 1.6</t>
  </si>
  <si>
    <t>https://www.fuga.gov.co/transparencia-y-acceso-a-la-informacion-publica/informacion-entidad/directorio-de-entidades</t>
  </si>
  <si>
    <t xml:space="preserve">Cumplimiento del requisito, se evidencia en el enlace del directorio del Sector con los vínculos a las páginas web de las otras entidades del sector:
Secretaría de Cultura, Recreación y Deporte
Instituto Distrital de las Artes
Instituto Distrital de Patrimonio Cultural
Instituto Distrital de Recreación y Deporte
Orquesta Filarmónica de Bogotá
Canal Capital
Se mantiene el gráfico que permite ver la estructura del Sector Cultura, Recreación y Deporte
</t>
  </si>
  <si>
    <t>1.7 Directorio de agremiaciones o asociaciones en las que participe</t>
  </si>
  <si>
    <t>El sujeto obligado deberá informar los  gremios o asociaciones en las que participe como  asociado, para lo cual, deberá publicar el enlace al  sitio web.</t>
  </si>
  <si>
    <t>Resolución 1519 de 2020 Numeral 1.7</t>
  </si>
  <si>
    <t>https://www.fuga.gov.co/transparencia-y-acceso-a-la-informacion-publica/informacion-entidad/directorio-de-agremiaciones-asociaciones-y-otros-grupos-de-interes</t>
  </si>
  <si>
    <t>Cumplimiento de requisito, se evidencia explicación de participación en gremios y asociaciones de la FUGA. "Se informa que la FUGA no hace parte de agremiaciones ni asociaciones, participa en instancias de coordinación."</t>
  </si>
  <si>
    <t>Publicar las normas, políticas y protocolos aplicables al servicio al Ciudadano</t>
  </si>
  <si>
    <t>Art. 11, lit. a), Ley 1712 de 2014
Decreto 1081 de 2015 
Artículo 
2.1.1.2.1.4.
Resolución 1519 de 2020 Numeral 1.8</t>
  </si>
  <si>
    <t>https://www.fuga.gov.co/transparencia-y-acceso-a-la-informacion-publica/informacion-entidad/servicio-al-publico-normas-formularios-y-protocolos-de-atencion</t>
  </si>
  <si>
    <t>Cumplimiento del requisito, se evidencian las normas, políticas y protocolos para atención al ciudadano, se deja como sugerencia al proceso de atención al ciudadano la actualización de la guia de lenguaje claro.</t>
  </si>
  <si>
    <t>Publicación de formularios para atención ciudadana</t>
  </si>
  <si>
    <t>Cumplimiento del requisito, se evidencia el formulario con los campos establecidos para atención ciudadana tanto de la FUGA como el SDQS -Bogotá te Escucha</t>
  </si>
  <si>
    <t>1.9 Procedimientos que se siguen para tomar decisiones en las diferentes áreas</t>
  </si>
  <si>
    <t xml:space="preserve"> Procedimientos que se siguen para tomar decisiones en las diferentes áreas</t>
  </si>
  <si>
    <t>Art. 11, lit. c), Ley 1712 de 2014
Decreto 1081 de 2015 Art. 2.1.1.2.1.4.
Resolución 1519 de 2020 Numeral 1.9</t>
  </si>
  <si>
    <t>https://www.fuga.gov.co/transparencia-y-acceso-a-la-informacion-publica/informacion-entidad/mapa-de-procesos</t>
  </si>
  <si>
    <t>1.10 Mecanismo de presentación directa de solicitudes, quejas y reclamos a disposición del público en relación con acciones u omisiones del sujeto obligado</t>
  </si>
  <si>
    <t>Mecanismo de presentación directa de  solicitudes, quejas y reclamos a disposición del  público en relación con acciones u omisiones del  sujeto obligado:</t>
  </si>
  <si>
    <t>Art. 11, lit. h), Ley 1712 de 2014
Decreto 103 de 2015  art. 16
Decreto 1081 de 2015 Art. 2.1.1.2.1.4.
Resolución 1519 de 2020 Numeral 1.10</t>
  </si>
  <si>
    <t>Canales de atención PQRS:
Físicos: Información de contacto, ubicación física: Nombre de sede si aplica, dirección incluyendo  el departamento (si aplica) y municipio o distrito (en  caso que aplique se deberá indicar el nombre del  corregimiento), horarios y días de atención al  público.  Correo físico o postal. Dirección de correspondencia.</t>
  </si>
  <si>
    <t>https://fuga.gov.co/transparencia-y-acceso-a-la-informacion-publica/informacion-entidad/mecanismo-de-presentacion-directa-de-solicitudes-quejas-y-reclamos-disposicion-del-publico-en</t>
  </si>
  <si>
    <t xml:space="preserve">Cumplimiento del requisito, se evidencia en el enlace la información 
-Punto de Atención y Defensor del Ciudadano
-Sistema Distrital para la gestión de peticiones ciudadanas
-Guía de trámites y servicios
-Defensor del Ciudadano
-Alternativas para presentar PQRS y DENUNCIAS
-Informe Defensor del Ciudadano (Decreto 847 de 2019)
-Ubicación Sedes y Dependencias
</t>
  </si>
  <si>
    <t>Canales telefónicos: Teléfonos fijos y móviles, líneas gratuitas y fax, incluyendo el indicativo nacional e internacional, en el formato (57+Número del área respectiva). Mínimo el teléfono fijo con indicativo</t>
  </si>
  <si>
    <t>https://fuga.gov.co/atencion-servicios-ciudadania/punto-de-atencion-y-defensor-del-ciudadano
https://fuga.gov.co/transparencia-y-acceso-a-la-informacion-publica/informacion-entidad/mecanismo-de-presentacion-directa-de-solicitudes-quejas-y-reclamos-disposicion-del-publico-en</t>
  </si>
  <si>
    <t>Cumplimiento del requisito, se evidencia en el enlace la información de los canales telefónicos:
Línea de atención telefónica:
·       PBX +57 (601) 4 32 04 10 Extensiones 401 - 403. 8:00 a.m a 5:30 p.m.
·       Línea 195: 24 horas.</t>
  </si>
  <si>
    <t>Correo electrónico</t>
  </si>
  <si>
    <t xml:space="preserve">https://fuga.gov.co/atencion-servicios-ciudadania/punto-de-atencion-y-defensor-del-ciudadano
</t>
  </si>
  <si>
    <t>Cumplimiento del requisito se confirma que se tiene el correo electrónico para PQRS: atencionalciudadano@fuga.gov.co
Correo electrónico para solicitar citas: atencionalciudadano@fuga.gov.co
Correo electrónico para notificaciones judiciales: notificacionesjudiciales@fuga.gov.co</t>
  </si>
  <si>
    <t>Otros canales de atención 
SDQS
Formularios  
Correo Notificaciones Judiciales. Disponible en la sección de atención a la ciudadanía. Con acuse de recibido al remitente de forma automática.</t>
  </si>
  <si>
    <t xml:space="preserve">https://fuga.gov.co/atencion-servicios-ciudadania/punto-de-atencion-y-defensor-del-ciudadano
</t>
  </si>
  <si>
    <t xml:space="preserve">Cumplimiento del requisito, se evidencia en el enlace la información 
-Se presentan canales como:
-Sistema Distrital para la gestión de peticiones ciudadanas SDQS -Bogotá te escucha
- Formulario FUGA
- Correo de notificaciones judiciales 
-Defensor del Ciudadano
-Alternativas para presentar PQRS y DENUNCIAS en entes de control. </t>
  </si>
  <si>
    <t>Publicar las actividades y eventos de la entidad</t>
  </si>
  <si>
    <t>Resolución 1519 de 2020 Numeral 1.11</t>
  </si>
  <si>
    <t>https://fuga.gov.co/eventos/calendario
https://www.fuga.gov.co/agenda</t>
  </si>
  <si>
    <t xml:space="preserve">Publicar el contenido de toda decisión y/o política que haya adoptado y afecte al público, junto  con sus fundamentos e interpretación. </t>
  </si>
  <si>
    <t>Decisiones y/o políticas que hayan adoptado y afecte  al público, junto con sus fundamentos y toda  interpretación autorizada de ella</t>
  </si>
  <si>
    <t>Art. 11, lit. d), Ley 1712 de 2014
Decreto 1081 de 2015 Art. 2.1.1.2.1.4.
Resolución 1519 de 2020 Numeral 1.12
Resolución 753 de 2020</t>
  </si>
  <si>
    <t xml:space="preserve">Subdirección de Gestión Corporativa- Atención al Ciudadano  </t>
  </si>
  <si>
    <t>https://www.fuga.gov.co/transparencia-y-acceso-a-la-informacion-publica/informacion-entidad/informacion-sobre-decisiones-afectar-al-publico</t>
  </si>
  <si>
    <t xml:space="preserve">Cumplimiento parcial del requisito. Se evidencia los documentos correspondientes a la toma de decisiones y resoluciones de interés para la ciudadanía
</t>
  </si>
  <si>
    <t>1.13 Entes y autoridades que lo vigilan</t>
  </si>
  <si>
    <t>Indicar entes  y/o autoridades que lo vigilan o supervisan. Se debe  incluir: nombre de la entidad, dirección, teléfono,  email, enlace al sitio web del ente o autoridad</t>
  </si>
  <si>
    <t>Art.11, Lit. f), Ley 1712 de 2014
Decreto 1081 de 2015 Art. 2.1.1.2.1.4.
Resolución 1519 de 2020 Numeral 1.13</t>
  </si>
  <si>
    <t>Gestión de Mejora</t>
  </si>
  <si>
    <t>https://fuga.gov.co/transparencia-y-acceso-a-la-informacion-publica/informacion-entidad/directorio-entidades?field_pais_target_id=142&amp;field_tipo_de_e_target_id=84</t>
  </si>
  <si>
    <t>Cumplimiento del requisito, se evidencia en cascada los entes y la información de cada uno para consulta externa e internamente las oficinas de control interno disciplinario y control interno.</t>
  </si>
  <si>
    <t>Informar  tipo de control que ejercen los entes o autoridades (fiscal, social, regulatorio, político, etc.).</t>
  </si>
  <si>
    <t>Cumplimiento del requisito, se cuenta con un esquema de acordeón que permite ver cada ente o autoridad de control y el tipo de control que ejerce</t>
  </si>
  <si>
    <t>1.14 Publicación de hojas de vida</t>
  </si>
  <si>
    <t xml:space="preserve">Publicar la hoja de  vida de aspirantes, junto con el email para presentar comentarios por parte de la ciudadanía. </t>
  </si>
  <si>
    <t>Decreto 1081 de 2015 Art. 2.1.1.2.1.4.
Resolución 1519 de 2020 Numeral 1.14</t>
  </si>
  <si>
    <t>Gestión del Talento Humano</t>
  </si>
  <si>
    <t>https://www.fuga.gov.co/transparencia-y-acceso-a-la-informacion-publica/informacion-entidad/publicacion-de-hojas-de-vida</t>
  </si>
  <si>
    <t xml:space="preserve">Cumplimiento del requisito. Se muestra una introducción sobre la  publicación de hojas de vida y se redirecciona a la página del Departamento Administrativo del Servicio Civil Distrital donde se realiza la publicación de hojas de vida de los candidatos a ocupar cargos de libre nombramiento y remoción en el Distrito Capital y donde se da un correo para hacer comentarios. </t>
  </si>
  <si>
    <t>2.    Normativa</t>
  </si>
  <si>
    <t>2.1 Normativa de la entidad o autoridad</t>
  </si>
  <si>
    <t>2.1.1 Leyes </t>
  </si>
  <si>
    <t xml:space="preserve">Normograma con la identificación de leyes aplicables. </t>
  </si>
  <si>
    <t>Art. 9, lit. d), Ley 1712 de 2014
Decreto 1081 de 2015 Art. 2.1.1.2.1.4.
Resolución 1519 de 2020 Numeral 2.1.1</t>
  </si>
  <si>
    <t xml:space="preserve">Gestión de Mejora 
Gestión Jurídica </t>
  </si>
  <si>
    <t>https://www.fuga.gov.co/transparencia-y-acceso-a-la-informacion-publica/normativa/normograma?field_calificacion_de_la_norma_target_id=90&amp;field_fecha_de_emision_value=All</t>
  </si>
  <si>
    <t xml:space="preserve">Cumplimiento del requisito. </t>
  </si>
  <si>
    <t>2.1.2 Decreto Único Reglamentario </t>
  </si>
  <si>
    <t>Publicación de decreto único reglamentario del sector (Si le aplica)</t>
  </si>
  <si>
    <t>Resolución 1519 de 2020 Numeral 2.1.2</t>
  </si>
  <si>
    <t>2.1.3 Normativa aplicable </t>
  </si>
  <si>
    <t>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</si>
  <si>
    <t>Listado de la normatividad disponible. Normograma general: ordenanza, acuerdo, decreto, resolución, circular u otros actos administrativos de carácter general. La información debe ser descargable."</t>
  </si>
  <si>
    <t xml:space="preserve">Art. 9, lit. d), Ley 1712 de 2014
Decreto 1081 de 2015 Art. 2.1.1.2.1.4.
Resolución 1519 de 2020 Numeral 2.1.1
</t>
  </si>
  <si>
    <t xml:space="preserve">La publicación de las normas debe incluir lo siguiente: </t>
  </si>
  <si>
    <t>Tipo de norma</t>
  </si>
  <si>
    <t>https://fuga.gov.co/transparencia-y-acceso-a-la-informacion-publica/normativa/normograma?field_calificacion_de_la_norma_target_id=90&amp;field_fecha_de_emision_value=All</t>
  </si>
  <si>
    <t>Cumplimiento del requisito. Se cuenta con el normograma con  los contenidos y requisitos de la norma en las fechas indicadas</t>
  </si>
  <si>
    <t>Fecha de expedición - fecha de publicación</t>
  </si>
  <si>
    <t>Epígrafe o  descripción corta de la misma</t>
  </si>
  <si>
    <t>Enlace para su consulta</t>
  </si>
  <si>
    <t xml:space="preserve">Los documentos e información deben estar organizados del más reciente al más  antiguo. </t>
  </si>
  <si>
    <t>2.1.4 Vínculo al Diario o Gaceta Oficial.</t>
  </si>
  <si>
    <t>Todas las  entidades de los niveles nacional, territorial y  autónomos, deberán incluir el vínculo al Diario  Oficial.  Para el caso de entidades territoriales, se  deberá incluir un link para consultar las gacetas  oficiales que les aplique.</t>
  </si>
  <si>
    <t>Decreto 1081 de 2015 Art. 2.1.1.2.1.4.
Resolución 1519 de 2020 Numeral 2.1.1</t>
  </si>
  <si>
    <t xml:space="preserve">Gestión Jurídica </t>
  </si>
  <si>
    <t>https://www.fuga.gov.co/transparencia-y-acceso-a-la-informacion-publica</t>
  </si>
  <si>
    <t>Cumplimiento del requisito, el link enlaza a la pagina de Registro  Distrital</t>
  </si>
  <si>
    <t>2.1.5 Políticas, lineamientos y manuales</t>
  </si>
  <si>
    <t>Cada sujeto obligado deberá publicar sus políticas, lineamientos y  manuales, tales como, según le aplique: 
(a)  Políticas y lineamientos sectoriales;</t>
  </si>
  <si>
    <t>Art. 9, lit. d), Ley 1712 de 2014
Decreto 1081 de 2015 Art. 2.1.1.2.1.4.
Resolución 1519 de 2020 Numeral 2.1.5
Ley 1581 de 2012</t>
  </si>
  <si>
    <t>https://fuga.gov.co/transparencia-y-acceso-a-la-informacion-publica/normativa/politicas-lineamientos-y-manuales</t>
  </si>
  <si>
    <t xml:space="preserve">Cumplimiento del requisito, se verifica el funcionamiento de los enlaces:
-Políticas y lineamientos sectoriales </t>
  </si>
  <si>
    <t>(b) Manuales</t>
  </si>
  <si>
    <t xml:space="preserve">Todas los procesos a los que aplique  </t>
  </si>
  <si>
    <t>https://www.fuga.gov.co/transparencia-y-acceso-a-la-informacion-publica/normativa/politicas-lineamientos-y-manuales</t>
  </si>
  <si>
    <t xml:space="preserve">Cumplimiento del requisito, se evidencia  el manejo del drive para la documentación de manuales con el SIG, s
</t>
  </si>
  <si>
    <t>(c)  otros lineamientos y manuales que le aplique.</t>
  </si>
  <si>
    <t>Cumplimiento del requisito, se evidencia dentro de las políticas y lineamientos institucionales con sus respectivos soportes y accesos:
.</t>
  </si>
  <si>
    <t>2.1.6 Agenda Regulatoria</t>
  </si>
  <si>
    <t>Incluir en orden cronológico la agenda regulatoria, identificando  claramente si ha sido adicionada o modificada</t>
  </si>
  <si>
    <t>Resolución 1519 de 2020 Numeral 2.1.5</t>
  </si>
  <si>
    <t>https://fuga.gov.co/transparencia-y-acceso-a-la-informacion-publica/normativa/agenda-regulatoria
https://ant.culturarecreacionydeporte.gov.co/es/transparencia-y-acceso-a-la-informacion-publica/2-1-6-agenda-regulatoria</t>
  </si>
  <si>
    <r>
      <rPr>
        <sz val="11"/>
        <color theme="1"/>
        <rFont val="Arial"/>
        <family val="2"/>
      </rPr>
      <t xml:space="preserve">La FUGA al ser una entidad pública adscrita a la Secretaría de Cultura, Recreación y Deporte de la alcaldía de Bogotá y según lo establecido en el artículo 2.1.2.1.20 Decreto 1273 de 2020, no tiene obligación de generar una agenda regulatoria, ya que este requisito de ley es exclusivo para los Ministerios, Departamentos Administrativos de la Rama Ejecutiva del Poder Público y Secretarías cabeza de sector. La entidad creó un enlace explicando esto a la ciudadanía: </t>
    </r>
    <r>
      <rPr>
        <u/>
        <sz val="11"/>
        <color rgb="FF1155CC"/>
        <rFont val="Arial"/>
        <family val="2"/>
      </rPr>
      <t>https://www.fuga.gov.co/transparencia-y-acceso-a-la-informacionpublica/normativa/agenda-regulatoria</t>
    </r>
  </si>
  <si>
    <t>2.2 Búsqueda de normas</t>
  </si>
  <si>
    <t>2.2.1 Sistema Único de Información Normativa – SUIN </t>
  </si>
  <si>
    <t>Deberá habilitarse la funcionalidad de consulta  localizada y el vínculo para acceder al SUIN del  Ministerio de Justicia y del Derecho.</t>
  </si>
  <si>
    <t>Resolución 1519 de 2020 Numeral 2.2.1</t>
  </si>
  <si>
    <t>Cumplimiento del requisito, se evidencia el acceso al SUIN</t>
  </si>
  <si>
    <t>2.2.2 Sistema de búsquedas de normas, propio de la entidad - Distrito </t>
  </si>
  <si>
    <t>El sujeto obligado podrá publicar su propio  mecanismo de búsqueda de normas para las normas  que expida, sancione o revise en el marco de sus competencias.</t>
  </si>
  <si>
    <t>Resolución 1519 de 2020 Numeral 2.2.2</t>
  </si>
  <si>
    <t>https://www.fuga.gov.co/transparencia-y-acceso-a-la-informacion-publica/normativa/normograma</t>
  </si>
  <si>
    <t xml:space="preserve">Cumplimiento del requisito
</t>
  </si>
  <si>
    <t>2.3 Proyectos de normas para comentarios</t>
  </si>
  <si>
    <t>2.3.1 Proyectos normativos</t>
  </si>
  <si>
    <t>Publicar los proyectos  normativos para comentarios, indicando los datos de  contacto y plazo para que los interesados se  pronuncien.</t>
  </si>
  <si>
    <t>Resolución 1519 de 2020 Numeral 2.3.1</t>
  </si>
  <si>
    <t>https://www.fuga.gov.co/transparencia-y-acceso-a-la-informacion-publica/normativa/proyectos-normativos</t>
  </si>
  <si>
    <t>Cumplimiento del requisito,</t>
  </si>
  <si>
    <t>2.3.2 Comentarios y documento de respuesta a comentarios</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</si>
  <si>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</si>
  <si>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Resolución 1519 de 2020 Numeral 2.3.2</t>
  </si>
  <si>
    <t>https://fuga.gov.co/transparencia-y-acceso-a-la-informacion-publica/normativa/comentarios-y-documento-de-respuesta-comentarios</t>
  </si>
  <si>
    <t>2.3.3 Participación ciudadana en la expedición de normas a través el SUCOP</t>
  </si>
  <si>
    <t>Conforme los  lineamientos que expida el Departamento Nacional  de Planeación, las autoridades deberán publicar sus proyectos normativos.</t>
  </si>
  <si>
    <t>https://fuga.gov.co/transparencia-y-acceso-a-la-informacion-publica/normativa/participacion-ciudadana-en-la-expedicion-de-normas</t>
  </si>
  <si>
    <t xml:space="preserve">Cumplimiento del requisito, Se verifica el enlace a la página principal del SUCOP en el que la ciudadanía puede hacer búsquedas de proyectos de normas y realizar sus comentarios. Se cumple de acuerdo con lo que señala la Resolución 1519 de 2020. </t>
  </si>
  <si>
    <t>3. Contratación</t>
  </si>
  <si>
    <t>3.1 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</si>
  <si>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</si>
  <si>
    <t>Art. 9, Lit. e), Ley 1712 de 2014  
Art. 74, Ley 1474 de 2011
Dec. 103 de 2015                 
Dec. 1510 de 2013
Decreto 1081 de 2015 Art. 2.1.1.2.1.4.
Resolución 1519 de 2020 Numeral 3.1</t>
  </si>
  <si>
    <t>Gestión Jurídica</t>
  </si>
  <si>
    <t xml:space="preserve">Cumplimiento del requerimiento
</t>
  </si>
  <si>
    <t>3.2 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</si>
  <si>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</si>
  <si>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 xml:space="preserve">
Artículo 3. Ley 1150 de 2007, Art. 10 Ley 1712 de 2014, Art. 7 Decreto 103 de 2015 Par. 2 y 3
Decreto 1081 de 2015 Artículo  2.1.1.2.1.4.
Resolución 1519 de 2020  Num 3.2</t>
  </si>
  <si>
    <t>https://www.fuga.gov.co/transparencia-y-acceso-a-la-informacion-publica/contratacion/publicacion-de-la-informacion-contractual</t>
  </si>
  <si>
    <t>3.3 Publicación de la ejecución de los contratos</t>
  </si>
  <si>
    <t>Publicar el estado de la ejecución de los contratos, indicando fecha de inicio y finalización, valor del contrato, porcentaje de ejecución, recursos totales  desembolsados o pagados, recursos pendientes de  ejecutar, cantidad de otrosíes y adiciones realizadas (y sus montos).</t>
  </si>
  <si>
    <t>https://www.fuga.gov.co/transparencia-y-acceso-a-la-informacion-publica/contratacion/publicacion-de-la-ejecucion-contractual</t>
  </si>
  <si>
    <t>3.4 Manual de contratación, adquisición y/o  compras</t>
  </si>
  <si>
    <t>Publicar el manual de contratación,  políticas, guías de adquisición y compras conforme  los lineamientos que expida la Agencia Nacional de Contratación Pública – Colombia Compra Eficiente.</t>
  </si>
  <si>
    <t>Manual de contratación, que contiene los procedimientos, lineamientos y políticas en materia de adquisición y compras.
Expedido conforme a las directrices señaladas por la Agencia Nacional de Contratación Pública - Colombia Compra Eficiente. Aplica para los sujetos obligados que cuenten con contratos con cargue a recursos públicos.</t>
  </si>
  <si>
    <t>Art.11, Lit. g), Ley 1712 de 2014
Art .9, Dec. 103 de 2015
Resolución 1519 de 2020  Núm. 3.4</t>
  </si>
  <si>
    <t>https://fuga.gov.co/transparencia-y-acceso-a-la-informacion-publica/contratacion/manual-de-contratacion</t>
  </si>
  <si>
    <t>3.5 Formatos o modelos de contratos o pliegos tipo</t>
  </si>
  <si>
    <t>Publicar los formatos o modelos de contrato y  pliegos tipo, en caso de que aplique.</t>
  </si>
  <si>
    <t>Resolución 1519 de 2020  Núm. 3.5</t>
  </si>
  <si>
    <t>https://fuga.gov.co/transparencia-y-acceso-a-la-informacion-publica/contratacion/formatos-modelos-de-contratos-o-pliegos-tipo</t>
  </si>
  <si>
    <t>Cumplimiento del requisito, se evidencia que la información jurídica de formatos de estudios previos están alineados con la publicación en intranet.  El vínculo a SECOP para ver los pliegos tipos a nivel distrital funciona correctamente.</t>
  </si>
  <si>
    <t>4. Planeación,  Presupuesto e Informes</t>
  </si>
  <si>
    <t xml:space="preserve">4.1 Presupuesto general de ingresos, gastos e  inversión.  </t>
  </si>
  <si>
    <t xml:space="preserve">Publicar el presupuesto general de  ingresos, gastos e inversión de cada año fiscal,  incluyendo sus modificaciones, para el efecto,  deberá indicar que la versión del documento ha sido  ajustada e indicar la fecha de la actualización. </t>
  </si>
  <si>
    <t>Art. 9, lit. b), Ley 1712 de 2014,
Arts.74 y 77 Ley 1474 de 2011 
Decreto 1081 de 2015 Artículo  2.1.1.2.1.4.
Resolución 1519 de 2020 Numeral 4.1</t>
  </si>
  <si>
    <t xml:space="preserve">Gestión Financiera </t>
  </si>
  <si>
    <t>https://fuga.gov.co/transparencia-y-acceso-a-la-informacion-publica/planeacion-presupuesto-informes/Presupuesto-general-asignado-por-vigencias</t>
  </si>
  <si>
    <t xml:space="preserve">Cumplimiento del requisito, se evidencia el acceso al  Presupuesto general de ingresos, gastos e inversión </t>
  </si>
  <si>
    <t>Se  deberá incluir un anexo que indique las rentas o  ingresos, tasas y frecuencias de cobro en formato abierto para consulta de los interesados.</t>
  </si>
  <si>
    <t>4.2 Ejecución presupuestal</t>
  </si>
  <si>
    <t>Publicar la información  de la ejecución presupuestal aprobada y ejecutada de ingresos y gastos anuales.</t>
  </si>
  <si>
    <t>Art. 9, lit. b), Ley 1712 de 2014,
Arts.74 y 77 Ley 1474 de 2011 
Decreto 1081 de 2015 Artículo  2.1.1.2.1.4.
Resolución 1519 de 2020 Numeral 4.2</t>
  </si>
  <si>
    <t>https://www.fuga.gov.co/transparencia-y-acceso-a-la-informacion-publica/planeacion-presupuesto-informes?field_fecha_de_emision_value=All&amp;term_node_tid_depth=248</t>
  </si>
  <si>
    <t>4.3 Plan de Acción</t>
  </si>
  <si>
    <t xml:space="preserve">De acuerdo con el decreto 612 de 2018 planes institucionales publicados al inicio de cada año:
1. Plan Institucional de Archivos de la Entidad ­PINAR
2. Plan Anual de Adquisiciones
3. Plan Anual de Vacantes
4. Plan de Previsión de Recursos Humanos
5. Plan Estratégico de Talento Humano
6. Plan Institucional de Capacitación
7. Plan de Incentivos Institucionales
8. Plan de Trabajo Anual en Seguridad y Salud en el Trabajo
9. Plan Anticorrupción y de Atención al Ciudadano - Plan de Participación Ciudadana 
10. Plan Estratégico de Tecnologías de la Información y las Comunicaciones ­ PETI
11. Plan de Tratamiento de Riesgos de Seguridad y Privacidad de la Información
12. Plan de Seguridad y Privacidad de la Información
Publicar Plan Anticorrupción y de Atención al Ciudadano de conformidad con el Art. 73 de Ley 1474 de 2011 que incluye: 
•	Estrategia de Rendición de cuentas.
•	Plan de Servicio al ciudadano.
•	Plan Anti trámites.
•	Plan de Participación Ciudadana
</t>
  </si>
  <si>
    <t>Art. 9, lits. d y g), Ley 1712 de 2014
Art. 73, 74, Ley 1474 de 2011
Decreto 1081 del 2015 Artículo 2.1.1.2.1.4.
Resolución 1519 de 2020 Núm.. 4.3</t>
  </si>
  <si>
    <t>Planeación 
Gestión Financiera  
Procesos con planes institucionales Dec 612</t>
  </si>
  <si>
    <t>Objetivos</t>
  </si>
  <si>
    <t>https://www.fuga.gov.co/transparencia-y-acceso-a-la-informacion-publica/planeacion-presupuesto-informes/planes-estrategicos-sectoriales-e-institucionales</t>
  </si>
  <si>
    <t>Estrategias</t>
  </si>
  <si>
    <t>Proyectos</t>
  </si>
  <si>
    <t>Metas</t>
  </si>
  <si>
    <t>Responsables</t>
  </si>
  <si>
    <t xml:space="preserve">Planeación 
Gestión Financiera  </t>
  </si>
  <si>
    <t xml:space="preserve">Planeación  y proceso con planes institucionales </t>
  </si>
  <si>
    <r>
      <rPr>
        <u/>
        <sz val="11"/>
        <color rgb="FF1155CC"/>
        <rFont val="Arial"/>
        <family val="2"/>
      </rPr>
      <t>https://fuga.gov.co/transparencia-y-acceso-a-la-informacion-publica/planeacion-presupuesto-informes?field_fecha_de_emision_value=All&amp;term_node_tid_depth=255</t>
    </r>
    <r>
      <rPr>
        <u/>
        <sz val="11"/>
        <color rgb="FF0563C1"/>
        <rFont val="Arial"/>
        <family val="2"/>
      </rPr>
      <t xml:space="preserve">
https://fuga.gov.co/transparencia-y-acceso-a-la-informacion-publica/planeacion-presupuesto-informes?field_fecha_de_emision_value=All&amp;term_node_tid_depth=256</t>
    </r>
  </si>
  <si>
    <t xml:space="preserve">4.4 Proyectos de Inversión </t>
  </si>
  <si>
    <t>Publicar cada proyecto  de inversión, según la fecha de inscripción en el  respectivo Banco de Programas y Proyectos de  Inversión, conforme lo dispone el artículo 77 de la  Ley 1474 del 2011.</t>
  </si>
  <si>
    <t xml:space="preserve">Art. 9, lit. d), Ley 1712 de 2014
Art. 77, Ley 1474 de 2011
Decreto 1081 del 2015 Artículo 2.1.1.2.1.4.
Resolución 1519 de 2020 Núm.. 4.4
 </t>
  </si>
  <si>
    <t>https://fuga.gov.co/transparencia-y-acceso-a-la-informacion-publica/planeacion-presupuesto-informes/proyectos-de-inversion</t>
  </si>
  <si>
    <t xml:space="preserve">Publicar cada tres (3) meses el avance de ejecución de dichos proyectos. </t>
  </si>
  <si>
    <t>Gestión de mejora y Planeación</t>
  </si>
  <si>
    <t>4.5 Informes de empalme</t>
  </si>
  <si>
    <t>Publicar el informe de  empalme del representante legal, y los ordenadores  del gasto, cuando se den cambios de los mismos.</t>
  </si>
  <si>
    <t>Ley 951, Res. 5674 de 2005 y Circular 11 de 2006 de la Contraloría General de la República.
Resolución 1519 de 2020 Núm.. 4.5</t>
  </si>
  <si>
    <t>https://fuga.gov.co/transparencia-y-acceso-a-la-informacion-publica/planeacion-presupuesto-informes?field_fecha_de_emision_value=All&amp;term_node_tid_depth=155</t>
  </si>
  <si>
    <t>4.6 Información pública y/o relevante</t>
  </si>
  <si>
    <t>(NO APLICA) Divulgar los  informes o comunicados de información relevante  que publiquen ante la Superintendencia Financiera,  y/o la Superintendencia de Sociedades, cuando sea  obligación de las empresas industriales y  comerciales del Estado, o Sociedad de Economía  Mixta.</t>
  </si>
  <si>
    <t>Resolución 1519 de 2020 Núm.. 4.6. NO APLICA PARA LA FUGA</t>
  </si>
  <si>
    <t>4.7 Informes de gestión, evaluación y auditoría</t>
  </si>
  <si>
    <t xml:space="preserve">A partir del año siguiente, el Plan de Acción deberá estar acompañado del informe de gestión del año inmediatamente anterior.
Publicar los informes enviados al Concejo, Congreso y Asamblea. </t>
  </si>
  <si>
    <t xml:space="preserve">Arts. 9, lit. d) y 11, lit. e), Ley 1712 de 2014
Decreto 1081 del 2015 Artículo 2.1.1.2.1.4.
Resolución 1519 de 2020 Núm.. 4.7
Resolución 3564 Anexo 1. 7.1 Ítem A. </t>
  </si>
  <si>
    <t>Todos los procesos que generen informes</t>
  </si>
  <si>
    <t>https://www.fuga.gov.co/transparencia-y-acceso-a-la-informacion-publica/planeacion-presupuesto-informes/informes-de-gestion</t>
  </si>
  <si>
    <t>4.7.1 Informes de Gestión</t>
  </si>
  <si>
    <t xml:space="preserve">Informe de rendición de la cuenta fiscal a la Contraloría General de la República o a los organismos de control territorial, según  corresponda. De acuerdo con la periodicidad definida.
</t>
  </si>
  <si>
    <t xml:space="preserve">Informe de rendición de cuentas a los ciudadanos, incluyendo la respuesta a las solicitudes realizadas por los ciudadanos, antes y durante el ejercicio de rendición. Publicar dentro del mismo mes de realizado el evento.
</t>
  </si>
  <si>
    <t>Todos los procesos que generen informes consolida Planeación</t>
  </si>
  <si>
    <t>Informes a organismos de inspección, vigilancia y control.</t>
  </si>
  <si>
    <t>https://fuga.gov.co/transparencia-y-acceso-a-la-informacion-publica/planeacion-presupuesto-informes/informes-de-gestion</t>
  </si>
  <si>
    <t>4.7.2 Planes de Mejoramiento</t>
  </si>
  <si>
    <t>Planes de Mejoramiento vigentes exigidos por entes de control internos o externos. De acuerdo con los hallazgos realizados por el respectivo organismo de control. 
Se deben publicar de acuerdo con la periodicidad  establecida por el ente de control, dentro del mismo mes de su envío. Enlace al sitio web del organismo de control en donde se encuentren los informes que éste ha elaborado sobre la entidad.</t>
  </si>
  <si>
    <t xml:space="preserve">Gestión de Mejora   </t>
  </si>
  <si>
    <t>https://fuga.gov.co/transparencia-y-acceso-a-la-informacion-publica/planeacion-presupuesto-informes/planes-de-mejoramiento</t>
  </si>
  <si>
    <t>4.8 Informes de la Oficina de Control Interno</t>
  </si>
  <si>
    <t>Informe pormenorizado del estado del control interno de acuerdo al artículo 9 de la Ley 1474 de 2011. Se debe publicar cada cuatro meses según lo establecido por el Sistema Integrado de Gestión del Departamento Administrativo de la Función Pública.</t>
  </si>
  <si>
    <t>Artículo 9, Ley 1474 de 2011.
Resolución 1519 de 2020 Núm.. 4.8</t>
  </si>
  <si>
    <t xml:space="preserve">Evaluación Independiente  </t>
  </si>
  <si>
    <t>https://www.fuga.gov.co/transparencia-y-acceso-a-la-informacion-publica/planeacion-presupuesto-informes?field_fecha_de_emision_value=All&amp;term_node_tid_depth=164</t>
  </si>
  <si>
    <t>Cumplimiento del requisito, se evidencia la información de la oficina cargada como corresponde en los seguimientos y auditorias respectivas.</t>
  </si>
  <si>
    <r>
      <rPr>
        <b/>
        <sz val="11"/>
        <color theme="1"/>
        <rFont val="Arial"/>
        <family val="2"/>
      </rPr>
      <t>4.9 Informe sobre Defensa Pública y Prevención del  Daño Antijurídico</t>
    </r>
    <r>
      <rPr>
        <sz val="11"/>
        <color theme="1"/>
        <rFont val="Arial"/>
        <family val="2"/>
      </rPr>
      <t xml:space="preserve">. </t>
    </r>
  </si>
  <si>
    <t>Publicar informe trimestral que  corresponda, entendiéndose cumplido con el  redireccionamiento al sistema kogui de la Agencia de  Defensa Jurídica de la Nación.</t>
  </si>
  <si>
    <t xml:space="preserve">
Se podrá hacer enlace a la información que publique la Agencia de Defensa Jurídica de la Nación siempre y cuando ésta permita identificar claramente los elementos enunciados anteriormente. Informe sobre las demandas contra la entidad, incluyendo:"
1.	Número de demandas.
2.	Estado en que se encuentra.
3.	Pretensión o cuantía de la demanda.
4.	Riesgo de pérdida.</t>
  </si>
  <si>
    <t>https://www.fuga.gov.co/transparencia-y-acceso-a-la-informacion-publica/planeacion-presupuesto-informes/informes-defensa-juridica</t>
  </si>
  <si>
    <t>4.10 Informes trimestrales sobre acceso a información, quejas y reclamos</t>
  </si>
  <si>
    <t>Informes trimestrales sobre acceso a  información, quejas y reclamos.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</si>
  <si>
    <t>Informe de todas las peticiones, quejas, reclamos, denuncias y solicitudes de acceso a la información recibidas y los tiempos de respuesta, junto con un análisis resumido de este mismo tema. El sujeto obligado debe definir la periodicidad de publicación de este informe e indicarla en su Esquema de Publicación de Información. Los sujetos obligados de la Ley 1712 de 2014, que también son sujetos de la Ley 190 de 1995, podrán incluir este informe en los informes de que trata el artículo 54 de la Ley 190 de 1995.
Informe específico sobre solicitudes de información pública, discriminando mínimo la siguiente información:
•	Número de solicitudes recibidas.
•	Número de solicitudes que fueron trasladadas a otra institución.
•	Tiempo de respuesta a cada solicitud.
•	Número de solicitudes en las que se negó el acceso a la información.</t>
  </si>
  <si>
    <t>Art.11, Lit. h), Ley 1712 de 2014 
Art. 52, Dec. 103 de 2015 Par. 2
Art. 54, Ley 190 de 1995
Decreto 1081 de Artículo  2.1.1.2.1.4
Res. 1519 de 2020 Núm.. 4.10</t>
  </si>
  <si>
    <t>https://fuga.gov.co/transparencia-y-acceso-a-la-informacion-publica/planeacion-presupuesto-informes?field_fecha_de_emision_value=All&amp;term_node_tid_depth=167</t>
  </si>
  <si>
    <t xml:space="preserve">5. Trámites </t>
  </si>
  <si>
    <t>5.1  Trámites y Servicios </t>
  </si>
  <si>
    <t xml:space="preserve">Estandarización de Contenido: Trámites . 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t>
  </si>
  <si>
    <t>Los trámites deberán contener la siguiente información mínima: 
•	La norma que los sustenta (si aplica)
•	Los procedimientos o protocolos de atención.
•	Los costos.
•	Los formatos y formularios requeridos, indicando y facilitando el acceso a aquellos que se encuentran disponibles en línea.</t>
  </si>
  <si>
    <t>Art.11, literales a) y b), Ley 1712 de 2014
Art.6, Dec. 103 de 2015
Ley 962 de 2005
Decreto-ley 019 de 2012.
Decreto 1081 de 2015 Artículo 2.1.1.2.1.4
Resolución 1519 de 2020 Núm. 5.1</t>
  </si>
  <si>
    <t xml:space="preserve">Atención al Ciudadano  
Planeación
Transformación Cultural </t>
  </si>
  <si>
    <t>https://www.fuga.gov.co/transparencia-y-acceso-a-la-informacion-publica/tramites-y-servicios/prestamos-y-uso-de-salas-de-exposicion-fuga</t>
  </si>
  <si>
    <t>Cumplimiento del requisito, se evidencia la información para trámites. OPAs y servicios. 
En la página está el enlace  al SUIT funcional al OPA inscito por la Entidad:
https://visorsuit.funcionpublica.gov.co/auth/visor?fi=73608
Por su parte en el portal gov, también se verifica su funcionalidad: https://bogota.gov.co/servicios/entidad/fundacion-gilberto-alzate-avendano-fuga</t>
  </si>
  <si>
    <t>5.2  Trámites y servicios portal Gov.co </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</si>
  <si>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</si>
  <si>
    <t>Resolución 1519 de 2020 Núm. 5.1</t>
  </si>
  <si>
    <t>Cumplimiento del requisito, se evidencia en enlace al portal Gov.co</t>
  </si>
  <si>
    <t>6. Participa</t>
  </si>
  <si>
    <t xml:space="preserve">Los sujetos obligados deberán publicar la  información que le corresponda, conforme con los  lineamientos específicos que expida el  Departamento Administrativo de la Función Pública. </t>
  </si>
  <si>
    <t>•	Mecanismos o procedimientos que deben seguir los ciudadanos, usuarios o interesados para participar en la formulación de políticas, en el control o en la evaluación de la gestión institucional, indicando:
•	Sujetos que pueden participar. ¿Quiénes pueden participar?
•	Medios presenciales y electrónicos.
•	Áreas responsables de la orientación y vigilancia para su cumplimiento.</t>
  </si>
  <si>
    <t>Art. 11 lit. i), Ley 1712 de 2014
Art. 15, Dec. 103 de 2015
Decreto 1081 de 2015 Artículo 2.1.1.2.1.4
Res. 1519 de 2020 Núm.. 6</t>
  </si>
  <si>
    <t>1.Participación para el diagnóstico e identificación de problemáticas</t>
  </si>
  <si>
    <t xml:space="preserve">https://fuga.gov.co/participa/participacion-para-el-diagnostico-de-necesidades-e-identificacion-de-problemas </t>
  </si>
  <si>
    <t xml:space="preserve">Cumplimiento del requisito, en el enlace principal de PARTICIPA  https://fuga.gov.co/participa -se observa información clave como la noción de participación ciudadana, quiénes pueden participar, los mecanismos. 
</t>
  </si>
  <si>
    <t>2. Planeación y/o presupuestos participativos</t>
  </si>
  <si>
    <t>https://fuga.gov.co/participa/planeacion-y-presupuesto-participativo</t>
  </si>
  <si>
    <r>
      <rPr>
        <sz val="11"/>
        <color theme="1"/>
        <rFont val="Arial"/>
        <family val="2"/>
      </rPr>
      <t xml:space="preserve">Cumplimiento del requisito, en el enlace principal de PARTICIPA  https://fuga.gov.co/participa 
Se precisa que la Entidad no se encuentra obligada a realizar el presupuesto participativo, según lo dispuesto en los artículos 89, 90 y 91 de la Ley 1757 de 2015. Por su parte, en Bogotá, La alcaldía de Bogotá y las alcaldías locales, establecen procesos de presupuesto participativo que pueden ser consultados en: https://participacion.gobiernoabiertobogota.gov.co/presupuestos . En la página web de la entidad se creó el enlace para direccionar a los procesos de presupuestos participativos aquí: </t>
    </r>
    <r>
      <rPr>
        <u/>
        <sz val="11"/>
        <color rgb="FF1155CC"/>
        <rFont val="Arial"/>
        <family val="2"/>
      </rPr>
      <t>https://fuga.gov.co/participa/planeacion-y-presupuesto-participativo</t>
    </r>
    <r>
      <rPr>
        <sz val="11"/>
        <color theme="1"/>
        <rFont val="Arial"/>
        <family val="2"/>
      </rPr>
      <t xml:space="preserve">
</t>
    </r>
  </si>
  <si>
    <t>3.Consulta Ciudadana</t>
  </si>
  <si>
    <t>https://fuga.gov.co/participa/consulta-ciudadana</t>
  </si>
  <si>
    <t xml:space="preserve">Cumplimiento del requisito, en el enlace principal de PARTICIPA  https://fuga.gov.co/participa </t>
  </si>
  <si>
    <t>4. Colaboración e innovación abierta</t>
  </si>
  <si>
    <t>https://fuga.gov.co/participa/conoce-propone-y-prioriza</t>
  </si>
  <si>
    <t xml:space="preserve">5.Rendición de cuentas </t>
  </si>
  <si>
    <t>https://fuga.gov.co/participa/rendicion-de-cuentas-fuga</t>
  </si>
  <si>
    <t>6. Control Social</t>
  </si>
  <si>
    <t>https://fuga.gov.co/participa/control-social</t>
  </si>
  <si>
    <t>7. Datos abiertos</t>
  </si>
  <si>
    <t xml:space="preserve">7.1 Instrumentos de gestión de la información
</t>
  </si>
  <si>
    <t>Resoluciones de Adopción de Instrumentos de Gestión de la Información</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</si>
  <si>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</si>
  <si>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t>Art. 36, Dec. 103 de 2015</t>
  </si>
  <si>
    <t>https://www.fuga.gov.co/transparencia-y-acceso-a-la-informacion-publica/datos-abiertos/instrumentos-de-gestion-de-la-informacion
https://www.fuga.gov.co/transparencia-y-acceso-a-la-informacion-publica/datos-abiertos?field_fecha_de_emision_value=All&amp;term_node_tid_depth=179</t>
  </si>
  <si>
    <r>
      <rPr>
        <sz val="11"/>
        <color theme="1"/>
        <rFont val="Arial"/>
        <family val="2"/>
      </rPr>
      <t xml:space="preserve">Cumplimiento del requisito, se evidencian los instrumentos de gestión, y su acceso a los enlaces:
a) Registro de Activos de Información.
b) índice de Información clasificada y reservada.
c) Esquema de Publicación.
d) Programa de Gestión Documental.
e) Las Tablas de Retención Documental
f) El informe de solicitudes de acceso a la información (Incluido en Informes sobre acceso a información, peticiones, quejas y reclamos).
g) Los costos de reproducción de la información pública.
</t>
    </r>
    <r>
      <rPr>
        <u/>
        <sz val="11"/>
        <color rgb="FF1155CC"/>
        <rFont val="Arial"/>
        <family val="2"/>
      </rPr>
      <t>https://fuga.gov.co/transparencia-y-acceso-a-la-informacion-publica/datos-abiertos/datos-abiertos-fuga</t>
    </r>
    <r>
      <rPr>
        <sz val="11"/>
        <color theme="1"/>
        <rFont val="Arial"/>
        <family val="2"/>
      </rPr>
      <t xml:space="preserve"> </t>
    </r>
  </si>
  <si>
    <t>Registros de activos de información </t>
  </si>
  <si>
    <t>El Registro de Activos de Información (RAI), debe publicarse conforme a los lineamientos del Archivo General de la Nación. Con las siguientes características o campos:</t>
  </si>
  <si>
    <t>Arts.13 y 16, Ley 1712 de 2014 
Arts. 37 y 38, Dec. 103 de 2015. Acuerdo 004 de 2013 AGN. 
Res. 1519 de 2020 Núm.. 6</t>
  </si>
  <si>
    <t>Gestión TIC con los procesos que generan activos de información</t>
  </si>
  <si>
    <t>·         En formato Excel o accesible</t>
  </si>
  <si>
    <t>https://fuga.gov.co/transparencia-y-acceso-a-la-informacion-publica/datos-abiertos?field_fecha_de_emision_value=All&amp;term_node_tid_depth=112</t>
  </si>
  <si>
    <t>·         Nombre o título de la categoría de información.</t>
  </si>
  <si>
    <t>·         Descripción del contenido de la categoría de la información.</t>
  </si>
  <si>
    <t>·         Idioma.</t>
  </si>
  <si>
    <t>·         Medio de conservación (físico, análogo y/o digital).</t>
  </si>
  <si>
    <t>·         Formato (hoja de cálculo, imagen, audio, video, documento de texto, etc.).</t>
  </si>
  <si>
    <t>·         Información publicada o disponible.</t>
  </si>
  <si>
    <t xml:space="preserve"> Índice de información clasificada y reservada  </t>
  </si>
  <si>
    <t>Índice de información Clasificada y Reservada, con las siguientes características:</t>
  </si>
  <si>
    <t xml:space="preserve">Art.20, Ley 1712 de 2014
Arts. 24, 25, 26, 27, 28, 29, 30, 31, 32, 33, 34, 35, 36, 39 Y 40, Dec. 103 de 2015
Res. 1519 de 2020 Núm.. 7.1
</t>
  </si>
  <si>
    <t xml:space="preserve">Gestión Jurídica / Gestión Documental </t>
  </si>
  <si>
    <t>·         En formato Excel</t>
  </si>
  <si>
    <t>https://fuga.gov.co/transparencia-y-acceso-a-la-informacion-publica/datos-abiertos?field_fecha_de_emision_value=All&amp;term_node_tid_depth=114</t>
  </si>
  <si>
    <t>·          Nombre o título de la categoría de información.</t>
  </si>
  <si>
    <t>·          Nombre o título de la información:</t>
  </si>
  <si>
    <t>·         Fecha de generación de la información.</t>
  </si>
  <si>
    <t>·         Nombre del responsable de la información.</t>
  </si>
  <si>
    <t>·         Excepción total o parcial.</t>
  </si>
  <si>
    <t>·         Objetivo legítimo de la excepción.</t>
  </si>
  <si>
    <t>·         Fundamento constitucional o legal de la excepción.</t>
  </si>
  <si>
    <t>·         Fecha de la calificación.</t>
  </si>
  <si>
    <t>·         Plazo de clasificación o reserva o fecha de levantamiento de la reserva</t>
  </si>
  <si>
    <t xml:space="preserve">Disponible en formato de datos abiertos enlazado en el portal www.datos.gov.co. o el que haga sus veces. </t>
  </si>
  <si>
    <t>Esquema de publicación de la información </t>
  </si>
  <si>
    <t>Debe publicarse conforme a los lineamientos del Archivo General de la Nación.  Con las siguientes características:</t>
  </si>
  <si>
    <t>Esquema de Publicación de la Información, con las siguientes características:</t>
  </si>
  <si>
    <t>Art. 12, Ley 1712 de 2014
Arts. 41 y 42, Dec. 103 de 2015. Art. 43, Dec. 103 de 2015
Res. 1519 de 2020 Núm.. 7.1</t>
  </si>
  <si>
    <t>Deberá estar en datos abiertos enlazado a datos.gov.co.</t>
  </si>
  <si>
    <r>
      <rPr>
        <u/>
        <sz val="11"/>
        <color rgb="FF1155CC"/>
        <rFont val="Arial"/>
        <family val="2"/>
      </rPr>
      <t>https://fuga.gov.co/transparencia-y-acceso-a-la-informacion-publica/datos-abiertos?field_fecha_de_emision_value=All&amp;term_node_tid_depth=113</t>
    </r>
    <r>
      <rPr>
        <u/>
        <sz val="11"/>
        <color rgb="FF0563C1"/>
        <rFont val="Arial"/>
        <family val="2"/>
      </rPr>
      <t xml:space="preserve">
</t>
    </r>
  </si>
  <si>
    <t>Nombre o título de la información.</t>
  </si>
  <si>
    <t>Idioma.</t>
  </si>
  <si>
    <t>Medio de conservación (físico, análogo y/o digital).</t>
  </si>
  <si>
    <t>Formato (hoja de cálculo, imagen, audio, video, documento de texto, etc.).</t>
  </si>
  <si>
    <t>Fecha de generación de la información.</t>
  </si>
  <si>
    <t>Fecha de actualización.</t>
  </si>
  <si>
    <t>Lugar de consulta.</t>
  </si>
  <si>
    <t>Nombre de responsable de la producción de la información.</t>
  </si>
  <si>
    <t>Nombre del responsable de la información:</t>
  </si>
  <si>
    <t>Programa de gestión documental </t>
  </si>
  <si>
    <t>Debe publicarse conforme a los lineamientos del Archivo General de la Nación. Deberá estar en datos abiertos enlazado a datos.gov.co o el que corresponda</t>
  </si>
  <si>
    <t>Plan para facilitar la identificación, gestión, clasificación, organización, conservación y disposición de la información pública, elaborado según lineamientos del Decreto 2609 de 2012, o las normas que lo sustituyan o modifiquen.</t>
  </si>
  <si>
    <t>Arts. 15 y 17, Ley 1712 de 2014 
Arts. 44 al 50, Dec. 103 de 2015. Dec. 2609 de 2012 
Res. 1519 de 2020 Núm.. 7.1</t>
  </si>
  <si>
    <t>https://fuga.gov.co/transparencia-y-acceso-a-la-informacion-publica/datos-abiertos?field_fecha_de_emision_value=All&amp;term_node_tid_depth=173</t>
  </si>
  <si>
    <t>Tablas de retención documental </t>
  </si>
  <si>
    <t>Es el Instrumento que permite establecer cuáles son los documentos de una entidad, su necesidad e importancia en términos de tiempo de conservación y preservación y que debe hacerse con ellos una vez finalice su vigencia o utilidad.
Listado de series, con sus correspondientes tipos documentales, a las cuales se asigna el tiempo de permanencia en cada etapa del ciclo vital de los documentos.</t>
  </si>
  <si>
    <t>Art. 13, Ley 1712 de 2014 
Art. 4, Par. 1, Dec. 103 de 2015 
Acuerdo 004 de 2013, AGN
Res. 1519 de 2020 Núm.. 7.1</t>
  </si>
  <si>
    <t>https://fuga.gov.co/transparencia-y-acceso-a-la-informacion-publica/datos-abiertos?field_fecha_de_emision_value=All&amp;term_node_tid_depth=176</t>
  </si>
  <si>
    <t>Registro de Publicaciones </t>
  </si>
  <si>
    <t>Registro de publicaciones que contenga los documentos publicados de conformidad con la ley de transparencia  y automáticamente disponibles, así como  un Registro de Activos de Información. Listado de documentos publicados actualmente y con anterioridad en el sitio web del sujeto obligado relacionados con el cumplimiento de la Ley 1712 de 2014. Registro de publicaciones que contenga los documentos publicados de conformidad con la Ley 1712 de 2014.</t>
  </si>
  <si>
    <t>Art.11, Lit. j), Ley 1712 de 2014. Art. 14, Ley 1712 de 2014</t>
  </si>
  <si>
    <t xml:space="preserve">Gestión de las Comunicaciones </t>
  </si>
  <si>
    <t>https://fuga.gov.co/transparencia-y-acceso-a-la-informacion-publica/datos-abiertos?field_fecha_de_emision_value=All&amp;term_node_tid_depth=324</t>
  </si>
  <si>
    <t>Cumplimiento del requisito dando cumplimiento al esquema de publicación (por solicitud), teniendo en cuenta las dinamicas de la entidad y del proceso.</t>
  </si>
  <si>
    <t>Automáticamente disponibles para su consulta y/o descarga</t>
  </si>
  <si>
    <t>Acto Administrativo Costos de reproducción de información pública  </t>
  </si>
  <si>
    <t>Publicar el  acto administrativo o documento equivalente, en el  que se informe los costos de reproducción  individualizado por costo unitario de los diferentes  formatos a través de los cuales se puede reproducir la información.</t>
  </si>
  <si>
    <t>Arts. 4, 20 y 21, Dec. 103 de 2015
Resolución 1519 de 2020 Num. 7.1</t>
  </si>
  <si>
    <t>https://fuga.gov.co/transparencia-y-acceso-a-la-informacion-publica/datos-abiertos?field_fecha_de_emision_value=All&amp;term_node_tid_depth=179</t>
  </si>
  <si>
    <t>7.2 Datos Abiertos FUGA</t>
  </si>
  <si>
    <t>Habilitar una vista de  sus datos en el Portal de Datos Abiertos (datos.gov.co).
Publicar datos abiertos generados por el sujeto obligado en su sitio web. De acuerdo con la guía de MinTic.Publicar datos abiertos en el portal www.datos.gov.co.</t>
  </si>
  <si>
    <t>Art. 11, lit. k), Ley 1712 de 2014,
Art. 11, Dec. 103/15. Atención a las excepciones el título 3 de la Ley 1712 de 2015 y disposiciones del MinTic
Resolución 1519 de 2020 Núm.. 7.2</t>
  </si>
  <si>
    <t>*Gestión Documental 
*Gestión Tecnológica</t>
  </si>
  <si>
    <t>https://fuga.gov.co/transparencia-y-acceso-a-la-informacion-publica/datos-abiertos/datos-abiertos-fuga
https://www.datos.gov.co/browse?q=gilberto+alzate&amp;sortBy=relevance&amp;page=2
https://datosabiertos.bogota.gov.co/dataset?q=Gilberto+Alzate+Avenda%C3%B1o+</t>
  </si>
  <si>
    <t>8. Información específica  para Grupos de Interés</t>
  </si>
  <si>
    <t>8.1. Información para niños, niñas y adolescentes </t>
  </si>
  <si>
    <t>Cada entidad deberá identificar la información  específica para grupos de interés, conforme con su  caracterización, y como mínimo la siguiente:
- Información para niños, niñas y adolescentes.</t>
  </si>
  <si>
    <t>Art. 8, Ley 1712 de 2014
Resolución 1519 de 2020 Núm.. 8.1 y 8.2</t>
  </si>
  <si>
    <t xml:space="preserve">Transformación Cultural para la Revitalización del Centro de Bogotá  </t>
  </si>
  <si>
    <t>https://fuga.gov.co/transparencia-y-acceso-a-la-informacion-publica/informacion-especifica/informacion-para-ninos-ninas-y-adolescentes</t>
  </si>
  <si>
    <t xml:space="preserve">Cumplimiento del requisito, se evidencia Información para niños, niñas y adolescentes y el video explicativo que se sugirio en los seguimientos anteriores. Incluye información de la franja infantil y programación dirigida a dicha población 
Por su parte  en el enlace de enfoque diferencial al aplicar filtros hay información específica para niños, niñas, adolescentes y jóvenes:   https://fuga.gov.co/transparencia-y-acceso-a-la-informacion-publica/informacion-especifica/informacion-con-enfoque-diferencial-poblacional
</t>
  </si>
  <si>
    <t>8.2. Información para mujeres </t>
  </si>
  <si>
    <t>Información para Mujeres  
Información con enfoque diferencial - poblacional</t>
  </si>
  <si>
    <r>
      <rPr>
        <u/>
        <sz val="11"/>
        <color rgb="FF0563C1"/>
        <rFont val="Arial"/>
        <family val="2"/>
      </rPr>
      <t xml:space="preserve">https://fuga.gov.co/transparencia-y-acceso-a-la-informacion-publica/informacion-especifica/informacion-para-mujeres
</t>
    </r>
    <r>
      <rPr>
        <u/>
        <sz val="11"/>
        <color rgb="FF1155CC"/>
        <rFont val="Arial"/>
        <family val="2"/>
      </rPr>
      <t>https://fuga.gov.co/transparencia-y-acceso-a-la-informacion-publica/informacion-especifica/informacion-con-enfoque-diferencial-poblacional</t>
    </r>
  </si>
  <si>
    <t xml:space="preserve">Cumplimiento del requisito, se evidencia la información sobre mujeres junto con datos de interés. Así mismo en el enfoque diferencial es posible aplicar filtro de mujer y género, así como otros filtros de enfoque poblacional y diferencial. 
</t>
  </si>
  <si>
    <t>9. Obligación de reporte  de información  específica por parte de  la entidad</t>
  </si>
  <si>
    <t>Sugerido. Por otras normas:
Publicar informes del Defensor del Ciudadano   (Decreto Distrital 847 del 30 de diciembre de 2019)
Cuadro de Instancias de Coordinación en las que participa  (Res 753 de 2020)
Preguntas frecuentes: Esta lista de preguntas y respuestas debe ser actualizada periódicamente de acuerdo a las consultas realizadas por los usuarios, ciudadanos y grupos de interés a través de los diferentes canales disponibles. (Art. 14 Ley 1712 de 2014,)
Glosario: Que contenga el conjunto de términos que usa la entidad o que tienen relación con su actividad.
Noticias: Sección que contenga las noticias más relevantes para sus usuarios, ciudadanos y grupos de interés y que estén relacionadas con su actividad.</t>
  </si>
  <si>
    <t xml:space="preserve">Art. 14 Ley 1712 de 2014
Decreto Distrital 847 del 30 de diciembre de 2019
Resolución Sec Gral.  753 de 2020
</t>
  </si>
  <si>
    <t>Procesos que identifiquen información obligatoria y 
Atención al Ciudadano</t>
  </si>
  <si>
    <t>10. Información tributaria  en entidades territoriales locales</t>
  </si>
  <si>
    <t>10.1 Procesos de recaudo de rentas locales</t>
  </si>
  <si>
    <t>Los  Municipios y Distritos publicarán el proceso de  recaudo de rentas locales, incluyendo flujogramas,  procedimientos y manuales aplicables.</t>
  </si>
  <si>
    <t>Resolución 1519 de 2020. Anexo 2. Num 10.1</t>
  </si>
  <si>
    <t>Gestión Financiera</t>
  </si>
  <si>
    <t>Cumplimiento del requisito, La Entidad tiene el enalce a la Secretaría de Hacienda para mostrar el procedimiento de recaudo de renta local</t>
  </si>
  <si>
    <t>10.2 Tarifas de liquidación del Impuesto de Industria  y Comercio (ICA)</t>
  </si>
  <si>
    <t xml:space="preserve">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y Tarifa</t>
  </si>
  <si>
    <t>Resolución 1519 de 2020. Anexo 2. Num 10.2</t>
  </si>
  <si>
    <t>https://www.shd.gov.co/shd/industria-y-comercio</t>
  </si>
  <si>
    <t xml:space="preserve">Cumplimiento del requisito, la entidad también tienen enlazada su página a la de Secretaría de Hacienda para presentar las tarifas del ICA. </t>
  </si>
  <si>
    <t>Oficina Asesora de Planeación - OAP</t>
  </si>
  <si>
    <t>% Cumplimiento
Seguimiento  OAP</t>
  </si>
  <si>
    <t xml:space="preserve">% Subcategoría  </t>
  </si>
  <si>
    <t xml:space="preserve">% Categoría  </t>
  </si>
  <si>
    <t xml:space="preserve">Tabla Resumen </t>
  </si>
  <si>
    <t xml:space="preserve">% de cumplimiento </t>
  </si>
  <si>
    <t>1. Información de la entidad</t>
  </si>
  <si>
    <t>2. Normativa</t>
  </si>
  <si>
    <t>Total cumplimiento</t>
  </si>
  <si>
    <t>Requisitos evaluados</t>
  </si>
  <si>
    <t>Cumplidos al 100%</t>
  </si>
  <si>
    <t>1.4 Directorio Institucional  </t>
  </si>
  <si>
    <t>1.6 Directorio de entidades </t>
  </si>
  <si>
    <t>1.8 Servicio al público, normas, formularios y protocolos de atención </t>
  </si>
  <si>
    <t>1.11 Calendario de actividades y eventos. </t>
  </si>
  <si>
    <t>1.12 Información sobre decisiones que puede afectar al público </t>
  </si>
  <si>
    <t xml:space="preserve">4.9 Informe sobre Defensa Pública y Prevención del  Daño Antijurídico. </t>
  </si>
  <si>
    <t xml:space="preserve">Cumplimiento de la Ley de Transparencia y Acceso a la Información Pública  </t>
  </si>
  <si>
    <t>Oficina de Control Interno - OCI</t>
  </si>
  <si>
    <t>% Cumplimiento
Seguimiento  OCI</t>
  </si>
  <si>
    <t>TERMINO</t>
  </si>
  <si>
    <t>Evaluación Criterio</t>
  </si>
  <si>
    <t>No. Criterios evaluados II Cuatrimeste</t>
  </si>
  <si>
    <t>% Partic.</t>
  </si>
  <si>
    <t>EFICACIA</t>
  </si>
  <si>
    <t>Cumplimiento Total</t>
  </si>
  <si>
    <t>Cumplimiento Parcial</t>
  </si>
  <si>
    <t>Sin cumplir</t>
  </si>
  <si>
    <t xml:space="preserve">Total </t>
  </si>
  <si>
    <t xml:space="preserve">No cumple </t>
  </si>
  <si>
    <t>Seguimiento 
FECHA 28 de abril del 2026
Observación OAP</t>
  </si>
  <si>
    <t>Cumplimiento del requisito Se verifica en la página principal de la FUGA https://fuga.gov.co/,  la barra superior e inferior completa con acceso al Portal Único  del Estado colombiano - GOV.CO, con los menús principales y aleatoriamente en los submenús de Transparencia, Participa, Noticias y Agenda cultural</t>
  </si>
  <si>
    <t>Cumplimiento del requisito, se evidencia en el footer los enlaces de Políticas, así como Términos y Condiciones funcionando. Se evidencia link sobre la "Política de términos, condiciones de uso y de derechos de autor y/o autorización de uso sobre los  contenidos de página web"</t>
  </si>
  <si>
    <t>Cumplimiento del requisito, se evidencia la política de seguridad de la información V1,  V2, V3 y V4 de 2025 .  
La Política de tratamiento de la información y protección de datos personales con el formato de autorización de tratamiento de datos mayores de edad</t>
  </si>
  <si>
    <r>
      <t>Cumplimiento del requisito, última noticia del 23 de abril del 2026 "
23 Abril 2026, "</t>
    </r>
    <r>
      <rPr>
        <i/>
        <sz val="11"/>
        <color theme="1"/>
        <rFont val="Arial"/>
        <family val="2"/>
      </rPr>
      <t>Últimos días para postular emprendimientos a Monumentum: Bogotá Distrito Rave 2026 La escena electrónica también impulsa los emprendimientos"</t>
    </r>
  </si>
  <si>
    <t>Cumplimiento del requisito, se evidencia en el enlace el directorio institucional actualizado al 2026, con las características requeridas por la norma en un archivo de Drive donde se ven las tres sedes físicas de la entidad .</t>
  </si>
  <si>
    <t xml:space="preserve">Cumplimiento del requisito, se evidencia en el enlace el directorio institucional actualizado al 2026 con las características requeridas por la norma. </t>
  </si>
  <si>
    <t>Cumplimiento del requisito, se evidencia en el enlace el directorio institucional actualizado al 2026 con las características requeridas por la norma. (fecha última actualización Marzo - abirl 2025)</t>
  </si>
  <si>
    <t>Cumplimiento del requisito, se evidencia en el enlace principal del directorio actualizado al 2026 en la parte inferior dos enlaces:
Directorio de Funcionarios 
Directorio de contratista 
Cada uno cuenta con un archivo en excel actualizado en 2024 y abierto para uso de la ciudadanía. En el caso de contratistas el archivo fue actualizado en julio 2024 y en funcionarios en julio 2024.</t>
  </si>
  <si>
    <t>Cumplimiento del requisito, se evidencia en el enlace el directorio de personal de planta y contratistas actualizado al 2026, con la respectiva información requerida en el criterio.</t>
  </si>
  <si>
    <t>Cumplimiento del requisito, se evidencia en el enlace el directorio de personal de planta y contratistas actualizado al 2026, con la respectiva información requerida en el criterio</t>
  </si>
  <si>
    <t xml:space="preserve">Cumplimiento del requisito, se evidencia actualización en el directorio de contratistas y de funcionarios hasta el mes de marzo respectivamente.
</t>
  </si>
  <si>
    <t>Cumplimiento del requisito. Se observa publicación de la oferta artística y cultural de la entidad . Dentro del calendario se tienen proframadas actividades hasta el 30 de abril del 2026.  Se revisa la información y es la misma que está en el menú principal como: https://www.fuga.gov.co/agenda</t>
  </si>
  <si>
    <t>Cumplimiento del requisito, mostrando ultima actualización el 15 de diciembre del 2025.</t>
  </si>
  <si>
    <t xml:space="preserve"> https://community.secop.gov.co/Public/Tendering/ContractNoticeManagement/Index?currentLanguage=es-CO&amp;Page=login&amp;Country=CO&amp;SkinName=CCE</t>
  </si>
  <si>
    <t xml:space="preserve">Cumplimiento del requisito, se evidencia  la ejecución presupuestal publicada con un periodicidad mensual, que incluye la Ejecución de rentas de ingresos, Ejecución Presupuesto de Gastos e Inversión, Ejecución Reservas Presupuestales, Ejecución Ingresos Reservas Presupuestales en formatos PDF y Excel. Información publicada al corte de abril 2026  y sus modificaciones </t>
  </si>
  <si>
    <t xml:space="preserve">Cumplimiento del requisito, se evidencia los planes institucionales para el año 2026. </t>
  </si>
  <si>
    <t xml:space="preserve">Cumplimiento del requisito para la vigencia 2026. </t>
  </si>
  <si>
    <t>Cumplimiento del requisito para la vigencia 2026. Se evidencia ultima publicación en al mes de marzo del 2026</t>
  </si>
  <si>
    <t>Cumplimiento del requerimiento con la entrega de cargo al corte de diciembre 2025</t>
  </si>
  <si>
    <t xml:space="preserve">Cumplimiento del requisito para la vigencia 2026, evidenciando vinculos dentro de la pagina web de:
* Concejo de Bogotá
* Informe de Gestión de Control Interno 
* Informe de Austeridad del Gasto 
* Informe de Control Interno Contable 
* Plan de Mejoramiento reportado a la Contraloría
* Informes de rendición de cuenta fiscal </t>
  </si>
  <si>
    <t>Cumplimiento del requisito, se evidencia el cargue de los informes sobre quejas y reclamos a marzo de 2026.</t>
  </si>
  <si>
    <t xml:space="preserve">Cumplimiento del requisito, en el enlace principal de PARTICIPA  https://fuga.gov.co/participa 
* Se cuenta con la estrategia de rendición 2026 
* El informe de rendición publicada es el 2025, pero dado que la rendición realizada en la vigencia 2026 se efectuo el 17 de marzo 2026, aun esta en elaboración el documento, por lo tanto no se monitorea como incumplido. 
* En el link de preguntas y respuestas se tienen la ultima publicación de la rendición realizada en el 2025, pero dado que la rendición realizada en la vigencia 2026 se efectuo el 17 de marzo 2026, aun esta en elaboración el documento, por lo tanto no se monitorea como incumplido. 
</t>
  </si>
  <si>
    <t xml:space="preserve">Cumplimiento del requisito, el Registro de Activos de Información (RAI) está en formato de excel. Enero 2026 </t>
  </si>
  <si>
    <t>Cumplimiento del requisito, el Registro de Activos de Información (RAI) está en formato de excel. Publicación de enero 2026</t>
  </si>
  <si>
    <t xml:space="preserve">Cumplimiento del requisito, se evidencia en el enlace de Datos Abiertos de la FUGA 
Así mismo se encuentra publicado en el Distrito https://datosabiertos.bogota.gov.co/dataset?q=Gilberto+Alzate+Avenda%C3%B1o+
</t>
  </si>
  <si>
    <t xml:space="preserve">Cumplimiento del requisito, se evidencia la información cargada con corte de abril del 2026. Se cuenta con el enlace a datos.gov.co. Actualmente se esta revisando la pertienencia de actualización sobre el esquema para la vigencia 2026, para realizar la actualización en el enlace de datos.gov
</t>
  </si>
  <si>
    <t xml:space="preserve">Cumplimiento del requisito, se evidencia la información cargada con ultima actualización 22 de abril del 2026.
</t>
  </si>
  <si>
    <t>Cumplimiento del requisito, se evidencia la información en instrumentos de gestión y en el enlace de información clasificada de la FUGA, al corte del mes de octubre del 2025.</t>
  </si>
  <si>
    <t>Cumplimiento del requisito. El plan de acción PGD tiene su ultima actualización en marzo del 2026.</t>
  </si>
  <si>
    <t xml:space="preserve">Cumplimiento del requisito, cuenta con su ultima publicación en septiembre del 2022, sin tener de manera posterior otra adopción de TRD, por lo tanto la publicación es acorde.
</t>
  </si>
  <si>
    <t>Cumplimiento del requisito dando cumplimiento al esquema de publicación (por solicitud), teniendo en cuenta las dinamicas de la entidad y del proceso. Se evidencia publicación de los años 2022, 2021, 2020 y 2019, los cuales mantienen la misma estructura del esquema de publicación que esta actualizado</t>
  </si>
  <si>
    <t>Cumplimiento del requisito, se evidencia la actualización y publicación de los costos de reproducción FUGA 2026, mostrando ultima actualización en mayo del 2026.</t>
  </si>
  <si>
    <t xml:space="preserve">Por otro lado se  evidencia la publicación de los datos abiertos de la FUGA en la página web, portal de la Nación y Bogotá 
En Nación  se  ven los siguientes 25 registros de datos:
-Índice de información clasificada y reservada Nov 2023
-Registros de activos de información
-Indice de información clasificada y reservada
-Activos de información base de datos 2021
-Activos de información obras de arte 2021
-Programa de gestión documental
-Activos de información biblioteca 2021
-Formato unico de inventario documental FUID
-Metas Plan de Desarrollo BMPT 2016-2020 FUGA
-Activos de información obras de arte 2021
-Esquema de Publicación de Información FUGA 2023 V.1.
-Activos de información Hardware 2021
-Informe de metas FUGA - Cuatrienio BMPT 2016-2020
-Espacio Cultural Centro
-Agente Cultural Centro
-Activos de información biblioteca 2021
-Activos de información bases de datos 2021
-Índice Información Clasificada y Reservada
-Tablas de Retención Documental 2014
-Activos de información Software 2021
-Cuadro de Clasificación Documental 2014
-Esquema de Publicación de Información FUGA agosto 2021
-Esquema de Publicación de Información FUGA 2022 V.1.
-Esquema de Publicación de Información FUGA 2022 V.2
-Esquema de Publicación de Información FUGA Oct 2020
En Bogotá se ven 22 conjuntos de datos https://datosabiertos.bogota.gov.co/dataset?q=Gilberto+Alzate+Avenda%C3%B1o+
-Indice de información clasificada y reservada Octubre del 2025
-Tablas de Retención Documental Septiembre 2022
-Formato Único de Inventario Documental - FUID
-Cuadro de Clasificación Documental
-Activos de información Software. Enero 2026
-Índice de información clasificada y reservada Octubre 2025
-Informe de metas FUGA - Cuatrienio BMPT 2016-2020
-Programa de gestión documental 2026
-Metas Plan de Desarrollo BMPT 2016-2020 FUGA
-Activos de información biblioteca 
-Activos de información Hardware 
-Activos de información bases de datos 
-Esquema de Publicación de Información FUGA Abril 2026
-Registros de activos de información Octubre 2025
-Activos de información obras de arte 
-Agente Cultural Centro
-Espacio Cultural Centro
</t>
  </si>
  <si>
    <t>https://fuga.gov.co/atencion-servicios-ciudadania/defensor-del-ciudadano</t>
  </si>
  <si>
    <t>Cumplimiento del requisito con los siguientes parametros:
-Informes del Defensor del Ciudadano : con informe de segundo semestre 2025 publicado
-Resolución No. 38 de 2026 Designación Defensor de la Ciudadanía.
-Convocatorias FUGA  “Beca LEP - “La inclusión en el centro, el Centro en la inclusión”"
-Preguntas frecuentes 
-Glosario FUGA
-Estudios, investigaciones y otra publicaciones actualizado con las últimas publicaciones FUGA. 
-Avisos y notificaciones</t>
  </si>
  <si>
    <t>https://www.fuga.gov.co/proceso-de-recaudo-de-rentas-locales</t>
  </si>
  <si>
    <t>Se evidencia cumplimiento del requisito bajo la identificación de la publicación de:
Portal de contratación - SECOP II
Portal de contratación - SECOP I
Portal de contratación a la Vista
Resolución No. 256 DEL 2025
Tabla de honorarios 2026
Cuantías de contratación
Aviso de convocatorias procesos competitivos
Publicación de la  información contractural a Abril 2026</t>
  </si>
  <si>
    <t>Se evidencia cumplimiento parcial del requisito bajo la identificación de la publicación de:
Avisos de procesos de enajenación a título gratuito
Portal de contratación - SECOP II
Portal de contratación - SECOP I
Publicación de la  información contractural a Abril del 2026</t>
  </si>
  <si>
    <t xml:space="preserve">Seguimiento Oficina Asesora de Planeación </t>
  </si>
  <si>
    <t>1.11 Calendario de actividades y eventos </t>
  </si>
  <si>
    <t>% Cumplimiento</t>
  </si>
  <si>
    <t>Se evidencia cumplimiento parcial del requisito puesto que el Manual de Supervisión e Interventoria esta desactualizado, la ultima versión actualizada correspondio a la V7 en febrero del 2025. Se realiza retroalimentración al proceso y envian solicitud de publicación, pero en el momento del reporte aun no se evidencia, por eso se da el requisito cumplido parcialmente.</t>
  </si>
  <si>
    <r>
      <t xml:space="preserve">Se evidencia cumplimiento del requisito, evidenciando:
</t>
    </r>
    <r>
      <rPr>
        <b/>
        <sz val="11"/>
        <rFont val="Arial"/>
        <family val="2"/>
      </rPr>
      <t>Plan de mejoramiento institucional:</t>
    </r>
    <r>
      <rPr>
        <sz val="11"/>
        <rFont val="Arial"/>
        <family val="2"/>
      </rPr>
      <t xml:space="preserve">
Ultimo publicado Dciembre del 2025.
</t>
    </r>
    <r>
      <rPr>
        <b/>
        <sz val="11"/>
        <rFont val="Arial"/>
        <family val="2"/>
      </rPr>
      <t>Plan de mejoramiento por procesos:</t>
    </r>
    <r>
      <rPr>
        <sz val="11"/>
        <rFont val="Arial"/>
        <family val="2"/>
      </rPr>
      <t xml:space="preserve">
Ultimo publicado Dciembre del 2026.
Se valida el vinculo para consultar los informes presentados por la Contraloría en sus ejercicios de Auditoria. </t>
    </r>
  </si>
  <si>
    <r>
      <t xml:space="preserve">1.4 Directorio Institucional </t>
    </r>
    <r>
      <rPr>
        <sz val="11"/>
        <color theme="1"/>
        <rFont val="Arial"/>
        <family val="2"/>
      </rPr>
      <t> </t>
    </r>
  </si>
  <si>
    <r>
      <t>1.6 Directorio de entidades</t>
    </r>
    <r>
      <rPr>
        <sz val="11"/>
        <color theme="1"/>
        <rFont val="Arial"/>
        <family val="2"/>
      </rPr>
      <t> </t>
    </r>
  </si>
  <si>
    <r>
      <t>1.8 Servicio al público, normas, formularios y protocolos de atención</t>
    </r>
    <r>
      <rPr>
        <sz val="11"/>
        <color theme="1"/>
        <rFont val="Arial"/>
        <family val="2"/>
      </rPr>
      <t> </t>
    </r>
  </si>
  <si>
    <t xml:space="preserve">Cumplimiento del  requisito, se evidencia que la entidad cuenta con 13 procesos. Dando click al mapa de procesos se accede al Drive con la información de SIG  en cuanto a procesos y procedimientos.  </t>
  </si>
  <si>
    <r>
      <t>1.11 Calendario de actividades y eventos</t>
    </r>
    <r>
      <rPr>
        <sz val="11"/>
        <color theme="1"/>
        <rFont val="Arial"/>
        <family val="2"/>
      </rPr>
      <t> </t>
    </r>
  </si>
  <si>
    <r>
      <t>1.12 Información sobre decisiones que puede afectar al público</t>
    </r>
    <r>
      <rPr>
        <sz val="11"/>
        <color theme="1"/>
        <rFont val="Arial"/>
        <family val="2"/>
      </rPr>
      <t> </t>
    </r>
  </si>
  <si>
    <r>
      <t xml:space="preserve">Art.10, Ley 1712 de 2014
</t>
    </r>
    <r>
      <rPr>
        <u/>
        <sz val="11"/>
        <color theme="1"/>
        <rFont val="Arial"/>
        <family val="2"/>
      </rPr>
      <t xml:space="preserve">Arts. 8 </t>
    </r>
    <r>
      <rPr>
        <sz val="11"/>
        <color theme="1"/>
        <rFont val="Arial"/>
        <family val="2"/>
      </rPr>
      <t>y 9,</t>
    </r>
    <r>
      <rPr>
        <u/>
        <sz val="11"/>
        <color theme="1"/>
        <rFont val="Arial"/>
        <family val="2"/>
      </rPr>
      <t xml:space="preserve"> Dec. 103 de 2015
</t>
    </r>
    <r>
      <rPr>
        <sz val="11"/>
        <color theme="1"/>
        <rFont val="Arial"/>
        <family val="2"/>
      </rPr>
      <t>Resolución 1519 de 2020  Núm. 3.3</t>
    </r>
  </si>
  <si>
    <t xml:space="preserve">Política de derechos de autor y/o autorización de uso sobre los contenidos. </t>
  </si>
  <si>
    <r>
      <t xml:space="preserve">0.4.3 Atención y  Servicios a la Ciudadanía. </t>
    </r>
    <r>
      <rPr>
        <sz val="11"/>
        <color theme="1"/>
        <rFont val="Arial"/>
        <family val="2"/>
      </rPr>
      <t>Este menú debe permitir acceder a la información y contenidos relacionados  con la gestión de trámites, otros procedimientos administrativos, consultas de  acceso a información pública acceso a las ventanillas únicas asociadas a  la sede electrónica, información de contacto y formulario PQRSD.</t>
    </r>
  </si>
  <si>
    <r>
      <rPr>
        <b/>
        <sz val="11"/>
        <color theme="1"/>
        <rFont val="Arial"/>
        <family val="2"/>
      </rPr>
      <t>2.4.3.1 Trámites, Otros Procedimientos Administrativos y consultas de acceso a  información pública.</t>
    </r>
    <r>
      <rPr>
        <sz val="11"/>
        <color theme="1"/>
        <rFont val="Arial"/>
        <family val="2"/>
      </rPr>
      <t xml:space="preserve">
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 del Decreto 1078 de 2015, y demás  que los modifiquen, adicionen o deroguen.</t>
    </r>
  </si>
  <si>
    <r>
      <rPr>
        <b/>
        <sz val="11"/>
        <color theme="1"/>
        <rFont val="Arial"/>
        <family val="2"/>
      </rPr>
      <t>2.4.3.2 Canales de atención y pida una cita.</t>
    </r>
    <r>
      <rPr>
        <sz val="11"/>
        <color theme="1"/>
        <rFont val="Arial"/>
        <family val="2"/>
      </rPr>
      <t xml:space="preserve">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Además, se deberá habilitar un mecanismo para que el  usuario pueda agendar una cita para atención presencial, e indicar los horarios  de atención en sedes físicas.</t>
    </r>
  </si>
  <si>
    <r>
      <rPr>
        <b/>
        <sz val="11"/>
        <color theme="1"/>
        <rFont val="Arial"/>
        <family val="2"/>
      </rPr>
      <t>2.4.3.3 PQRSD.</t>
    </r>
    <r>
      <rPr>
        <sz val="11"/>
        <color theme="1"/>
        <rFont val="Arial"/>
        <family val="2"/>
      </rPr>
      <t xml:space="preserve"> Las entidades sujetas de obligación, deberán habilitar un formulario de Peticiones, Quejas, Reclamos, Sugerencias, Solicitud de información pública, y  Denuncias (PQRSD), conforme con los criterios mintic.</t>
    </r>
  </si>
  <si>
    <r>
      <t xml:space="preserve">Publicar anualmente, antes del 31  de enero de cada año, los planes a que hace  referencia el artículo 74 de la Ley 1474 del 2011 y el  Decreto 612 del 2018 de acuerdo con las  orientaciones del Manual Operativo del Modelo  Integrado de Planeación y Gestión (MIPG) y el informe de gestión a que hace referencia el artículo 74 de la Ley 1474 del 2011. 
</t>
    </r>
    <r>
      <rPr>
        <b/>
        <sz val="11"/>
        <color theme="1"/>
        <rFont val="Arial"/>
        <family val="2"/>
      </rPr>
      <t xml:space="preserve">4.3.1. El Plan de gasto público </t>
    </r>
    <r>
      <rPr>
        <sz val="11"/>
        <color theme="1"/>
        <rFont val="Arial"/>
        <family val="2"/>
      </rPr>
      <t xml:space="preserve">es equivalente al </t>
    </r>
    <r>
      <rPr>
        <b/>
        <sz val="11"/>
        <color theme="1"/>
        <rFont val="Arial"/>
        <family val="2"/>
      </rPr>
      <t xml:space="preserve">Plan de Acción Institucional, </t>
    </r>
    <r>
      <rPr>
        <sz val="11"/>
        <color theme="1"/>
        <rFont val="Arial"/>
        <family val="2"/>
      </rPr>
      <t xml:space="preserve">para cada año fiscal de acuerdo con lo establecido en el artículo 74 de la Ley 1474 de 2011, debe incluir: </t>
    </r>
  </si>
  <si>
    <r>
      <rPr>
        <b/>
        <sz val="11"/>
        <color theme="1"/>
        <rFont val="Arial"/>
        <family val="2"/>
      </rPr>
      <t>4.3.2</t>
    </r>
    <r>
      <rPr>
        <sz val="11"/>
        <color theme="1"/>
        <rFont val="Arial"/>
        <family val="2"/>
      </rPr>
      <t xml:space="preserve">. Planes generales de compras: Plan general de compras es equivalente al Plan Anual de Adquisiciones (PAA)  y la distribución presupuestal de sus proyectos de inversión. </t>
    </r>
  </si>
  <si>
    <r>
      <rPr>
        <b/>
        <sz val="11"/>
        <color theme="1"/>
        <rFont val="Arial"/>
        <family val="2"/>
      </rPr>
      <t xml:space="preserve">4.3.3. </t>
    </r>
    <r>
      <rPr>
        <sz val="11"/>
        <color theme="1"/>
        <rFont val="Arial"/>
        <family val="2"/>
      </rPr>
      <t>Planes Institucionales Decreto 612 de 2018  y los  demás planes exigidos por la normativa vigente.</t>
    </r>
  </si>
  <si>
    <r>
      <rPr>
        <b/>
        <sz val="11"/>
        <color theme="1"/>
        <rFont val="Arial"/>
        <family val="2"/>
      </rPr>
      <t xml:space="preserve">4.3.4. </t>
    </r>
    <r>
      <rPr>
        <sz val="11"/>
        <color theme="1"/>
        <rFont val="Arial"/>
        <family val="2"/>
      </rPr>
      <t>Los sujetos deberán,  cada tres (3) meses, publicar la información  relacionada con la ejecución de metas, objetivos,  indicadores de gestión y/o desempeño, de  conformidad con sus programas operativos.</t>
    </r>
  </si>
  <si>
    <r>
      <rPr>
        <sz val="11"/>
        <color theme="1"/>
        <rFont val="Arial"/>
        <family val="2"/>
      </rPr>
      <t xml:space="preserve">Publicar como mínimo los siguientes informes de gestión: Informe de gestión (plan de acción), rendición de cuentas ante la Contraloría General de la República, rendición de cuentas a la ciudadanía e Informes a organismos de inspección vigilancia y control
</t>
    </r>
    <r>
      <rPr>
        <b/>
        <sz val="11"/>
        <color theme="1"/>
        <rFont val="Arial"/>
        <family val="2"/>
      </rPr>
      <t xml:space="preserve">
4.7.1. Informes de Gestión:
*Informes de gestión </t>
    </r>
    <r>
      <rPr>
        <sz val="11"/>
        <color theme="1"/>
        <rFont val="Arial"/>
        <family val="2"/>
      </rPr>
      <t>(Incluye los enviados al Concejo)</t>
    </r>
  </si>
  <si>
    <r>
      <t>*Informe de rendición de cuentas ante la Contraloría General de la República</t>
    </r>
    <r>
      <rPr>
        <sz val="11"/>
        <color theme="1"/>
        <rFont val="Arial"/>
        <family val="2"/>
      </rPr>
      <t>, o a los organismos de Contraloría o Control territoriales</t>
    </r>
  </si>
  <si>
    <r>
      <t>*Informe de rendición de cuentas a la ciudadanía.</t>
    </r>
    <r>
      <rPr>
        <sz val="11"/>
        <color theme="1"/>
        <rFont val="Arial"/>
        <family val="2"/>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r>
  </si>
  <si>
    <r>
      <t>Informes a organismos de inspección, vigilancia y control</t>
    </r>
    <r>
      <rPr>
        <sz val="11"/>
        <color theme="1"/>
        <rFont val="Arial"/>
        <family val="2"/>
      </rPr>
      <t xml:space="preserve"> (si le aplica).</t>
    </r>
  </si>
  <si>
    <r>
      <t>4.7.2. Planes de mejoramiento.</t>
    </r>
    <r>
      <rPr>
        <sz val="11"/>
        <color theme="1"/>
        <rFont val="Arial"/>
        <family val="2"/>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22 derivados de los ejercicios de rendición de cuentas ante la ciudadanía y grupos de valor.</t>
    </r>
  </si>
  <si>
    <r>
      <rPr>
        <b/>
        <sz val="11"/>
        <color theme="1"/>
        <rFont val="Arial"/>
        <family val="2"/>
      </rPr>
      <t xml:space="preserve"> Informe pormenorizado. </t>
    </r>
    <r>
      <rPr>
        <sz val="11"/>
        <color theme="1"/>
        <rFont val="Arial"/>
        <family val="2"/>
      </rPr>
      <t xml:space="preserve">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</si>
  <si>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t xml:space="preserve">Cumplimiento del requisito de manera parcial, se evidencian los siguientes planes y sus enlaces funcionales:
Programa de Transparencia y Ética Pública
Recursos físicos
Gestión documental
Gestión del talento humano
Gestión de tecnologías y comunicaciones
Gestión de comunicaciones
Gestión financiera
Medidas de austeridad
Plan de MIPG
No se evidencia publicación correspondiente a la vigencia 2026:
* Se realiza retroalimentación al proceso ante la falta de la publicación del Plan de acción por dependencias (se presenta a aprobación del comite directivo para el 30 de abril del 2026 y posteriormente sera publicado en la web). En el momento del monitoreo no se evidencia publicación
</t>
  </si>
  <si>
    <t>Requisito cumplido al corte del primer trimestre del 2026, de evidencian publicaciones de los informes trimestrales del 2025 y de lo corrido del 2026. Se realiza retroalimentación al proceso.</t>
  </si>
  <si>
    <t>Conforme la verificación realizada a la información publicada y en coherencia con lo reportado por la 2a. línea de defensa, se observa el cumplimiento del criterio.</t>
  </si>
  <si>
    <t>Se observa la barra superior completa con acceso al Portal Único  del Estado colombiano - GOV.CO; se valida que se mantiene en cada uno de los menús principales y aleatoriamente en los submenús; lo anterior, en coherencia con lo reportado por la 2a. línea de defensa y en cumplimiento de lo normado.</t>
  </si>
  <si>
    <t>Se evidencia el cumplimiento de lo normado.</t>
  </si>
  <si>
    <t>Se evidencia cumplimiento de lo normado con el documento Politica de terminos, condiciones de uso y derechos de autos de uso sobre los contenidos de la pagina web.</t>
  </si>
  <si>
    <t xml:space="preserve">Se evidencia cumplimiento de lo normado con el documento Política de tratamiento de datos personales. </t>
  </si>
  <si>
    <t>Se evidencia cumplimiento de lo normado con el documento Política de propiedad intelectual</t>
  </si>
  <si>
    <t>Conforme la verificación a la información publicada y en coherencia con lo reportado por la 2a. línea de defensa, se observa el cumplimiento del criterio.</t>
  </si>
  <si>
    <t>En la revisión realizada se evidenció que la información publicada cumple con las condiciones establecidas para el criterio evaluado, en concordancia con lo reportado por la segunda línea de defensa.</t>
  </si>
  <si>
    <t xml:space="preserve">El ítem a evaluar incluye: correo electrónico y extensiones de las mismas. En la web aparece un solo correo de contacto… </t>
  </si>
  <si>
    <r>
      <t>Conforme la verificación realizada a la información publicada en la página web de la entidad se evidencia la siguiente nota en este aparte: "</t>
    </r>
    <r>
      <rPr>
        <i/>
        <sz val="11"/>
        <rFont val="Arial"/>
        <family val="2"/>
      </rPr>
      <t>Se informa que la FUGA no hace parte de agremiaciones ni asociaciones, participa en instancias de coordinación</t>
    </r>
    <r>
      <rPr>
        <sz val="11"/>
        <rFont val="Arial"/>
        <family val="2"/>
      </rPr>
      <t>".  Como complemento de la información publicada, se evidencia el Directorio de Colegios 2023 y 2022, por lo anterior se recomienda actualizar este directorio o revisar la pertinencia de su publicación. 
De acuerdo a lo observado se evidencia que en términos generales se cumple lo normado.</t>
    </r>
  </si>
  <si>
    <t xml:space="preserve"> Se observa el cumplimiento del criterio a través de la publicación en los micrositios:
* Toma de Decisiones:  Se evidencia el diligenciamiento del Reporte Actuaciones Junta Directiva para el I Trimestre de la vigencia.
* Decisiones de interés público: Se evidencia a través del enlace a las Resoluciones emitidas por la entidad  durante la vigencia.
* Actos administrativos: Direcciona directamente a la consulta de Resoluciones
Se observa inconsistencia frente al monitoreo de la segunda línea por cuanto se califica con un cumplimiento del 100%, sin embargo el monitoreo registra que se cumple parcialmente.</t>
  </si>
  <si>
    <t>En la revisión realizada se evidenció que la información publicada cumple con las condiciones establecidas para el criterio evaluado, en concordancia con lo reportado por la segunda línea de defensa.
La información contractual está con corte abril de 2026</t>
  </si>
  <si>
    <t>En la revisión realizada se evidenció que la información publicada cumple con las condiciones establecidas para el criterio evaluado, en concordancia con lo reportado por la segunda línea de defensa.
La segunda línea reporta cumplimiento parcial pero califica en 100%</t>
  </si>
  <si>
    <t>No se evidencia publicación correspondiente a la vigencia 2026 del plan de acción por dependencias.
Se da cumplimiento parcial al criterio.</t>
  </si>
  <si>
    <t>No se evidencia el informe de Gestión y Resultados de la FUGA, vigencia 2025 en Informes enviados al Concejo.
Conforme lo observado se evalúa con cumplimiento parcial.</t>
  </si>
  <si>
    <t xml:space="preserve">En la revisión realizada se evidenció que la información publicada cumple con las condiciones establecidas para el criterio evaluado, en concordancia con lo reportado por la segunda línea de defensa. Es necesario verificar el enlace reportado por la segunda linea de defensa. </t>
  </si>
  <si>
    <t>Si bien se evidencia la publicación de la información referenciada por la 2a. línea de defensa, se observa que esta no se encuentra actualizada o no es coherente lo publicado en los portales con lo publicado en la página web de la entidad tal como se evidencia en el Anexo 4 del presente informe. Situaciones que ya habían sido objeto de observación en seguimientos anteriores.</t>
  </si>
  <si>
    <t>Conforme lo reportado por la segunda linea y con la verificación, se evidencia que el Manual de supervisión publicado es una versión anterior a la vigente.
Conforme lo observado se evalúa con cumplimiento parcial.</t>
  </si>
  <si>
    <t>Seguimiento 
Observación OCI
Junio 2026</t>
  </si>
  <si>
    <t>Se evidenció que el directorio de empleados públicos esta actualizado.
Por otro lado, las bases de datos de contratistas están desactualizadas, especificamente lo siguiente: 
-Contrato FUGA-010-2026 PAULA SOFÍA VARGAS SÁNCHEZ fue cedido a DIEGO TORRES el 21/05/2026
-Contrato FUGA-049-2026 ANGELA MARÍA REYES GÓMEZ, fue cedido a ELIZABETH VILLAMIL VILLAMIL el 26/03/2026
Conforme lo observado se evalúa con cumplimiento parcial.</t>
  </si>
  <si>
    <t>Se evidenció que el directorio de empleados públicos esta actualizado.
Por otro lado, de la contratación la información mas reciente publicada corresponde a Abril de 2026, dicha base de datos está desactualizada, especificamente lo siguiente: 
ANGELA MARÍA REYES GÓMEZ, fue cedido a ELIZABETH VILLAMIL VILLAMIL el 26/03/2026.
Para Mayo se identifica la siguiente novedad: -Contrato FUGA-010-2026 PAULA SOFÍA VARGAS SÁNCHEZ fue cedido a DIEGO TORRES el 21/05/2026
-Contrato FUGA-049-2026.
Conforme lo observado se evalúa con cumplimiento parcial.</t>
  </si>
  <si>
    <t>Se evidenció el cumplimiento del requisito vigencias 2025 y 2026, Sin embargo, para la vigencia 2024 falta el IV trimestre.</t>
  </si>
  <si>
    <r>
      <t xml:space="preserve">Verificado el requisito no se está cargada en </t>
    </r>
    <r>
      <rPr>
        <u/>
        <sz val="11"/>
        <rFont val="Arial"/>
        <family val="2"/>
      </rPr>
      <t>https://fuga.gov.co/participa/estrategia-de-dialogos-ciudadanos-fuga</t>
    </r>
    <r>
      <rPr>
        <sz val="11"/>
        <rFont val="Arial"/>
        <family val="2"/>
      </rPr>
      <t xml:space="preserve"> la Estrategia de Participación ciudadana y diálogos ciudadanos vigencia 2024 y 2025. 
Por lo anterior, se evalúa con cumplimiento parcial.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</si>
</sst>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x14ac:knownFonts="1">
    <font>
      <sz val="11"/>
      <color theme="1"/>
      <name val="Arial"/>
      <scheme val="minor"/>
    </font>
    <font>
      <b/>
      <sz val="10"/>
      <color theme="1"/>
      <name val="Calibri"/>
      <family val="2"/>
    </font>
    <font>
      <sz val="10"/>
      <color theme="1"/>
      <name val="Calibri"/>
      <family val="2"/>
    </font>
    <font>
      <sz val="11"/>
      <name val="Arial"/>
      <family val="2"/>
    </font>
    <font>
      <sz val="10"/>
      <color rgb="FF000000"/>
      <name val="Calibri"/>
      <family val="2"/>
    </font>
    <font>
      <sz val="10"/>
      <color rgb="FF00B050"/>
      <name val="Calibri"/>
      <family val="2"/>
    </font>
    <font>
      <u/>
      <sz val="11"/>
      <color theme="10"/>
      <name val="Calibri"/>
      <family val="2"/>
    </font>
    <font>
      <sz val="11"/>
      <color theme="1"/>
      <name val="Calibri"/>
      <family val="2"/>
    </font>
    <font>
      <sz val="12"/>
      <color rgb="FF000000"/>
      <name val="Calibri"/>
      <family val="2"/>
    </font>
    <font>
      <b/>
      <sz val="12"/>
      <color rgb="FF000000"/>
      <name val="Calibri"/>
      <family val="2"/>
    </font>
    <font>
      <b/>
      <sz val="14"/>
      <color theme="1"/>
      <name val="Calibri"/>
      <family val="2"/>
    </font>
    <font>
      <sz val="14"/>
      <color rgb="FF000000"/>
      <name val="Calibri"/>
      <family val="2"/>
    </font>
    <font>
      <b/>
      <sz val="14"/>
      <color rgb="FF000000"/>
      <name val="Calibri"/>
      <family val="2"/>
    </font>
    <font>
      <sz val="14"/>
      <color rgb="FF0070C0"/>
      <name val="Calibri"/>
      <family val="2"/>
    </font>
    <font>
      <sz val="14"/>
      <color theme="1"/>
      <name val="Calibri"/>
      <family val="2"/>
    </font>
    <font>
      <b/>
      <sz val="18"/>
      <color theme="1"/>
      <name val="Calibri"/>
      <family val="2"/>
    </font>
    <font>
      <b/>
      <sz val="12"/>
      <color theme="1"/>
      <name val="Calibri"/>
      <family val="2"/>
    </font>
    <font>
      <sz val="12"/>
      <color theme="1"/>
      <name val="Calibri"/>
      <family val="2"/>
    </font>
    <font>
      <b/>
      <sz val="20"/>
      <color theme="1"/>
      <name val="Calibri"/>
      <family val="2"/>
    </font>
    <font>
      <b/>
      <sz val="20"/>
      <color rgb="FF000000"/>
      <name val="Calibri"/>
      <family val="2"/>
    </font>
    <font>
      <sz val="20"/>
      <color theme="1"/>
      <name val="Calibri"/>
      <family val="2"/>
    </font>
    <font>
      <sz val="22"/>
      <color theme="1"/>
      <name val="Calibri"/>
      <family val="2"/>
    </font>
    <font>
      <b/>
      <sz val="11"/>
      <color theme="1"/>
      <name val="Calibri"/>
      <family val="2"/>
    </font>
    <font>
      <sz val="10"/>
      <color theme="1"/>
      <name val="Arial"/>
      <family val="2"/>
    </font>
    <font>
      <b/>
      <sz val="10"/>
      <color theme="1"/>
      <name val="Arial"/>
      <family val="2"/>
    </font>
    <font>
      <sz val="8"/>
      <color theme="1"/>
      <name val="Arial"/>
      <family val="2"/>
    </font>
    <font>
      <sz val="11"/>
      <color theme="1"/>
      <name val="Arial"/>
      <family val="2"/>
    </font>
    <font>
      <u/>
      <sz val="11"/>
      <color theme="10"/>
      <name val="Arial"/>
      <family val="2"/>
    </font>
    <font>
      <u/>
      <sz val="11"/>
      <color rgb="FF0563C1"/>
      <name val="Arial"/>
      <family val="2"/>
    </font>
    <font>
      <b/>
      <sz val="11"/>
      <color theme="1"/>
      <name val="Arial"/>
      <family val="2"/>
    </font>
    <font>
      <u/>
      <sz val="11"/>
      <color rgb="FF4472C4"/>
      <name val="Arial"/>
      <family val="2"/>
    </font>
    <font>
      <u/>
      <sz val="11"/>
      <color rgb="FF0000FF"/>
      <name val="Arial"/>
      <family val="2"/>
    </font>
    <font>
      <b/>
      <sz val="11"/>
      <color rgb="FF000000"/>
      <name val="Arial"/>
      <family val="2"/>
    </font>
    <font>
      <u/>
      <sz val="11"/>
      <color theme="1"/>
      <name val="Arial"/>
      <family val="2"/>
    </font>
    <font>
      <b/>
      <sz val="11"/>
      <color rgb="FF000000"/>
      <name val="Calibri"/>
      <family val="2"/>
    </font>
    <font>
      <b/>
      <sz val="10"/>
      <color rgb="FF000000"/>
      <name val="Arial"/>
      <family val="2"/>
    </font>
    <font>
      <sz val="10"/>
      <color rgb="FF000000"/>
      <name val="Arial"/>
      <family val="2"/>
    </font>
    <font>
      <b/>
      <sz val="10"/>
      <color rgb="FFFF0000"/>
      <name val="Calibri"/>
      <family val="2"/>
    </font>
    <font>
      <sz val="10"/>
      <color rgb="FFFF0000"/>
      <name val="Calibri"/>
      <family val="2"/>
    </font>
    <font>
      <sz val="10"/>
      <color rgb="FF0070C0"/>
      <name val="Calibri"/>
      <family val="2"/>
    </font>
    <font>
      <u/>
      <sz val="10"/>
      <color rgb="FF000000"/>
      <name val="Calibri"/>
      <family val="2"/>
    </font>
    <font>
      <i/>
      <sz val="20"/>
      <color rgb="FF000000"/>
      <name val="Calibri"/>
      <family val="2"/>
    </font>
    <font>
      <b/>
      <i/>
      <sz val="20"/>
      <color rgb="FF000000"/>
      <name val="Calibri"/>
      <family val="2"/>
    </font>
    <font>
      <i/>
      <sz val="11"/>
      <color theme="1"/>
      <name val="Arial"/>
      <family val="2"/>
    </font>
    <font>
      <u/>
      <sz val="11"/>
      <color rgb="FF1155CC"/>
      <name val="Arial"/>
      <family val="2"/>
    </font>
    <font>
      <b/>
      <sz val="11"/>
      <name val="Arial"/>
      <family val="2"/>
    </font>
    <font>
      <u/>
      <sz val="11"/>
      <color theme="10"/>
      <name val="Arial"/>
      <family val="2"/>
      <scheme val="minor"/>
    </font>
    <font>
      <sz val="11"/>
      <color theme="1"/>
      <name val="Arial"/>
      <family val="2"/>
      <scheme val="minor"/>
    </font>
    <font>
      <sz val="12"/>
      <name val="Calibri"/>
      <family val="2"/>
    </font>
    <font>
      <sz val="11"/>
      <color rgb="FF000000"/>
      <name val="Arial"/>
      <family val="2"/>
    </font>
    <font>
      <b/>
      <sz val="16"/>
      <color theme="1"/>
      <name val="Calibri"/>
      <family val="2"/>
    </font>
    <font>
      <i/>
      <sz val="11"/>
      <name val="Arial"/>
      <family val="2"/>
    </font>
    <font>
      <sz val="9"/>
      <color indexed="81"/>
      <name val="Tahoma"/>
      <family val="2"/>
    </font>
    <font>
      <b/>
      <sz val="9"/>
      <color indexed="81"/>
      <name val="Tahoma"/>
      <family val="2"/>
    </font>
    <font>
      <sz val="10"/>
      <color indexed="81"/>
      <name val="Tahoma"/>
      <family val="2"/>
    </font>
    <font>
      <u/>
      <sz val="11"/>
      <name val="Arial"/>
      <family val="2"/>
    </font>
  </fonts>
  <fills count="29">
    <fill>
      <patternFill patternType="none"/>
    </fill>
    <fill>
      <patternFill patternType="gray125"/>
    </fill>
    <fill>
      <patternFill patternType="solid">
        <fgColor rgb="FFFFFF00"/>
        <bgColor rgb="FFFFFF00"/>
      </patternFill>
    </fill>
    <fill>
      <patternFill patternType="solid">
        <fgColor rgb="FFD8D8D8"/>
        <bgColor rgb="FFD8D8D8"/>
      </patternFill>
    </fill>
    <fill>
      <patternFill patternType="solid">
        <fgColor theme="0"/>
        <bgColor theme="0"/>
      </patternFill>
    </fill>
    <fill>
      <patternFill patternType="solid">
        <fgColor rgb="FFC8C8C8"/>
        <bgColor rgb="FFC8C8C8"/>
      </patternFill>
    </fill>
    <fill>
      <patternFill patternType="solid">
        <fgColor rgb="FFB2B2B2"/>
        <bgColor rgb="FFB2B2B2"/>
      </patternFill>
    </fill>
    <fill>
      <patternFill patternType="solid">
        <fgColor rgb="FFFEF2CB"/>
        <bgColor rgb="FFFEF2CB"/>
      </patternFill>
    </fill>
    <fill>
      <patternFill patternType="solid">
        <fgColor rgb="FFDDDDDD"/>
        <bgColor rgb="FFDDDDDD"/>
      </patternFill>
    </fill>
    <fill>
      <patternFill patternType="solid">
        <fgColor rgb="FFFF0000"/>
        <bgColor rgb="FFFF0000"/>
      </patternFill>
    </fill>
    <fill>
      <patternFill patternType="solid">
        <fgColor rgb="FFBFBFBF"/>
        <bgColor rgb="FFBFBFBF"/>
      </patternFill>
    </fill>
    <fill>
      <patternFill patternType="solid">
        <fgColor rgb="FFF2F2F2"/>
        <bgColor rgb="FFF2F2F2"/>
      </patternFill>
    </fill>
    <fill>
      <patternFill patternType="solid">
        <fgColor rgb="FFD0CECE"/>
        <bgColor rgb="FFD0CECE"/>
      </patternFill>
    </fill>
    <fill>
      <patternFill patternType="solid">
        <fgColor rgb="FFD6DCE4"/>
        <bgColor rgb="FFD6DCE4"/>
      </patternFill>
    </fill>
    <fill>
      <patternFill patternType="solid">
        <fgColor rgb="FFDEEAF6"/>
        <bgColor rgb="FFDEEAF6"/>
      </patternFill>
    </fill>
    <fill>
      <patternFill patternType="solid">
        <fgColor rgb="FFA8D08D"/>
        <bgColor rgb="FFA8D08D"/>
      </patternFill>
    </fill>
    <fill>
      <patternFill patternType="solid">
        <fgColor rgb="FF00B0F0"/>
        <bgColor rgb="FF00B0F0"/>
      </patternFill>
    </fill>
    <fill>
      <patternFill patternType="solid">
        <fgColor rgb="FF9CC2E5"/>
        <bgColor rgb="FF9CC2E5"/>
      </patternFill>
    </fill>
    <fill>
      <patternFill patternType="solid">
        <fgColor rgb="FFF4B083"/>
        <bgColor rgb="FFF4B083"/>
      </patternFill>
    </fill>
    <fill>
      <patternFill patternType="solid">
        <fgColor theme="9"/>
        <bgColor theme="9"/>
      </patternFill>
    </fill>
    <fill>
      <patternFill patternType="solid">
        <fgColor rgb="FFE7E6E6"/>
        <bgColor rgb="FFE7E6E6"/>
      </patternFill>
    </fill>
    <fill>
      <patternFill patternType="solid">
        <fgColor rgb="FFAEABAB"/>
        <bgColor rgb="FFAEABAB"/>
      </patternFill>
    </fill>
    <fill>
      <patternFill patternType="solid">
        <fgColor rgb="FF7F7F7F"/>
        <bgColor rgb="FF7F7F7F"/>
      </patternFill>
    </fill>
    <fill>
      <patternFill patternType="solid">
        <fgColor rgb="FF92D050"/>
        <bgColor rgb="FF92D050"/>
      </patternFill>
    </fill>
    <fill>
      <patternFill patternType="solid">
        <fgColor rgb="FFF7CAAC"/>
        <bgColor rgb="FFF7CAAC"/>
      </patternFill>
    </fill>
    <fill>
      <patternFill patternType="solid">
        <fgColor rgb="FFFFFF00"/>
        <bgColor theme="9"/>
      </patternFill>
    </fill>
    <fill>
      <patternFill patternType="solid">
        <fgColor theme="9" tint="0.39997558519241921"/>
        <bgColor theme="9"/>
      </patternFill>
    </fill>
    <fill>
      <patternFill patternType="solid">
        <fgColor theme="0"/>
        <bgColor indexed="64"/>
      </patternFill>
    </fill>
    <fill>
      <patternFill patternType="solid">
        <fgColor theme="0"/>
        <bgColor rgb="FFE7E6E6"/>
      </patternFill>
    </fill>
  </fills>
  <borders count="233">
    <border>
      <left/>
      <right/>
      <top/>
      <bottom/>
      <diagonal/>
    </border>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dotted">
        <color rgb="FF000000"/>
      </bottom>
      <diagonal/>
    </border>
    <border>
      <left style="medium">
        <color rgb="FF000000"/>
      </left>
      <right style="thin">
        <color rgb="FF000000"/>
      </right>
      <top style="medium">
        <color rgb="FF000000"/>
      </top>
      <bottom style="dotted">
        <color rgb="FF000000"/>
      </bottom>
      <diagonal/>
    </border>
    <border>
      <left style="thin">
        <color rgb="FF000000"/>
      </left>
      <right style="thin">
        <color rgb="FF000000"/>
      </right>
      <top style="medium">
        <color rgb="FF000000"/>
      </top>
      <bottom style="dotted">
        <color rgb="FF000000"/>
      </bottom>
      <diagonal/>
    </border>
    <border>
      <left style="thin">
        <color rgb="FF000000"/>
      </left>
      <right/>
      <top style="medium">
        <color rgb="FF000000"/>
      </top>
      <bottom style="dotted">
        <color rgb="FF000000"/>
      </bottom>
      <diagonal/>
    </border>
    <border>
      <left style="thin">
        <color rgb="FF000000"/>
      </left>
      <right style="medium">
        <color rgb="FF000000"/>
      </right>
      <top style="medium">
        <color rgb="FF000000"/>
      </top>
      <bottom style="dotted">
        <color rgb="FF000000"/>
      </bottom>
      <diagonal/>
    </border>
    <border>
      <left style="medium">
        <color rgb="FF000000"/>
      </left>
      <right style="medium">
        <color rgb="FF000000"/>
      </right>
      <top/>
      <bottom/>
      <diagonal/>
    </border>
    <border>
      <left style="medium">
        <color rgb="FF000000"/>
      </left>
      <right style="medium">
        <color rgb="FF000000"/>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rgb="FF000000"/>
      </left>
      <right style="thin">
        <color rgb="FF000000"/>
      </right>
      <top style="dotted">
        <color rgb="FF000000"/>
      </top>
      <bottom/>
      <diagonal/>
    </border>
    <border>
      <left style="thin">
        <color rgb="FF000000"/>
      </left>
      <right style="thin">
        <color rgb="FF000000"/>
      </right>
      <top style="dotted">
        <color rgb="FF000000"/>
      </top>
      <bottom/>
      <diagonal/>
    </border>
    <border>
      <left style="thin">
        <color rgb="FF000000"/>
      </left>
      <right/>
      <top style="dotted">
        <color rgb="FF000000"/>
      </top>
      <bottom/>
      <diagonal/>
    </border>
    <border>
      <left style="thin">
        <color rgb="FF000000"/>
      </left>
      <right style="medium">
        <color rgb="FF000000"/>
      </right>
      <top style="dotted">
        <color rgb="FF000000"/>
      </top>
      <bottom/>
      <diagonal/>
    </border>
    <border>
      <left style="medium">
        <color rgb="FF000000"/>
      </left>
      <right style="medium">
        <color rgb="FF000000"/>
      </right>
      <top style="dotted">
        <color rgb="FF000000"/>
      </top>
      <bottom/>
      <diagonal/>
    </border>
    <border>
      <left style="medium">
        <color rgb="FF000000"/>
      </left>
      <right style="medium">
        <color rgb="FF000000"/>
      </right>
      <top/>
      <bottom/>
      <diagonal/>
    </border>
    <border>
      <left style="medium">
        <color rgb="FF000000"/>
      </left>
      <right style="medium">
        <color rgb="FF000000"/>
      </right>
      <top/>
      <bottom style="dotted">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thin">
        <color rgb="FF000000"/>
      </right>
      <top style="dotted">
        <color rgb="FF000000"/>
      </top>
      <bottom style="medium">
        <color rgb="FF000000"/>
      </bottom>
      <diagonal/>
    </border>
    <border>
      <left style="thin">
        <color rgb="FF000000"/>
      </left>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medium">
        <color rgb="FF000000"/>
      </right>
      <top/>
      <bottom style="dotted">
        <color rgb="FF000000"/>
      </bottom>
      <diagonal/>
    </border>
    <border>
      <left style="medium">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top/>
      <bottom style="dotted">
        <color rgb="FF000000"/>
      </bottom>
      <diagonal/>
    </border>
    <border>
      <left style="thin">
        <color rgb="FF000000"/>
      </left>
      <right style="medium">
        <color rgb="FF000000"/>
      </right>
      <top/>
      <bottom style="dotted">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dotted">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dotted">
        <color rgb="FF000000"/>
      </top>
      <bottom style="medium">
        <color rgb="FF000000"/>
      </bottom>
      <diagonal/>
    </border>
    <border>
      <left style="medium">
        <color rgb="FF000000"/>
      </left>
      <right style="thin">
        <color rgb="FF000000"/>
      </right>
      <top style="hair">
        <color rgb="FF000000"/>
      </top>
      <bottom style="medium">
        <color rgb="FF000000"/>
      </bottom>
      <diagonal/>
    </border>
    <border>
      <left style="thin">
        <color rgb="FF000000"/>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style="dotted">
        <color rgb="FF000000"/>
      </top>
      <bottom style="dotted">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hair">
        <color rgb="FF000000"/>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medium">
        <color rgb="FF000000"/>
      </right>
      <top style="dotted">
        <color rgb="FF000000"/>
      </top>
      <bottom style="hair">
        <color rgb="FF000000"/>
      </bottom>
      <diagonal/>
    </border>
    <border>
      <left style="medium">
        <color rgb="FF000000"/>
      </left>
      <right style="thin">
        <color rgb="FF000000"/>
      </right>
      <top style="dotted">
        <color rgb="FF000000"/>
      </top>
      <bottom style="hair">
        <color rgb="FF000000"/>
      </bottom>
      <diagonal/>
    </border>
    <border>
      <left style="thin">
        <color rgb="FF000000"/>
      </left>
      <right style="thin">
        <color rgb="FF000000"/>
      </right>
      <top style="dotted">
        <color rgb="FF000000"/>
      </top>
      <bottom style="hair">
        <color rgb="FF000000"/>
      </bottom>
      <diagonal/>
    </border>
    <border>
      <left style="thin">
        <color rgb="FF000000"/>
      </left>
      <right style="medium">
        <color rgb="FF000000"/>
      </right>
      <top style="dotted">
        <color rgb="FF000000"/>
      </top>
      <bottom style="hair">
        <color rgb="FF000000"/>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right/>
      <top style="medium">
        <color rgb="FF000000"/>
      </top>
      <bottom style="hair">
        <color rgb="FF000000"/>
      </bottom>
      <diagonal/>
    </border>
    <border>
      <left/>
      <right style="medium">
        <color rgb="FF000000"/>
      </right>
      <top style="medium">
        <color rgb="FF000000"/>
      </top>
      <bottom style="hair">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medium">
        <color rgb="FF000000"/>
      </right>
      <top style="hair">
        <color rgb="FF000000"/>
      </top>
      <bottom style="hair">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hair">
        <color rgb="FF000000"/>
      </top>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hair">
        <color rgb="FF000000"/>
      </left>
      <right style="thin">
        <color rgb="FF000000"/>
      </right>
      <top style="hair">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hair">
        <color rgb="FF000000"/>
      </left>
      <right style="hair">
        <color rgb="FF000000"/>
      </right>
      <top/>
      <bottom style="thin">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medium">
        <color rgb="FF000000"/>
      </right>
      <top/>
      <bottom style="hair">
        <color rgb="FF000000"/>
      </bottom>
      <diagonal/>
    </border>
    <border>
      <left/>
      <right style="hair">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hair">
        <color rgb="FF000000"/>
      </top>
      <bottom style="hair">
        <color rgb="FF000000"/>
      </bottom>
      <diagonal/>
    </border>
    <border>
      <left style="medium">
        <color rgb="FF000000"/>
      </left>
      <right style="thin">
        <color rgb="FF000000"/>
      </right>
      <top style="hair">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hair">
        <color rgb="FF000000"/>
      </left>
      <right style="hair">
        <color rgb="FF000000"/>
      </right>
      <top style="thin">
        <color rgb="FF000000"/>
      </top>
      <bottom style="medium">
        <color rgb="FF000000"/>
      </bottom>
      <diagonal/>
    </border>
    <border>
      <left style="medium">
        <color rgb="FF000000"/>
      </left>
      <right style="thin">
        <color rgb="FF000000"/>
      </right>
      <top/>
      <bottom/>
      <diagonal/>
    </border>
    <border>
      <left style="medium">
        <color rgb="FF000000"/>
      </left>
      <right style="medium">
        <color rgb="FF000000"/>
      </right>
      <top style="hair">
        <color rgb="FF000000"/>
      </top>
      <bottom/>
      <diagonal/>
    </border>
    <border>
      <left style="thin">
        <color rgb="FF000000"/>
      </left>
      <right style="medium">
        <color rgb="FF000000"/>
      </right>
      <top style="hair">
        <color rgb="FF000000"/>
      </top>
      <bottom/>
      <diagonal/>
    </border>
    <border>
      <left style="medium">
        <color rgb="FF000000"/>
      </left>
      <right/>
      <top/>
      <bottom style="thin">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medium">
        <color rgb="FF000000"/>
      </bottom>
      <diagonal/>
    </border>
    <border>
      <left style="hair">
        <color rgb="FF000000"/>
      </left>
      <right style="hair">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style="hair">
        <color rgb="FF000000"/>
      </bottom>
      <diagonal/>
    </border>
    <border>
      <left style="hair">
        <color rgb="FF000000"/>
      </left>
      <right style="hair">
        <color rgb="FF000000"/>
      </right>
      <top/>
      <bottom style="medium">
        <color rgb="FF000000"/>
      </bottom>
      <diagonal/>
    </border>
    <border>
      <left style="thin">
        <color rgb="FF000000"/>
      </left>
      <right style="thin">
        <color rgb="FF000000"/>
      </right>
      <top/>
      <bottom style="hair">
        <color rgb="FF000000"/>
      </bottom>
      <diagonal/>
    </border>
    <border>
      <left style="hair">
        <color rgb="FF000000"/>
      </left>
      <right style="hair">
        <color rgb="FF000000"/>
      </right>
      <top style="medium">
        <color rgb="FF000000"/>
      </top>
      <bottom style="hair">
        <color rgb="FF000000"/>
      </bottom>
      <diagonal/>
    </border>
    <border>
      <left style="thin">
        <color rgb="FF000000"/>
      </left>
      <right style="hair">
        <color rgb="FF000000"/>
      </right>
      <top style="medium">
        <color rgb="FF000000"/>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diagonal/>
    </border>
    <border>
      <left style="medium">
        <color rgb="FF000000"/>
      </left>
      <right style="thin">
        <color rgb="FF000000"/>
      </right>
      <top style="hair">
        <color rgb="FF000000"/>
      </top>
      <bottom/>
      <diagonal/>
    </border>
    <border>
      <left style="thin">
        <color rgb="FF000000"/>
      </left>
      <right style="hair">
        <color rgb="FF000000"/>
      </right>
      <top style="hair">
        <color rgb="FF000000"/>
      </top>
      <bottom/>
      <diagonal/>
    </border>
    <border>
      <left style="thin">
        <color rgb="FF000000"/>
      </left>
      <right style="hair">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hair">
        <color rgb="FF000000"/>
      </right>
      <top style="thin">
        <color rgb="FF000000"/>
      </top>
      <bottom style="hair">
        <color rgb="FF000000"/>
      </bottom>
      <diagonal/>
    </border>
    <border>
      <left style="medium">
        <color rgb="FF000000"/>
      </left>
      <right style="thin">
        <color rgb="FF000000"/>
      </right>
      <top/>
      <bottom style="hair">
        <color rgb="FF000000"/>
      </bottom>
      <diagonal/>
    </border>
    <border>
      <left style="medium">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hair">
        <color rgb="FF000000"/>
      </bottom>
      <diagonal/>
    </border>
    <border>
      <left style="thin">
        <color rgb="FF000000"/>
      </left>
      <right style="thin">
        <color rgb="FF000000"/>
      </right>
      <top style="hair">
        <color rgb="FF000000"/>
      </top>
      <bottom style="medium">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medium">
        <color rgb="FF000000"/>
      </right>
      <top/>
      <bottom style="hair">
        <color rgb="FF000000"/>
      </bottom>
      <diagonal/>
    </border>
    <border>
      <left/>
      <right style="hair">
        <color rgb="FF000000"/>
      </right>
      <top style="hair">
        <color rgb="FF000000"/>
      </top>
      <bottom/>
      <diagonal/>
    </border>
    <border>
      <left/>
      <right style="medium">
        <color rgb="FF000000"/>
      </right>
      <top style="medium">
        <color rgb="FF000000"/>
      </top>
      <bottom/>
      <diagonal/>
    </border>
    <border>
      <left/>
      <right style="medium">
        <color rgb="FF000000"/>
      </right>
      <top/>
      <bottom/>
      <diagonal/>
    </border>
    <border>
      <left/>
      <right/>
      <top style="hair">
        <color rgb="FF000000"/>
      </top>
      <bottom/>
      <diagonal/>
    </border>
    <border>
      <left/>
      <right style="medium">
        <color rgb="FF000000"/>
      </right>
      <top/>
      <bottom style="medium">
        <color rgb="FF000000"/>
      </bottom>
      <diagonal/>
    </border>
    <border>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thin">
        <color rgb="FF000000"/>
      </right>
      <top style="hair">
        <color rgb="FF000000"/>
      </top>
      <bottom/>
      <diagonal/>
    </border>
    <border>
      <left style="thin">
        <color rgb="FF000000"/>
      </left>
      <right style="thin">
        <color rgb="FF000000"/>
      </right>
      <top style="hair">
        <color rgb="FF000000"/>
      </top>
      <bottom/>
      <diagonal/>
    </border>
    <border>
      <left/>
      <right/>
      <top style="medium">
        <color rgb="FF000000"/>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46" fillId="0" borderId="0" applyNumberFormat="0" applyFill="0" applyBorder="0" applyAlignment="0" applyProtection="0"/>
    <xf numFmtId="9" fontId="47" fillId="0" borderId="0" applyFont="0" applyFill="0" applyBorder="0" applyAlignment="0" applyProtection="0"/>
  </cellStyleXfs>
  <cellXfs count="790">
    <xf numFmtId="0" fontId="0" fillId="0" borderId="0" xfId="0"/>
    <xf numFmtId="0" fontId="2" fillId="0" borderId="0" xfId="0" applyFont="1"/>
    <xf numFmtId="0" fontId="2" fillId="2" borderId="1" xfId="0" applyFont="1" applyFill="1" applyBorder="1" applyAlignment="1">
      <alignment horizontal="center"/>
    </xf>
    <xf numFmtId="0" fontId="1" fillId="0" borderId="0" xfId="0" applyFont="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2" borderId="7" xfId="0" applyFont="1" applyFill="1" applyBorder="1" applyAlignment="1">
      <alignment horizont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3" borderId="16" xfId="0" applyFont="1" applyFill="1" applyBorder="1" applyAlignment="1">
      <alignment horizontal="left" vertical="center" wrapText="1"/>
    </xf>
    <xf numFmtId="0" fontId="2" fillId="0" borderId="0" xfId="0" applyFont="1" applyAlignment="1">
      <alignment horizontal="center" vertical="center"/>
    </xf>
    <xf numFmtId="0" fontId="4" fillId="0" borderId="22"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2" fillId="0" borderId="22"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5" fillId="2" borderId="7" xfId="0" applyFont="1" applyFill="1" applyBorder="1" applyAlignment="1">
      <alignment horizontal="center"/>
    </xf>
    <xf numFmtId="0" fontId="4" fillId="0" borderId="21" xfId="0" applyFont="1" applyBorder="1" applyAlignment="1">
      <alignment horizontal="left" vertical="center" wrapText="1"/>
    </xf>
    <xf numFmtId="0" fontId="4" fillId="3" borderId="22" xfId="0" applyFont="1" applyFill="1" applyBorder="1" applyAlignment="1">
      <alignment horizontal="left" vertical="center" wrapText="1"/>
    </xf>
    <xf numFmtId="49" fontId="4" fillId="0" borderId="22" xfId="0" applyNumberFormat="1" applyFont="1" applyBorder="1" applyAlignment="1">
      <alignment horizontal="left" vertical="center" wrapText="1"/>
    </xf>
    <xf numFmtId="0" fontId="2" fillId="0" borderId="21" xfId="0" applyFont="1" applyBorder="1" applyAlignment="1">
      <alignment horizontal="center" vertical="center" wrapText="1"/>
    </xf>
    <xf numFmtId="0" fontId="4" fillId="3" borderId="35" xfId="0" applyFont="1" applyFill="1" applyBorder="1" applyAlignment="1">
      <alignment vertical="center" wrapText="1"/>
    </xf>
    <xf numFmtId="49" fontId="4" fillId="0" borderId="27" xfId="0" applyNumberFormat="1" applyFont="1" applyBorder="1" applyAlignment="1">
      <alignment horizontal="left"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3" borderId="22" xfId="0" applyFont="1" applyFill="1" applyBorder="1" applyAlignment="1">
      <alignment horizontal="left" vertical="top"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49" fontId="4" fillId="0" borderId="46" xfId="0" applyNumberFormat="1" applyFont="1" applyBorder="1" applyAlignment="1">
      <alignment horizontal="left" vertical="center" wrapText="1"/>
    </xf>
    <xf numFmtId="49" fontId="4" fillId="3" borderId="22" xfId="0" applyNumberFormat="1" applyFont="1" applyFill="1" applyBorder="1" applyAlignment="1">
      <alignment horizontal="left" vertical="center"/>
    </xf>
    <xf numFmtId="49" fontId="4" fillId="0" borderId="28" xfId="0" applyNumberFormat="1" applyFont="1" applyBorder="1" applyAlignment="1">
      <alignment horizontal="left" vertical="center" wrapText="1"/>
    </xf>
    <xf numFmtId="0" fontId="4" fillId="3" borderId="28" xfId="0" applyFont="1" applyFill="1" applyBorder="1" applyAlignment="1">
      <alignment horizontal="left" vertical="center"/>
    </xf>
    <xf numFmtId="0" fontId="4" fillId="0" borderId="46" xfId="0" applyFont="1" applyBorder="1" applyAlignment="1">
      <alignment horizontal="left"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2" fillId="3" borderId="22" xfId="0" applyFont="1" applyFill="1" applyBorder="1" applyAlignment="1">
      <alignment horizontal="left" vertical="center"/>
    </xf>
    <xf numFmtId="0" fontId="2" fillId="0" borderId="45" xfId="0" applyFont="1" applyBorder="1" applyAlignment="1">
      <alignment horizontal="center" vertical="center" wrapText="1"/>
    </xf>
    <xf numFmtId="0" fontId="4" fillId="0" borderId="22" xfId="0" applyFont="1" applyBorder="1" applyAlignment="1">
      <alignment horizontal="left" vertical="top" wrapText="1"/>
    </xf>
    <xf numFmtId="49" fontId="4" fillId="0" borderId="22" xfId="0" applyNumberFormat="1" applyFont="1" applyBorder="1" applyAlignment="1">
      <alignment horizontal="left" vertical="center"/>
    </xf>
    <xf numFmtId="0" fontId="2" fillId="2" borderId="1" xfId="0" applyFont="1" applyFill="1" applyBorder="1" applyAlignment="1">
      <alignment horizontal="center" vertical="center"/>
    </xf>
    <xf numFmtId="0" fontId="2" fillId="0" borderId="52" xfId="0" applyFont="1" applyBorder="1" applyAlignment="1">
      <alignment horizontal="center" vertical="center" wrapText="1"/>
    </xf>
    <xf numFmtId="0" fontId="4" fillId="0" borderId="52" xfId="0" applyFont="1" applyBorder="1" applyAlignment="1">
      <alignment horizontal="left" vertical="center" wrapText="1"/>
    </xf>
    <xf numFmtId="0" fontId="4" fillId="0" borderId="53" xfId="0" applyFont="1" applyBorder="1" applyAlignment="1">
      <alignment horizontal="center"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2" fillId="0" borderId="56" xfId="0" applyFont="1" applyBorder="1" applyAlignment="1">
      <alignment horizontal="center" vertical="center" wrapText="1"/>
    </xf>
    <xf numFmtId="0" fontId="4" fillId="0" borderId="56" xfId="0" applyFont="1" applyBorder="1" applyAlignment="1">
      <alignment horizontal="left"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22" xfId="0" applyFont="1" applyBorder="1" applyAlignment="1">
      <alignment horizontal="left" vertical="center"/>
    </xf>
    <xf numFmtId="0" fontId="4" fillId="3" borderId="28" xfId="0" applyFont="1" applyFill="1" applyBorder="1" applyAlignment="1">
      <alignment horizontal="left"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2" fillId="0" borderId="56" xfId="0" applyFont="1" applyBorder="1" applyAlignment="1">
      <alignment horizontal="left" vertical="center" wrapText="1"/>
    </xf>
    <xf numFmtId="0" fontId="2" fillId="0" borderId="57" xfId="0" applyFont="1" applyBorder="1"/>
    <xf numFmtId="0" fontId="2" fillId="0" borderId="58" xfId="0" applyFont="1" applyBorder="1" applyAlignment="1">
      <alignment horizontal="center" vertical="center"/>
    </xf>
    <xf numFmtId="0" fontId="2" fillId="0" borderId="58" xfId="0" applyFont="1" applyBorder="1"/>
    <xf numFmtId="0" fontId="2" fillId="0" borderId="59" xfId="0" applyFont="1" applyBorder="1"/>
    <xf numFmtId="0" fontId="2" fillId="0" borderId="52" xfId="0" applyFont="1" applyBorder="1" applyAlignment="1">
      <alignment horizontal="left" vertical="center"/>
    </xf>
    <xf numFmtId="0" fontId="4" fillId="0" borderId="52" xfId="0" applyFont="1" applyBorder="1" applyAlignment="1">
      <alignment vertical="center" wrapText="1"/>
    </xf>
    <xf numFmtId="0" fontId="2" fillId="0" borderId="21" xfId="0" applyFont="1" applyBorder="1" applyAlignment="1">
      <alignment horizontal="left"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15" xfId="0" applyFont="1" applyBorder="1" applyAlignment="1">
      <alignment horizontal="left"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68" xfId="0" applyFont="1" applyBorder="1" applyAlignment="1">
      <alignment vertical="center" wrapText="1"/>
    </xf>
    <xf numFmtId="0" fontId="4" fillId="0" borderId="69" xfId="0" applyFont="1" applyBorder="1" applyAlignment="1">
      <alignment horizontal="center" vertical="center" wrapText="1"/>
    </xf>
    <xf numFmtId="0" fontId="2" fillId="0" borderId="37" xfId="0" applyFont="1" applyBorder="1" applyAlignment="1">
      <alignment horizontal="center" vertical="center"/>
    </xf>
    <xf numFmtId="0" fontId="2" fillId="0" borderId="37" xfId="0" applyFont="1" applyBorder="1"/>
    <xf numFmtId="0" fontId="2" fillId="0" borderId="39" xfId="0" applyFont="1" applyBorder="1"/>
    <xf numFmtId="0" fontId="2" fillId="0" borderId="36" xfId="0" applyFont="1" applyBorder="1" applyAlignment="1">
      <alignment horizontal="center" vertical="center"/>
    </xf>
    <xf numFmtId="0" fontId="2" fillId="0" borderId="57" xfId="0" applyFont="1" applyBorder="1" applyAlignment="1">
      <alignment horizontal="center" vertical="center"/>
    </xf>
    <xf numFmtId="0" fontId="4" fillId="0" borderId="52" xfId="0" applyFont="1" applyBorder="1" applyAlignment="1">
      <alignment horizontal="left" vertical="center"/>
    </xf>
    <xf numFmtId="0" fontId="4" fillId="0" borderId="70" xfId="0" applyFont="1" applyBorder="1" applyAlignment="1">
      <alignment horizontal="center" vertical="center" wrapText="1"/>
    </xf>
    <xf numFmtId="0" fontId="4" fillId="0" borderId="15" xfId="0" applyFont="1" applyBorder="1" applyAlignment="1">
      <alignment horizontal="left" vertical="center"/>
    </xf>
    <xf numFmtId="0" fontId="2" fillId="0" borderId="36" xfId="0" applyFont="1" applyBorder="1"/>
    <xf numFmtId="0" fontId="2" fillId="0" borderId="37" xfId="0" applyFont="1" applyBorder="1" applyAlignment="1">
      <alignment horizontal="center"/>
    </xf>
    <xf numFmtId="0" fontId="4" fillId="0" borderId="28" xfId="0" applyFont="1" applyBorder="1" applyAlignment="1">
      <alignment vertical="center"/>
    </xf>
    <xf numFmtId="0" fontId="4" fillId="3" borderId="71" xfId="0" applyFont="1" applyFill="1" applyBorder="1" applyAlignment="1">
      <alignment horizontal="left" vertical="center"/>
    </xf>
    <xf numFmtId="0" fontId="4" fillId="3" borderId="28" xfId="0" applyFont="1" applyFill="1" applyBorder="1" applyAlignment="1">
      <alignment vertical="center"/>
    </xf>
    <xf numFmtId="0" fontId="4" fillId="0" borderId="74" xfId="0" applyFont="1" applyBorder="1" applyAlignment="1">
      <alignment vertical="center" wrapText="1"/>
    </xf>
    <xf numFmtId="0" fontId="2" fillId="0" borderId="23" xfId="0" applyFont="1" applyBorder="1"/>
    <xf numFmtId="0" fontId="2" fillId="0" borderId="24" xfId="0" applyFont="1" applyBorder="1" applyAlignment="1">
      <alignment horizontal="center" vertical="center"/>
    </xf>
    <xf numFmtId="0" fontId="2" fillId="0" borderId="24" xfId="0" applyFont="1" applyBorder="1"/>
    <xf numFmtId="0" fontId="2" fillId="0" borderId="26" xfId="0" applyFont="1" applyBorder="1"/>
    <xf numFmtId="0" fontId="4" fillId="0" borderId="22" xfId="0" applyFont="1" applyBorder="1" applyAlignment="1">
      <alignment vertical="center"/>
    </xf>
    <xf numFmtId="0" fontId="4" fillId="0" borderId="51" xfId="0" applyFont="1" applyBorder="1" applyAlignment="1">
      <alignment vertical="center" wrapText="1"/>
    </xf>
    <xf numFmtId="0" fontId="2" fillId="0" borderId="40" xfId="0" applyFont="1" applyBorder="1"/>
    <xf numFmtId="0" fontId="2" fillId="0" borderId="41" xfId="0" applyFont="1" applyBorder="1" applyAlignment="1">
      <alignment horizontal="center" vertical="center"/>
    </xf>
    <xf numFmtId="0" fontId="2" fillId="0" borderId="41" xfId="0" applyFont="1" applyBorder="1"/>
    <xf numFmtId="0" fontId="2" fillId="0" borderId="43" xfId="0" applyFont="1" applyBorder="1"/>
    <xf numFmtId="0" fontId="4" fillId="0" borderId="27" xfId="0" applyFont="1" applyBorder="1" applyAlignment="1">
      <alignment vertical="center"/>
    </xf>
    <xf numFmtId="0" fontId="2" fillId="0" borderId="77" xfId="0" applyFont="1" applyBorder="1" applyAlignment="1">
      <alignment horizontal="left" vertical="center" wrapText="1"/>
    </xf>
    <xf numFmtId="0" fontId="2" fillId="0" borderId="39" xfId="0" applyFont="1" applyBorder="1" applyAlignment="1">
      <alignment horizontal="center"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xf>
    <xf numFmtId="0" fontId="6" fillId="0" borderId="15" xfId="0" applyFont="1" applyBorder="1" applyAlignment="1">
      <alignment horizontal="left" vertical="center"/>
    </xf>
    <xf numFmtId="0" fontId="2" fillId="0" borderId="26" xfId="0" applyFont="1" applyBorder="1" applyAlignment="1">
      <alignment horizontal="center" vertical="center"/>
    </xf>
    <xf numFmtId="0" fontId="2" fillId="0" borderId="43" xfId="0" applyFont="1" applyBorder="1" applyAlignment="1">
      <alignment horizontal="center" vertical="center"/>
    </xf>
    <xf numFmtId="0" fontId="4" fillId="0" borderId="80" xfId="0" applyFont="1" applyBorder="1" applyAlignment="1">
      <alignment horizontal="left"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0" xfId="0" applyFont="1" applyBorder="1" applyAlignment="1">
      <alignment horizontal="left" vertical="center"/>
    </xf>
    <xf numFmtId="49" fontId="4" fillId="0" borderId="85" xfId="0" applyNumberFormat="1" applyFont="1" applyBorder="1" applyAlignment="1">
      <alignment horizontal="left" vertical="center" wrapText="1"/>
    </xf>
    <xf numFmtId="0" fontId="2" fillId="0" borderId="86" xfId="0" applyFont="1" applyBorder="1" applyAlignment="1">
      <alignment horizontal="center" vertical="center"/>
    </xf>
    <xf numFmtId="0" fontId="2" fillId="0" borderId="87" xfId="0" applyFont="1" applyBorder="1"/>
    <xf numFmtId="0" fontId="2" fillId="0" borderId="88" xfId="0" applyFont="1" applyBorder="1"/>
    <xf numFmtId="49" fontId="4" fillId="0" borderId="85" xfId="0" applyNumberFormat="1" applyFont="1" applyBorder="1" applyAlignment="1">
      <alignment horizontal="left" vertical="center"/>
    </xf>
    <xf numFmtId="0" fontId="2" fillId="0" borderId="40" xfId="0" applyFont="1" applyBorder="1" applyAlignment="1">
      <alignment horizontal="center" vertical="center"/>
    </xf>
    <xf numFmtId="49" fontId="4" fillId="0" borderId="28" xfId="0" applyNumberFormat="1" applyFont="1" applyBorder="1" applyAlignment="1">
      <alignment horizontal="left" vertical="center"/>
    </xf>
    <xf numFmtId="0" fontId="2" fillId="0" borderId="86" xfId="0" applyFont="1" applyBorder="1"/>
    <xf numFmtId="0" fontId="2" fillId="0" borderId="87"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2" fillId="4" borderId="1" xfId="0" applyFont="1" applyFill="1" applyBorder="1"/>
    <xf numFmtId="0" fontId="1" fillId="4" borderId="1" xfId="0" applyFont="1" applyFill="1" applyBorder="1" applyAlignment="1">
      <alignment horizontal="center"/>
    </xf>
    <xf numFmtId="0" fontId="2" fillId="0" borderId="27" xfId="0" applyFont="1" applyBorder="1" applyAlignment="1">
      <alignment horizontal="center" vertical="center" wrapText="1"/>
    </xf>
    <xf numFmtId="0" fontId="4" fillId="0" borderId="46" xfId="0" applyFont="1" applyBorder="1" applyAlignment="1">
      <alignment vertical="center" wrapText="1"/>
    </xf>
    <xf numFmtId="0" fontId="4" fillId="0" borderId="28"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vertical="center" wrapText="1"/>
    </xf>
    <xf numFmtId="0" fontId="2" fillId="0" borderId="21" xfId="0" applyFont="1" applyBorder="1" applyAlignment="1">
      <alignment vertical="center" wrapText="1"/>
    </xf>
    <xf numFmtId="0" fontId="2" fillId="0" borderId="27" xfId="0" applyFont="1" applyBorder="1" applyAlignment="1">
      <alignment vertical="center" wrapText="1"/>
    </xf>
    <xf numFmtId="0" fontId="2" fillId="0" borderId="52" xfId="0" applyFont="1" applyBorder="1" applyAlignment="1">
      <alignment vertical="center" wrapText="1"/>
    </xf>
    <xf numFmtId="9" fontId="7" fillId="0" borderId="0" xfId="0" applyNumberFormat="1" applyFont="1"/>
    <xf numFmtId="0" fontId="7" fillId="0" borderId="0" xfId="0" applyFont="1"/>
    <xf numFmtId="0" fontId="8" fillId="0" borderId="0" xfId="0" applyFont="1"/>
    <xf numFmtId="0" fontId="10" fillId="5" borderId="98" xfId="0" applyFont="1" applyFill="1" applyBorder="1" applyAlignment="1">
      <alignment horizontal="center" vertical="center" wrapText="1"/>
    </xf>
    <xf numFmtId="0" fontId="10" fillId="5" borderId="98" xfId="0" applyFont="1" applyFill="1" applyBorder="1" applyAlignment="1">
      <alignment vertical="center" wrapText="1"/>
    </xf>
    <xf numFmtId="0" fontId="10" fillId="5" borderId="99" xfId="0" applyFont="1" applyFill="1" applyBorder="1" applyAlignment="1">
      <alignment vertical="center" wrapText="1"/>
    </xf>
    <xf numFmtId="0" fontId="11" fillId="0" borderId="44" xfId="0" applyFont="1" applyBorder="1"/>
    <xf numFmtId="0" fontId="12" fillId="0" borderId="44" xfId="0" applyFont="1" applyBorder="1" applyAlignment="1">
      <alignment horizontal="center" vertical="center" wrapText="1"/>
    </xf>
    <xf numFmtId="0" fontId="9" fillId="0" borderId="102" xfId="0" applyFont="1" applyBorder="1" applyAlignment="1">
      <alignment vertical="center"/>
    </xf>
    <xf numFmtId="0" fontId="9" fillId="0" borderId="103" xfId="0" applyFont="1" applyBorder="1" applyAlignment="1">
      <alignment vertical="center"/>
    </xf>
    <xf numFmtId="0" fontId="12" fillId="6" borderId="52" xfId="0" applyFont="1" applyFill="1" applyBorder="1" applyAlignment="1">
      <alignment horizontal="center" vertical="center" wrapText="1"/>
    </xf>
    <xf numFmtId="0" fontId="10" fillId="7" borderId="105" xfId="0" applyFont="1" applyFill="1" applyBorder="1" applyAlignment="1">
      <alignment horizontal="center" vertical="center" wrapText="1"/>
    </xf>
    <xf numFmtId="0" fontId="12" fillId="6" borderId="59" xfId="0" applyFont="1" applyFill="1" applyBorder="1" applyAlignment="1">
      <alignment horizontal="center" vertical="center" wrapText="1"/>
    </xf>
    <xf numFmtId="0" fontId="9" fillId="6" borderId="106" xfId="0" applyFont="1" applyFill="1" applyBorder="1" applyAlignment="1">
      <alignment horizontal="center" vertical="center" wrapText="1"/>
    </xf>
    <xf numFmtId="0" fontId="9" fillId="6" borderId="107" xfId="0" applyFont="1" applyFill="1" applyBorder="1" applyAlignment="1">
      <alignment horizontal="center" vertical="center" wrapText="1"/>
    </xf>
    <xf numFmtId="0" fontId="9" fillId="6" borderId="108"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xf>
    <xf numFmtId="0" fontId="11" fillId="0" borderId="27" xfId="0" applyFont="1" applyBorder="1" applyAlignment="1">
      <alignment horizontal="center" vertical="center" wrapText="1"/>
    </xf>
    <xf numFmtId="9" fontId="10" fillId="2" borderId="109" xfId="0" applyNumberFormat="1" applyFont="1" applyFill="1" applyBorder="1" applyAlignment="1">
      <alignment horizontal="center" vertical="center" wrapText="1"/>
    </xf>
    <xf numFmtId="0" fontId="13" fillId="3" borderId="110" xfId="0" applyFont="1" applyFill="1" applyBorder="1" applyAlignment="1">
      <alignment vertical="top" wrapText="1"/>
    </xf>
    <xf numFmtId="0" fontId="8" fillId="3" borderId="111" xfId="0" applyFont="1" applyFill="1" applyBorder="1"/>
    <xf numFmtId="0" fontId="8" fillId="3" borderId="112" xfId="0" applyFont="1" applyFill="1" applyBorder="1"/>
    <xf numFmtId="0" fontId="8" fillId="3" borderId="112" xfId="0" applyFont="1" applyFill="1" applyBorder="1" applyAlignment="1">
      <alignment vertical="center" wrapText="1"/>
    </xf>
    <xf numFmtId="0" fontId="8" fillId="3" borderId="113" xfId="0" applyFont="1" applyFill="1" applyBorder="1"/>
    <xf numFmtId="0" fontId="11" fillId="0" borderId="80" xfId="0" applyFont="1" applyBorder="1" applyAlignment="1">
      <alignment horizontal="center" vertical="center" wrapText="1"/>
    </xf>
    <xf numFmtId="0" fontId="12" fillId="0" borderId="64" xfId="0" applyFont="1" applyBorder="1" applyAlignment="1">
      <alignment horizontal="center" vertical="center" wrapText="1"/>
    </xf>
    <xf numFmtId="0" fontId="12" fillId="8" borderId="114" xfId="0" applyFont="1" applyFill="1" applyBorder="1" applyAlignment="1">
      <alignment horizontal="center" vertical="center" textRotation="90" wrapText="1"/>
    </xf>
    <xf numFmtId="0" fontId="12" fillId="8" borderId="57" xfId="0" applyFont="1" applyFill="1" applyBorder="1" applyAlignment="1">
      <alignment horizontal="center" vertical="center" wrapText="1"/>
    </xf>
    <xf numFmtId="0" fontId="12" fillId="8" borderId="84" xfId="0" applyFont="1" applyFill="1" applyBorder="1" applyAlignment="1">
      <alignment horizontal="left" vertical="center" wrapText="1"/>
    </xf>
    <xf numFmtId="9" fontId="10" fillId="2" borderId="115" xfId="0" applyNumberFormat="1" applyFont="1" applyFill="1" applyBorder="1" applyAlignment="1">
      <alignment horizontal="center" vertical="center" wrapText="1"/>
    </xf>
    <xf numFmtId="0" fontId="13" fillId="8" borderId="116" xfId="0" applyFont="1" applyFill="1" applyBorder="1" applyAlignment="1">
      <alignment vertical="top" wrapText="1"/>
    </xf>
    <xf numFmtId="0" fontId="8" fillId="8" borderId="117" xfId="0" applyFont="1" applyFill="1" applyBorder="1"/>
    <xf numFmtId="0" fontId="8" fillId="8" borderId="118" xfId="0" applyFont="1" applyFill="1" applyBorder="1"/>
    <xf numFmtId="0" fontId="8" fillId="8" borderId="119" xfId="0" applyFont="1" applyFill="1" applyBorder="1"/>
    <xf numFmtId="0" fontId="11" fillId="0" borderId="120" xfId="0" applyFont="1" applyBorder="1" applyAlignment="1">
      <alignment horizontal="center" vertical="center" wrapText="1"/>
    </xf>
    <xf numFmtId="0" fontId="12" fillId="0" borderId="61" xfId="0" applyFont="1" applyBorder="1" applyAlignment="1">
      <alignment horizontal="center" vertical="center" wrapText="1"/>
    </xf>
    <xf numFmtId="0" fontId="12" fillId="8" borderId="121" xfId="0" applyFont="1" applyFill="1" applyBorder="1" applyAlignment="1">
      <alignment horizontal="center" vertical="center" textRotation="90" wrapText="1"/>
    </xf>
    <xf numFmtId="0" fontId="12" fillId="8" borderId="122" xfId="0" applyFont="1" applyFill="1" applyBorder="1" applyAlignment="1">
      <alignment horizontal="center" vertical="center" wrapText="1"/>
    </xf>
    <xf numFmtId="0" fontId="12" fillId="8" borderId="123" xfId="0" applyFont="1" applyFill="1" applyBorder="1" applyAlignment="1">
      <alignment horizontal="left" vertical="center" wrapText="1"/>
    </xf>
    <xf numFmtId="9" fontId="10" fillId="0" borderId="115" xfId="0" applyNumberFormat="1" applyFont="1" applyBorder="1" applyAlignment="1">
      <alignment horizontal="center" vertical="center" wrapText="1"/>
    </xf>
    <xf numFmtId="0" fontId="13" fillId="8" borderId="123" xfId="0" applyFont="1" applyFill="1" applyBorder="1" applyAlignment="1">
      <alignment vertical="top" wrapText="1"/>
    </xf>
    <xf numFmtId="0" fontId="8" fillId="8" borderId="124" xfId="0" applyFont="1" applyFill="1" applyBorder="1"/>
    <xf numFmtId="0" fontId="8" fillId="8" borderId="125" xfId="0" applyFont="1" applyFill="1" applyBorder="1"/>
    <xf numFmtId="0" fontId="8" fillId="8" borderId="126" xfId="0" applyFont="1" applyFill="1" applyBorder="1"/>
    <xf numFmtId="9" fontId="8" fillId="0" borderId="0" xfId="0" applyNumberFormat="1" applyFont="1"/>
    <xf numFmtId="0" fontId="11" fillId="0" borderId="127" xfId="0" applyFont="1" applyBorder="1" applyAlignment="1">
      <alignment horizontal="center" vertical="center" wrapText="1"/>
    </xf>
    <xf numFmtId="0" fontId="12" fillId="8" borderId="128" xfId="0" applyFont="1" applyFill="1" applyBorder="1" applyAlignment="1">
      <alignment horizontal="center" vertical="center" wrapText="1"/>
    </xf>
    <xf numFmtId="0" fontId="12" fillId="8" borderId="129" xfId="0" applyFont="1" applyFill="1" applyBorder="1" applyAlignment="1">
      <alignment horizontal="left" vertical="center" wrapText="1"/>
    </xf>
    <xf numFmtId="0" fontId="13" fillId="8" borderId="129" xfId="0" applyFont="1" applyFill="1" applyBorder="1" applyAlignment="1">
      <alignment vertical="top" wrapText="1"/>
    </xf>
    <xf numFmtId="0" fontId="8" fillId="8" borderId="125" xfId="0" applyFont="1" applyFill="1" applyBorder="1" applyAlignment="1">
      <alignment horizontal="left"/>
    </xf>
    <xf numFmtId="0" fontId="11" fillId="0" borderId="130" xfId="0" applyFont="1" applyBorder="1" applyAlignment="1">
      <alignment horizontal="center" vertical="center" wrapText="1"/>
    </xf>
    <xf numFmtId="0" fontId="12" fillId="8" borderId="116" xfId="0" applyFont="1" applyFill="1" applyBorder="1" applyAlignment="1">
      <alignment horizontal="left" vertical="center" wrapText="1"/>
    </xf>
    <xf numFmtId="0" fontId="12" fillId="8" borderId="131" xfId="0" applyFont="1" applyFill="1" applyBorder="1" applyAlignment="1">
      <alignment horizontal="center" vertical="center" wrapText="1"/>
    </xf>
    <xf numFmtId="0" fontId="12" fillId="8" borderId="132" xfId="0" applyFont="1" applyFill="1" applyBorder="1" applyAlignment="1">
      <alignment horizontal="left" vertical="center" wrapText="1"/>
    </xf>
    <xf numFmtId="0" fontId="12" fillId="8" borderId="11" xfId="0" applyFont="1" applyFill="1" applyBorder="1" applyAlignment="1">
      <alignment horizontal="center" vertical="center" wrapText="1"/>
    </xf>
    <xf numFmtId="0" fontId="12" fillId="8" borderId="133" xfId="0" applyFont="1" applyFill="1" applyBorder="1" applyAlignment="1">
      <alignment horizontal="left" vertical="center" wrapText="1"/>
    </xf>
    <xf numFmtId="9" fontId="10" fillId="0" borderId="134" xfId="0" applyNumberFormat="1" applyFont="1" applyBorder="1" applyAlignment="1">
      <alignment horizontal="center" vertical="center" wrapText="1"/>
    </xf>
    <xf numFmtId="0" fontId="12" fillId="8" borderId="125" xfId="0" applyFont="1" applyFill="1" applyBorder="1" applyAlignment="1">
      <alignment horizontal="left" vertical="center" wrapText="1"/>
    </xf>
    <xf numFmtId="9" fontId="10" fillId="0" borderId="135" xfId="0" applyNumberFormat="1" applyFont="1" applyBorder="1" applyAlignment="1">
      <alignment horizontal="center" vertical="center" wrapText="1"/>
    </xf>
    <xf numFmtId="0" fontId="12" fillId="8" borderId="136" xfId="0" applyFont="1" applyFill="1" applyBorder="1" applyAlignment="1">
      <alignment horizontal="center" vertical="center" wrapText="1"/>
    </xf>
    <xf numFmtId="0" fontId="12" fillId="8" borderId="137" xfId="0" applyFont="1" applyFill="1" applyBorder="1" applyAlignment="1">
      <alignment horizontal="left" vertical="center" wrapText="1"/>
    </xf>
    <xf numFmtId="9" fontId="10" fillId="2" borderId="138" xfId="0" applyNumberFormat="1" applyFont="1" applyFill="1" applyBorder="1" applyAlignment="1">
      <alignment horizontal="center" vertical="center" wrapText="1"/>
    </xf>
    <xf numFmtId="0" fontId="11" fillId="0" borderId="139" xfId="0" applyFont="1" applyBorder="1" applyAlignment="1">
      <alignment horizontal="center" vertical="center" wrapText="1"/>
    </xf>
    <xf numFmtId="0" fontId="12" fillId="0" borderId="140" xfId="0" applyFont="1" applyBorder="1" applyAlignment="1">
      <alignment horizontal="center" vertical="center" wrapText="1"/>
    </xf>
    <xf numFmtId="0" fontId="12" fillId="8" borderId="110" xfId="0" applyFont="1" applyFill="1" applyBorder="1" applyAlignment="1">
      <alignment horizontal="center" vertical="center" textRotation="90" wrapText="1"/>
    </xf>
    <xf numFmtId="0" fontId="12" fillId="8" borderId="141" xfId="0" applyFont="1" applyFill="1" applyBorder="1" applyAlignment="1">
      <alignment horizontal="left" vertical="center" wrapText="1"/>
    </xf>
    <xf numFmtId="0" fontId="13" fillId="8" borderId="142" xfId="0" applyFont="1" applyFill="1" applyBorder="1" applyAlignment="1">
      <alignment vertical="top" wrapText="1"/>
    </xf>
    <xf numFmtId="0" fontId="12" fillId="0" borderId="143" xfId="0" applyFont="1" applyBorder="1" applyAlignment="1">
      <alignment horizontal="center" vertical="center" wrapText="1"/>
    </xf>
    <xf numFmtId="0" fontId="12" fillId="0" borderId="144" xfId="0" applyFont="1" applyBorder="1" applyAlignment="1">
      <alignment horizontal="center" vertical="center" textRotation="90" wrapText="1"/>
    </xf>
    <xf numFmtId="0" fontId="12" fillId="0" borderId="11" xfId="0" applyFont="1" applyBorder="1" applyAlignment="1">
      <alignment horizontal="center" vertical="center" wrapText="1"/>
    </xf>
    <xf numFmtId="0" fontId="12" fillId="0" borderId="133" xfId="0" applyFont="1" applyBorder="1" applyAlignment="1">
      <alignment horizontal="left" vertical="center" wrapText="1"/>
    </xf>
    <xf numFmtId="9" fontId="10" fillId="2" borderId="145" xfId="0" applyNumberFormat="1" applyFont="1" applyFill="1" applyBorder="1" applyAlignment="1">
      <alignment horizontal="center" vertical="center" wrapText="1"/>
    </xf>
    <xf numFmtId="0" fontId="13" fillId="0" borderId="146" xfId="0" applyFont="1" applyBorder="1" applyAlignment="1">
      <alignment vertical="top" wrapText="1"/>
    </xf>
    <xf numFmtId="0" fontId="8" fillId="0" borderId="147" xfId="0" applyFont="1" applyBorder="1"/>
    <xf numFmtId="0" fontId="8" fillId="0" borderId="125" xfId="0" applyFont="1" applyBorder="1"/>
    <xf numFmtId="0" fontId="8" fillId="0" borderId="126" xfId="0" applyFont="1" applyBorder="1"/>
    <xf numFmtId="0" fontId="12" fillId="0" borderId="45" xfId="0" applyFont="1" applyBorder="1" applyAlignment="1">
      <alignment horizontal="center" vertical="center" wrapText="1"/>
    </xf>
    <xf numFmtId="0" fontId="12" fillId="0" borderId="73" xfId="0" applyFont="1" applyBorder="1" applyAlignment="1">
      <alignment horizontal="center" vertical="center" textRotation="90" wrapText="1"/>
    </xf>
    <xf numFmtId="0" fontId="12" fillId="0" borderId="136" xfId="0" applyFont="1" applyBorder="1" applyAlignment="1">
      <alignment horizontal="center" vertical="center" wrapText="1"/>
    </xf>
    <xf numFmtId="0" fontId="12" fillId="0" borderId="137" xfId="0" applyFont="1" applyBorder="1" applyAlignment="1">
      <alignment horizontal="left" vertical="center" wrapText="1"/>
    </xf>
    <xf numFmtId="0" fontId="13" fillId="0" borderId="129" xfId="0" applyFont="1" applyBorder="1" applyAlignment="1">
      <alignment vertical="top" wrapText="1"/>
    </xf>
    <xf numFmtId="0" fontId="12" fillId="0" borderId="148" xfId="0" applyFont="1" applyBorder="1" applyAlignment="1">
      <alignment horizontal="center" vertical="center" wrapText="1"/>
    </xf>
    <xf numFmtId="0" fontId="12" fillId="0" borderId="112" xfId="0" applyFont="1" applyBorder="1" applyAlignment="1">
      <alignment horizontal="left" vertical="center" wrapText="1"/>
    </xf>
    <xf numFmtId="0" fontId="13" fillId="0" borderId="149" xfId="0" applyFont="1" applyBorder="1" applyAlignment="1">
      <alignment horizontal="left" vertical="top" wrapText="1"/>
    </xf>
    <xf numFmtId="9" fontId="10" fillId="0" borderId="7" xfId="0" applyNumberFormat="1" applyFont="1" applyBorder="1" applyAlignment="1">
      <alignment horizontal="center" vertical="center" wrapText="1"/>
    </xf>
    <xf numFmtId="0" fontId="13" fillId="0" borderId="149" xfId="0" applyFont="1" applyBorder="1" applyAlignment="1">
      <alignment vertical="top" wrapText="1"/>
    </xf>
    <xf numFmtId="0" fontId="11" fillId="0" borderId="150" xfId="0" applyFont="1" applyBorder="1" applyAlignment="1">
      <alignment horizontal="center" vertical="center" wrapText="1"/>
    </xf>
    <xf numFmtId="0" fontId="13" fillId="0" borderId="151" xfId="0" applyFont="1" applyBorder="1" applyAlignment="1">
      <alignment vertical="top" wrapText="1"/>
    </xf>
    <xf numFmtId="0" fontId="14" fillId="0" borderId="149" xfId="0" applyFont="1" applyBorder="1" applyAlignment="1">
      <alignment vertical="top" wrapText="1"/>
    </xf>
    <xf numFmtId="9" fontId="10" fillId="9" borderId="7" xfId="0" applyNumberFormat="1" applyFont="1" applyFill="1" applyBorder="1" applyAlignment="1">
      <alignment horizontal="center" vertical="center" wrapText="1"/>
    </xf>
    <xf numFmtId="0" fontId="12" fillId="0" borderId="152" xfId="0" applyFont="1" applyBorder="1" applyAlignment="1">
      <alignment horizontal="center" vertical="center" wrapText="1"/>
    </xf>
    <xf numFmtId="0" fontId="12" fillId="0" borderId="55" xfId="0" applyFont="1" applyBorder="1" applyAlignment="1">
      <alignment horizontal="center" vertical="center" wrapText="1"/>
    </xf>
    <xf numFmtId="9" fontId="10" fillId="0" borderId="152" xfId="0" applyNumberFormat="1" applyFont="1" applyBorder="1" applyAlignment="1">
      <alignment horizontal="center" vertical="center" wrapText="1"/>
    </xf>
    <xf numFmtId="0" fontId="13" fillId="4" borderId="14" xfId="0" applyFont="1" applyFill="1" applyBorder="1" applyAlignment="1">
      <alignment vertical="top" wrapText="1"/>
    </xf>
    <xf numFmtId="0" fontId="11" fillId="0" borderId="21"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75" xfId="0" applyFont="1" applyBorder="1" applyAlignment="1">
      <alignment horizontal="center" vertical="center" textRotation="90" wrapText="1"/>
    </xf>
    <xf numFmtId="0" fontId="12" fillId="0" borderId="40" xfId="0" applyFont="1" applyBorder="1" applyAlignment="1">
      <alignment horizontal="center" vertical="center" wrapText="1"/>
    </xf>
    <xf numFmtId="0" fontId="12" fillId="0" borderId="43" xfId="0" applyFont="1" applyBorder="1" applyAlignment="1">
      <alignment horizontal="center" vertical="center" wrapText="1"/>
    </xf>
    <xf numFmtId="9" fontId="10" fillId="0" borderId="40" xfId="0" applyNumberFormat="1" applyFont="1" applyBorder="1" applyAlignment="1">
      <alignment horizontal="center" vertical="center" wrapText="1"/>
    </xf>
    <xf numFmtId="0" fontId="13" fillId="4" borderId="121" xfId="0" applyFont="1" applyFill="1" applyBorder="1" applyAlignment="1">
      <alignment vertical="top" wrapText="1"/>
    </xf>
    <xf numFmtId="0" fontId="11" fillId="0" borderId="15" xfId="0" applyFont="1" applyBorder="1" applyAlignment="1">
      <alignment horizontal="center" vertical="center" wrapText="1"/>
    </xf>
    <xf numFmtId="0" fontId="12" fillId="8" borderId="114" xfId="0" applyFont="1" applyFill="1" applyBorder="1" applyAlignment="1">
      <alignment horizontal="center" vertical="top" textRotation="90" wrapText="1"/>
    </xf>
    <xf numFmtId="0" fontId="12" fillId="8" borderId="114" xfId="0" applyFont="1" applyFill="1" applyBorder="1" applyAlignment="1">
      <alignment horizontal="center" vertical="center" wrapText="1"/>
    </xf>
    <xf numFmtId="9" fontId="10" fillId="0" borderId="62" xfId="0" applyNumberFormat="1" applyFont="1" applyBorder="1" applyAlignment="1">
      <alignment horizontal="center" vertical="center" wrapText="1"/>
    </xf>
    <xf numFmtId="0" fontId="13" fillId="8" borderId="110" xfId="0" applyFont="1" applyFill="1" applyBorder="1" applyAlignment="1">
      <alignment vertical="top" wrapText="1"/>
    </xf>
    <xf numFmtId="0" fontId="12" fillId="8" borderId="121" xfId="0" applyFont="1" applyFill="1" applyBorder="1" applyAlignment="1">
      <alignment horizontal="center" vertical="top" textRotation="90" wrapText="1"/>
    </xf>
    <xf numFmtId="0" fontId="12" fillId="8" borderId="110" xfId="0" applyFont="1" applyFill="1" applyBorder="1" applyAlignment="1">
      <alignment horizontal="center" vertical="center" wrapText="1"/>
    </xf>
    <xf numFmtId="9" fontId="10" fillId="0" borderId="153" xfId="0" applyNumberFormat="1" applyFont="1" applyBorder="1" applyAlignment="1">
      <alignment horizontal="center" vertical="center" wrapText="1"/>
    </xf>
    <xf numFmtId="0" fontId="12" fillId="8" borderId="148" xfId="0" applyFont="1" applyFill="1" applyBorder="1" applyAlignment="1">
      <alignment horizontal="center" vertical="center" wrapText="1"/>
    </xf>
    <xf numFmtId="0" fontId="12" fillId="8" borderId="112" xfId="0" applyFont="1" applyFill="1" applyBorder="1" applyAlignment="1">
      <alignment horizontal="left" vertical="center" wrapText="1"/>
    </xf>
    <xf numFmtId="0" fontId="12" fillId="8" borderId="151" xfId="0" applyFont="1" applyFill="1" applyBorder="1" applyAlignment="1">
      <alignment horizontal="left" vertical="center" wrapText="1"/>
    </xf>
    <xf numFmtId="9" fontId="10" fillId="2" borderId="7" xfId="0" applyNumberFormat="1" applyFont="1" applyFill="1" applyBorder="1" applyAlignment="1">
      <alignment horizontal="center" vertical="center" wrapText="1"/>
    </xf>
    <xf numFmtId="0" fontId="12" fillId="8" borderId="154" xfId="0" applyFont="1" applyFill="1" applyBorder="1" applyAlignment="1">
      <alignment horizontal="center" vertical="center" wrapText="1"/>
    </xf>
    <xf numFmtId="0" fontId="12" fillId="8" borderId="155" xfId="0" applyFont="1" applyFill="1" applyBorder="1" applyAlignment="1">
      <alignment horizontal="left" vertical="center" wrapText="1"/>
    </xf>
    <xf numFmtId="0" fontId="12" fillId="8" borderId="156" xfId="0" applyFont="1" applyFill="1" applyBorder="1" applyAlignment="1">
      <alignment horizontal="center" vertical="center" wrapText="1"/>
    </xf>
    <xf numFmtId="0" fontId="12" fillId="8" borderId="157" xfId="0" applyFont="1" applyFill="1" applyBorder="1" applyAlignment="1">
      <alignment horizontal="center" vertical="center" wrapText="1"/>
    </xf>
    <xf numFmtId="9" fontId="10" fillId="4" borderId="7" xfId="0" applyNumberFormat="1" applyFont="1" applyFill="1" applyBorder="1" applyAlignment="1">
      <alignment horizontal="center" vertical="center" wrapText="1"/>
    </xf>
    <xf numFmtId="9" fontId="10" fillId="0" borderId="152" xfId="0" applyNumberFormat="1" applyFont="1" applyBorder="1" applyAlignment="1">
      <alignment horizontal="center" vertical="top" wrapText="1"/>
    </xf>
    <xf numFmtId="0" fontId="13" fillId="8" borderId="155" xfId="0" applyFont="1" applyFill="1" applyBorder="1" applyAlignment="1">
      <alignment vertical="top" wrapText="1"/>
    </xf>
    <xf numFmtId="9" fontId="10" fillId="0" borderId="61" xfId="0" applyNumberFormat="1" applyFont="1" applyBorder="1" applyAlignment="1">
      <alignment horizontal="center" vertical="top" wrapText="1"/>
    </xf>
    <xf numFmtId="9" fontId="10" fillId="0" borderId="140" xfId="0" applyNumberFormat="1" applyFont="1" applyBorder="1" applyAlignment="1">
      <alignment horizontal="center" vertical="top" wrapText="1"/>
    </xf>
    <xf numFmtId="0" fontId="11" fillId="0" borderId="10" xfId="0" applyFont="1" applyBorder="1" applyAlignment="1">
      <alignment horizontal="center" vertical="center" wrapText="1"/>
    </xf>
    <xf numFmtId="0" fontId="12" fillId="8" borderId="158" xfId="0" applyFont="1" applyFill="1" applyBorder="1" applyAlignment="1">
      <alignment horizontal="center" vertical="center" wrapText="1"/>
    </xf>
    <xf numFmtId="0" fontId="12" fillId="8" borderId="159" xfId="0" applyFont="1" applyFill="1" applyBorder="1" applyAlignment="1">
      <alignment horizontal="left" vertical="center" wrapText="1"/>
    </xf>
    <xf numFmtId="9" fontId="10" fillId="2" borderId="158" xfId="0" applyNumberFormat="1" applyFont="1" applyFill="1" applyBorder="1" applyAlignment="1">
      <alignment horizontal="center" vertical="center" wrapText="1"/>
    </xf>
    <xf numFmtId="0" fontId="13" fillId="8" borderId="151" xfId="0" applyFont="1" applyFill="1" applyBorder="1" applyAlignment="1">
      <alignment vertical="top" wrapText="1"/>
    </xf>
    <xf numFmtId="0" fontId="12" fillId="8" borderId="110" xfId="0" applyFont="1" applyFill="1" applyBorder="1" applyAlignment="1">
      <alignment horizontal="left" vertical="center" wrapText="1"/>
    </xf>
    <xf numFmtId="9" fontId="10" fillId="2" borderId="128" xfId="0" applyNumberFormat="1" applyFont="1" applyFill="1" applyBorder="1" applyAlignment="1">
      <alignment horizontal="center" vertical="center" wrapText="1"/>
    </xf>
    <xf numFmtId="0" fontId="13" fillId="8" borderId="121" xfId="0" applyFont="1" applyFill="1" applyBorder="1" applyAlignment="1">
      <alignment vertical="top" wrapText="1"/>
    </xf>
    <xf numFmtId="0" fontId="11" fillId="0" borderId="52" xfId="0" applyFont="1" applyBorder="1" applyAlignment="1">
      <alignment horizontal="center" vertical="center" wrapText="1"/>
    </xf>
    <xf numFmtId="0" fontId="12" fillId="0" borderId="57" xfId="0" applyFont="1" applyBorder="1" applyAlignment="1">
      <alignment horizontal="center" vertical="center" wrapText="1"/>
    </xf>
    <xf numFmtId="0" fontId="12" fillId="8" borderId="142" xfId="0" applyFont="1" applyFill="1" applyBorder="1" applyAlignment="1">
      <alignment horizontal="center" vertical="top" textRotation="90" wrapText="1"/>
    </xf>
    <xf numFmtId="0" fontId="12" fillId="8" borderId="160" xfId="0" applyFont="1" applyFill="1" applyBorder="1" applyAlignment="1">
      <alignment horizontal="left" vertical="center" wrapText="1"/>
    </xf>
    <xf numFmtId="9" fontId="10" fillId="0" borderId="12" xfId="0" applyNumberFormat="1" applyFont="1" applyBorder="1" applyAlignment="1">
      <alignment horizontal="center" vertical="center" wrapText="1"/>
    </xf>
    <xf numFmtId="0" fontId="12" fillId="0" borderId="67" xfId="0" applyFont="1" applyBorder="1" applyAlignment="1">
      <alignment horizontal="center" vertical="center" textRotation="90" wrapText="1"/>
    </xf>
    <xf numFmtId="0" fontId="12" fillId="0" borderId="84" xfId="0" applyFont="1" applyBorder="1" applyAlignment="1">
      <alignment horizontal="left" vertical="center" wrapText="1"/>
    </xf>
    <xf numFmtId="9" fontId="14" fillId="10" borderId="131" xfId="0" applyNumberFormat="1" applyFont="1" applyFill="1" applyBorder="1" applyAlignment="1">
      <alignment horizontal="center" vertical="center" wrapText="1"/>
    </xf>
    <xf numFmtId="0" fontId="12" fillId="0" borderId="63" xfId="0" applyFont="1" applyBorder="1" applyAlignment="1">
      <alignment horizontal="center" vertical="center" textRotation="90" wrapText="1"/>
    </xf>
    <xf numFmtId="0" fontId="12" fillId="0" borderId="146" xfId="0" applyFont="1" applyBorder="1" applyAlignment="1">
      <alignment horizontal="left" vertical="center" wrapText="1"/>
    </xf>
    <xf numFmtId="9" fontId="14" fillId="10" borderId="161" xfId="0" applyNumberFormat="1" applyFont="1" applyFill="1" applyBorder="1" applyAlignment="1">
      <alignment horizontal="center" vertical="center" wrapText="1"/>
    </xf>
    <xf numFmtId="0" fontId="12" fillId="0" borderId="123" xfId="0" applyFont="1" applyBorder="1" applyAlignment="1">
      <alignment horizontal="left" vertical="center" wrapText="1"/>
    </xf>
    <xf numFmtId="0" fontId="13" fillId="0" borderId="123" xfId="0" applyFont="1" applyBorder="1" applyAlignment="1">
      <alignment vertical="top" wrapText="1"/>
    </xf>
    <xf numFmtId="0" fontId="11" fillId="0" borderId="162" xfId="0" applyFont="1" applyBorder="1" applyAlignment="1">
      <alignment horizontal="center" vertical="center" wrapText="1"/>
    </xf>
    <xf numFmtId="0" fontId="13" fillId="0" borderId="163" xfId="0" applyFont="1" applyBorder="1" applyAlignment="1">
      <alignment horizontal="left" vertical="top" wrapText="1"/>
    </xf>
    <xf numFmtId="0" fontId="13" fillId="0" borderId="63" xfId="0" applyFont="1" applyBorder="1" applyAlignment="1">
      <alignment horizontal="left" vertical="top" wrapText="1"/>
    </xf>
    <xf numFmtId="0" fontId="12" fillId="0" borderId="164" xfId="0" applyFont="1" applyBorder="1" applyAlignment="1">
      <alignment horizontal="center" vertical="center" wrapText="1"/>
    </xf>
    <xf numFmtId="0" fontId="12" fillId="0" borderId="129" xfId="0" applyFont="1" applyBorder="1" applyAlignment="1">
      <alignment horizontal="left" vertical="center" wrapText="1"/>
    </xf>
    <xf numFmtId="0" fontId="12" fillId="0" borderId="165" xfId="0" applyFont="1" applyBorder="1" applyAlignment="1">
      <alignment horizontal="left" vertical="center" wrapText="1"/>
    </xf>
    <xf numFmtId="9" fontId="10" fillId="2" borderId="158" xfId="0" applyNumberFormat="1" applyFont="1" applyFill="1" applyBorder="1" applyAlignment="1">
      <alignment horizontal="center" vertical="top" wrapText="1"/>
    </xf>
    <xf numFmtId="0" fontId="12" fillId="0" borderId="125" xfId="0" applyFont="1" applyBorder="1" applyAlignment="1">
      <alignment horizontal="left" vertical="center" wrapText="1"/>
    </xf>
    <xf numFmtId="9" fontId="10" fillId="2" borderId="161" xfId="0" applyNumberFormat="1" applyFont="1" applyFill="1" applyBorder="1" applyAlignment="1">
      <alignment horizontal="center" vertical="top" wrapText="1"/>
    </xf>
    <xf numFmtId="0" fontId="12" fillId="0" borderId="43" xfId="0" applyFont="1" applyBorder="1" applyAlignment="1">
      <alignment horizontal="center" vertical="center" textRotation="90" wrapText="1"/>
    </xf>
    <xf numFmtId="0" fontId="12" fillId="0" borderId="166" xfId="0" applyFont="1" applyBorder="1" applyAlignment="1">
      <alignment horizontal="left" vertical="center" wrapText="1"/>
    </xf>
    <xf numFmtId="9" fontId="10" fillId="2" borderId="122" xfId="0" applyNumberFormat="1" applyFont="1" applyFill="1" applyBorder="1" applyAlignment="1">
      <alignment horizontal="center" vertical="top" wrapText="1"/>
    </xf>
    <xf numFmtId="0" fontId="13" fillId="0" borderId="14" xfId="0" applyFont="1" applyBorder="1" applyAlignment="1">
      <alignment vertical="top" wrapText="1"/>
    </xf>
    <xf numFmtId="0" fontId="11" fillId="0" borderId="4" xfId="0" applyFont="1" applyBorder="1" applyAlignment="1">
      <alignment horizontal="center" vertical="center" wrapText="1"/>
    </xf>
    <xf numFmtId="0" fontId="12" fillId="8" borderId="167" xfId="0" applyFont="1" applyFill="1" applyBorder="1" applyAlignment="1">
      <alignment horizontal="left" vertical="center" wrapText="1"/>
    </xf>
    <xf numFmtId="9" fontId="10" fillId="0" borderId="168" xfId="0" applyNumberFormat="1" applyFont="1" applyBorder="1" applyAlignment="1">
      <alignment horizontal="center" vertical="center"/>
    </xf>
    <xf numFmtId="0" fontId="13" fillId="8" borderId="169" xfId="0" applyFont="1" applyFill="1" applyBorder="1" applyAlignment="1">
      <alignment vertical="top" wrapText="1"/>
    </xf>
    <xf numFmtId="9" fontId="10" fillId="0" borderId="145" xfId="0" applyNumberFormat="1" applyFont="1" applyBorder="1" applyAlignment="1">
      <alignment horizontal="center" vertical="center"/>
    </xf>
    <xf numFmtId="9" fontId="10" fillId="0" borderId="170" xfId="0" applyNumberFormat="1" applyFont="1" applyBorder="1" applyAlignment="1">
      <alignment horizontal="center" vertical="center"/>
    </xf>
    <xf numFmtId="0" fontId="11" fillId="0" borderId="9" xfId="0" applyFont="1" applyBorder="1" applyAlignment="1">
      <alignment horizontal="center" vertical="center" wrapText="1"/>
    </xf>
    <xf numFmtId="0" fontId="12" fillId="8" borderId="142" xfId="0" applyFont="1" applyFill="1" applyBorder="1" applyAlignment="1">
      <alignment horizontal="center" vertical="center" textRotation="90" wrapText="1"/>
    </xf>
    <xf numFmtId="0" fontId="12" fillId="8" borderId="171" xfId="0" applyFont="1" applyFill="1" applyBorder="1" applyAlignment="1">
      <alignment horizontal="left" vertical="center" wrapText="1"/>
    </xf>
    <xf numFmtId="9" fontId="10" fillId="2" borderId="172" xfId="0" applyNumberFormat="1" applyFont="1" applyFill="1" applyBorder="1" applyAlignment="1">
      <alignment horizontal="center" vertical="center"/>
    </xf>
    <xf numFmtId="0" fontId="12" fillId="4" borderId="114" xfId="0" applyFont="1" applyFill="1" applyBorder="1" applyAlignment="1">
      <alignment horizontal="center" vertical="center" textRotation="90" wrapText="1"/>
    </xf>
    <xf numFmtId="0" fontId="12" fillId="0" borderId="173" xfId="0" applyFont="1" applyBorder="1" applyAlignment="1">
      <alignment horizontal="left" vertical="center" wrapText="1"/>
    </xf>
    <xf numFmtId="9" fontId="10" fillId="0" borderId="82" xfId="0" applyNumberFormat="1" applyFont="1" applyBorder="1" applyAlignment="1">
      <alignment horizontal="center" vertical="center" wrapText="1"/>
    </xf>
    <xf numFmtId="0" fontId="12" fillId="4" borderId="121" xfId="0" applyFont="1" applyFill="1" applyBorder="1" applyAlignment="1">
      <alignment horizontal="center" vertical="center" textRotation="90" wrapText="1"/>
    </xf>
    <xf numFmtId="0" fontId="12" fillId="0" borderId="154" xfId="0" applyFont="1" applyBorder="1" applyAlignment="1">
      <alignment horizontal="center" vertical="center" wrapText="1"/>
    </xf>
    <xf numFmtId="0" fontId="12" fillId="0" borderId="156" xfId="0" applyFont="1" applyBorder="1" applyAlignment="1">
      <alignment horizontal="center" vertical="center" wrapText="1"/>
    </xf>
    <xf numFmtId="0" fontId="12" fillId="0" borderId="157" xfId="0" applyFont="1" applyBorder="1" applyAlignment="1">
      <alignment horizontal="center" vertical="center" wrapText="1"/>
    </xf>
    <xf numFmtId="9" fontId="10" fillId="2" borderId="128" xfId="0" applyNumberFormat="1" applyFont="1" applyFill="1" applyBorder="1" applyAlignment="1">
      <alignment horizontal="center" vertical="top" wrapText="1"/>
    </xf>
    <xf numFmtId="0" fontId="12" fillId="4" borderId="142" xfId="0" applyFont="1" applyFill="1" applyBorder="1" applyAlignment="1">
      <alignment horizontal="center" vertical="center" textRotation="90" wrapText="1"/>
    </xf>
    <xf numFmtId="9" fontId="10" fillId="0" borderId="41" xfId="0" applyNumberFormat="1" applyFont="1" applyBorder="1" applyAlignment="1">
      <alignment horizontal="center" vertical="center" wrapText="1"/>
    </xf>
    <xf numFmtId="0" fontId="13" fillId="0" borderId="43" xfId="0" applyFont="1" applyBorder="1" applyAlignment="1">
      <alignment vertical="top" wrapText="1"/>
    </xf>
    <xf numFmtId="0" fontId="12" fillId="8" borderId="81" xfId="0" applyFont="1" applyFill="1" applyBorder="1" applyAlignment="1">
      <alignment horizontal="center" vertical="center" wrapText="1"/>
    </xf>
    <xf numFmtId="0" fontId="12" fillId="8" borderId="174" xfId="0" applyFont="1" applyFill="1" applyBorder="1" applyAlignment="1">
      <alignment horizontal="left" vertical="center" wrapText="1"/>
    </xf>
    <xf numFmtId="9" fontId="10" fillId="2" borderId="82" xfId="0" applyNumberFormat="1" applyFont="1" applyFill="1" applyBorder="1" applyAlignment="1">
      <alignment horizontal="center" vertical="center"/>
    </xf>
    <xf numFmtId="0" fontId="13" fillId="8" borderId="84" xfId="0" applyFont="1" applyFill="1" applyBorder="1" applyAlignment="1">
      <alignment vertical="top" wrapText="1"/>
    </xf>
    <xf numFmtId="0" fontId="12" fillId="8" borderId="175" xfId="0" applyFont="1" applyFill="1" applyBorder="1" applyAlignment="1">
      <alignment horizontal="left" vertical="center" wrapText="1"/>
    </xf>
    <xf numFmtId="9" fontId="10" fillId="9" borderId="176" xfId="0" applyNumberFormat="1" applyFont="1" applyFill="1" applyBorder="1" applyAlignment="1">
      <alignment horizontal="center" vertical="center"/>
    </xf>
    <xf numFmtId="9" fontId="10" fillId="9" borderId="177" xfId="0" applyNumberFormat="1" applyFont="1" applyFill="1" applyBorder="1" applyAlignment="1">
      <alignment horizontal="center" vertical="center"/>
    </xf>
    <xf numFmtId="0" fontId="12" fillId="8" borderId="178" xfId="0" applyFont="1" applyFill="1" applyBorder="1" applyAlignment="1">
      <alignment horizontal="center" vertical="center" wrapText="1"/>
    </xf>
    <xf numFmtId="0" fontId="12" fillId="8" borderId="179" xfId="0" applyFont="1" applyFill="1" applyBorder="1" applyAlignment="1">
      <alignment horizontal="left" vertical="center" wrapText="1"/>
    </xf>
    <xf numFmtId="9" fontId="10" fillId="9" borderId="172" xfId="0" applyNumberFormat="1" applyFont="1" applyFill="1" applyBorder="1" applyAlignment="1">
      <alignment horizontal="center" vertical="center"/>
    </xf>
    <xf numFmtId="0" fontId="13" fillId="8" borderId="132" xfId="0" applyFont="1" applyFill="1" applyBorder="1" applyAlignment="1">
      <alignment vertical="top" wrapText="1"/>
    </xf>
    <xf numFmtId="0" fontId="12" fillId="8" borderId="180" xfId="0" applyFont="1" applyFill="1" applyBorder="1" applyAlignment="1">
      <alignment horizontal="left" vertical="center" wrapText="1"/>
    </xf>
    <xf numFmtId="9" fontId="10" fillId="2" borderId="181" xfId="0" applyNumberFormat="1" applyFont="1" applyFill="1" applyBorder="1" applyAlignment="1">
      <alignment horizontal="center" vertical="center" wrapText="1"/>
    </xf>
    <xf numFmtId="0" fontId="12" fillId="8" borderId="182" xfId="0" applyFont="1" applyFill="1" applyBorder="1" applyAlignment="1">
      <alignment horizontal="left" vertical="center" wrapText="1"/>
    </xf>
    <xf numFmtId="0" fontId="12" fillId="8" borderId="183" xfId="0" applyFont="1" applyFill="1" applyBorder="1" applyAlignment="1">
      <alignment horizontal="center" vertical="center" wrapText="1"/>
    </xf>
    <xf numFmtId="0" fontId="12" fillId="8" borderId="118" xfId="0" applyFont="1" applyFill="1" applyBorder="1" applyAlignment="1">
      <alignment horizontal="left" vertical="center" wrapText="1"/>
    </xf>
    <xf numFmtId="0" fontId="13" fillId="3" borderId="116" xfId="0" applyFont="1" applyFill="1" applyBorder="1" applyAlignment="1">
      <alignment vertical="top" wrapText="1"/>
    </xf>
    <xf numFmtId="9" fontId="10" fillId="0" borderId="61" xfId="0" applyNumberFormat="1" applyFont="1" applyBorder="1" applyAlignment="1">
      <alignment horizontal="center" vertical="center" wrapText="1"/>
    </xf>
    <xf numFmtId="0" fontId="13" fillId="3" borderId="123" xfId="0" applyFont="1" applyFill="1" applyBorder="1" applyAlignment="1">
      <alignment vertical="top" wrapText="1"/>
    </xf>
    <xf numFmtId="0" fontId="11" fillId="0" borderId="184" xfId="0" applyFont="1" applyBorder="1" applyAlignment="1">
      <alignment horizontal="center" vertical="center" wrapText="1"/>
    </xf>
    <xf numFmtId="9" fontId="10" fillId="0" borderId="140" xfId="0" applyNumberFormat="1" applyFont="1" applyBorder="1" applyAlignment="1">
      <alignment horizontal="center" vertical="center" wrapText="1"/>
    </xf>
    <xf numFmtId="0" fontId="13" fillId="3" borderId="129" xfId="0" applyFont="1" applyFill="1" applyBorder="1" applyAlignment="1">
      <alignment vertical="top" wrapText="1"/>
    </xf>
    <xf numFmtId="9" fontId="10" fillId="0" borderId="41" xfId="0" applyNumberFormat="1" applyFont="1" applyBorder="1" applyAlignment="1">
      <alignment horizontal="center" vertical="center"/>
    </xf>
    <xf numFmtId="0" fontId="12" fillId="8" borderId="173" xfId="0" applyFont="1" applyFill="1" applyBorder="1" applyAlignment="1">
      <alignment horizontal="left" vertical="center" wrapText="1"/>
    </xf>
    <xf numFmtId="9" fontId="10" fillId="2" borderId="131" xfId="0" applyNumberFormat="1" applyFont="1" applyFill="1" applyBorder="1" applyAlignment="1">
      <alignment horizontal="center" vertical="center"/>
    </xf>
    <xf numFmtId="9" fontId="10" fillId="2" borderId="161" xfId="0" applyNumberFormat="1" applyFont="1" applyFill="1" applyBorder="1" applyAlignment="1">
      <alignment horizontal="center" vertical="center"/>
    </xf>
    <xf numFmtId="0" fontId="12" fillId="8" borderId="185" xfId="0" applyFont="1" applyFill="1" applyBorder="1" applyAlignment="1">
      <alignment horizontal="left" vertical="center" wrapText="1"/>
    </xf>
    <xf numFmtId="9" fontId="10" fillId="2" borderId="122" xfId="0" applyNumberFormat="1" applyFont="1" applyFill="1" applyBorder="1" applyAlignment="1">
      <alignment horizontal="center" vertical="center"/>
    </xf>
    <xf numFmtId="0" fontId="13" fillId="8" borderId="186" xfId="0" applyFont="1" applyFill="1" applyBorder="1" applyAlignment="1">
      <alignment vertical="top" wrapText="1"/>
    </xf>
    <xf numFmtId="0" fontId="12" fillId="0" borderId="67" xfId="0" applyFont="1" applyBorder="1" applyAlignment="1">
      <alignment horizontal="center" vertical="center" wrapText="1"/>
    </xf>
    <xf numFmtId="9" fontId="10" fillId="2" borderId="187" xfId="0" applyNumberFormat="1" applyFont="1" applyFill="1" applyBorder="1" applyAlignment="1">
      <alignment horizontal="center" vertical="center" wrapText="1"/>
    </xf>
    <xf numFmtId="0" fontId="13" fillId="0" borderId="67" xfId="0" applyFont="1" applyBorder="1" applyAlignment="1">
      <alignment horizontal="center" vertical="top" wrapText="1"/>
    </xf>
    <xf numFmtId="0" fontId="12" fillId="0" borderId="149" xfId="0" applyFont="1" applyBorder="1" applyAlignment="1">
      <alignment horizontal="center" vertical="center" wrapText="1"/>
    </xf>
    <xf numFmtId="0" fontId="13" fillId="0" borderId="63" xfId="0" applyFont="1" applyBorder="1" applyAlignment="1">
      <alignment horizontal="center" vertical="top" wrapText="1"/>
    </xf>
    <xf numFmtId="9" fontId="10" fillId="2" borderId="7" xfId="0" applyNumberFormat="1" applyFont="1" applyFill="1" applyBorder="1" applyAlignment="1">
      <alignment horizontal="center" vertical="center"/>
    </xf>
    <xf numFmtId="0" fontId="13" fillId="4" borderId="142" xfId="0" applyFont="1" applyFill="1" applyBorder="1" applyAlignment="1">
      <alignment vertical="top" wrapText="1"/>
    </xf>
    <xf numFmtId="9" fontId="10" fillId="0" borderId="7" xfId="0" applyNumberFormat="1" applyFont="1" applyBorder="1" applyAlignment="1">
      <alignment horizontal="center" vertical="center"/>
    </xf>
    <xf numFmtId="0" fontId="13" fillId="0" borderId="169" xfId="0" applyFont="1" applyBorder="1" applyAlignment="1">
      <alignment vertical="top" wrapText="1"/>
    </xf>
    <xf numFmtId="0" fontId="12" fillId="0" borderId="188"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185" xfId="0" applyFont="1" applyBorder="1" applyAlignment="1">
      <alignment horizontal="left" vertical="center" wrapText="1"/>
    </xf>
    <xf numFmtId="9" fontId="10" fillId="0" borderId="189" xfId="0" applyNumberFormat="1" applyFont="1" applyBorder="1" applyAlignment="1">
      <alignment horizontal="center" vertical="center"/>
    </xf>
    <xf numFmtId="0" fontId="13" fillId="0" borderId="186" xfId="0" applyFont="1" applyBorder="1" applyAlignment="1">
      <alignment vertical="top" wrapText="1"/>
    </xf>
    <xf numFmtId="0" fontId="13" fillId="3" borderId="84" xfId="0" applyFont="1" applyFill="1" applyBorder="1" applyAlignment="1">
      <alignment vertical="top" wrapText="1"/>
    </xf>
    <xf numFmtId="0" fontId="12" fillId="8" borderId="107" xfId="0" applyFont="1" applyFill="1" applyBorder="1" applyAlignment="1">
      <alignment horizontal="left" vertical="center" wrapText="1"/>
    </xf>
    <xf numFmtId="0" fontId="13" fillId="3" borderId="186" xfId="0" applyFont="1" applyFill="1" applyBorder="1" applyAlignment="1">
      <alignment vertical="top" wrapText="1"/>
    </xf>
    <xf numFmtId="0" fontId="12" fillId="4" borderId="131" xfId="0" applyFont="1" applyFill="1" applyBorder="1" applyAlignment="1">
      <alignment horizontal="center" vertical="center" wrapText="1"/>
    </xf>
    <xf numFmtId="0" fontId="12" fillId="4" borderId="136" xfId="0" applyFont="1" applyFill="1" applyBorder="1" applyAlignment="1">
      <alignment horizontal="center" vertical="center" wrapText="1"/>
    </xf>
    <xf numFmtId="0" fontId="12" fillId="4" borderId="141" xfId="0" applyFont="1" applyFill="1" applyBorder="1" applyAlignment="1">
      <alignment horizontal="left" vertical="center" wrapText="1"/>
    </xf>
    <xf numFmtId="9" fontId="10" fillId="9" borderId="128" xfId="0" applyNumberFormat="1" applyFont="1" applyFill="1" applyBorder="1" applyAlignment="1">
      <alignment horizontal="center" vertical="center"/>
    </xf>
    <xf numFmtId="0" fontId="13" fillId="3" borderId="121" xfId="0" applyFont="1" applyFill="1" applyBorder="1" applyAlignment="1">
      <alignment vertical="top" wrapText="1"/>
    </xf>
    <xf numFmtId="0" fontId="12" fillId="4" borderId="161" xfId="0" applyFont="1" applyFill="1" applyBorder="1" applyAlignment="1">
      <alignment horizontal="center" vertical="center" wrapText="1"/>
    </xf>
    <xf numFmtId="9" fontId="10" fillId="2" borderId="161" xfId="0" applyNumberFormat="1" applyFont="1" applyFill="1" applyBorder="1" applyAlignment="1">
      <alignment horizontal="center" vertical="top"/>
    </xf>
    <xf numFmtId="9" fontId="10" fillId="2" borderId="128" xfId="0" applyNumberFormat="1" applyFont="1" applyFill="1" applyBorder="1" applyAlignment="1">
      <alignment horizontal="center" vertical="top"/>
    </xf>
    <xf numFmtId="9" fontId="10" fillId="2" borderId="158" xfId="0" applyNumberFormat="1" applyFont="1" applyFill="1" applyBorder="1" applyAlignment="1">
      <alignment horizontal="center" vertical="top"/>
    </xf>
    <xf numFmtId="9" fontId="10" fillId="2" borderId="190" xfId="0" applyNumberFormat="1" applyFont="1" applyFill="1" applyBorder="1" applyAlignment="1">
      <alignment horizontal="center" vertical="center"/>
    </xf>
    <xf numFmtId="9" fontId="10" fillId="2" borderId="138" xfId="0" applyNumberFormat="1" applyFont="1" applyFill="1" applyBorder="1" applyAlignment="1">
      <alignment horizontal="center" vertical="center"/>
    </xf>
    <xf numFmtId="0" fontId="13" fillId="0" borderId="63" xfId="0" applyFont="1" applyBorder="1" applyAlignment="1">
      <alignment vertical="top" wrapText="1"/>
    </xf>
    <xf numFmtId="0" fontId="8" fillId="0" borderId="191" xfId="0" applyFont="1" applyBorder="1"/>
    <xf numFmtId="0" fontId="8" fillId="0" borderId="192" xfId="0" applyFont="1" applyBorder="1"/>
    <xf numFmtId="0" fontId="12" fillId="0" borderId="152" xfId="0" applyFont="1" applyBorder="1" applyAlignment="1">
      <alignment vertical="center" wrapText="1"/>
    </xf>
    <xf numFmtId="9" fontId="10" fillId="0" borderId="54" xfId="0" applyNumberFormat="1" applyFont="1" applyBorder="1" applyAlignment="1">
      <alignment horizontal="center" vertical="center"/>
    </xf>
    <xf numFmtId="0" fontId="13" fillId="0" borderId="55" xfId="0" applyFont="1" applyBorder="1" applyAlignment="1">
      <alignment horizontal="center" vertical="top" wrapText="1"/>
    </xf>
    <xf numFmtId="0" fontId="8" fillId="0" borderId="191" xfId="0" applyFont="1" applyBorder="1" applyAlignment="1">
      <alignment horizontal="center"/>
    </xf>
    <xf numFmtId="0" fontId="8" fillId="0" borderId="192" xfId="0" applyFont="1" applyBorder="1" applyAlignment="1">
      <alignment horizontal="center"/>
    </xf>
    <xf numFmtId="0" fontId="8" fillId="0" borderId="45" xfId="0" applyFont="1" applyBorder="1" applyAlignment="1">
      <alignment horizontal="center"/>
    </xf>
    <xf numFmtId="0" fontId="12" fillId="0" borderId="63" xfId="0" applyFont="1" applyBorder="1" applyAlignment="1">
      <alignment horizontal="center" vertical="center" wrapText="1"/>
    </xf>
    <xf numFmtId="9" fontId="10" fillId="0" borderId="62" xfId="0" applyNumberFormat="1" applyFont="1" applyBorder="1" applyAlignment="1">
      <alignment horizontal="center" vertical="center"/>
    </xf>
    <xf numFmtId="0" fontId="8" fillId="0" borderId="147" xfId="0" applyFont="1" applyBorder="1" applyAlignment="1">
      <alignment horizontal="center"/>
    </xf>
    <xf numFmtId="0" fontId="8" fillId="0" borderId="165" xfId="0" applyFont="1" applyBorder="1" applyAlignment="1">
      <alignment horizontal="center"/>
    </xf>
    <xf numFmtId="0" fontId="8" fillId="0" borderId="193" xfId="0" applyFont="1" applyBorder="1" applyAlignment="1">
      <alignment horizontal="center"/>
    </xf>
    <xf numFmtId="9" fontId="10" fillId="0" borderId="153" xfId="0" applyNumberFormat="1" applyFont="1" applyBorder="1" applyAlignment="1">
      <alignment horizontal="center" vertical="center"/>
    </xf>
    <xf numFmtId="0" fontId="12" fillId="0" borderId="182" xfId="0" applyFont="1" applyBorder="1" applyAlignment="1">
      <alignment horizontal="left" vertical="center" wrapText="1"/>
    </xf>
    <xf numFmtId="9" fontId="10" fillId="9" borderId="190" xfId="0" applyNumberFormat="1" applyFont="1" applyFill="1" applyBorder="1" applyAlignment="1">
      <alignment horizontal="center" vertical="center"/>
    </xf>
    <xf numFmtId="0" fontId="12" fillId="0" borderId="180" xfId="0" applyFont="1" applyBorder="1" applyAlignment="1">
      <alignment horizontal="left" vertical="center" wrapText="1"/>
    </xf>
    <xf numFmtId="9" fontId="10" fillId="9" borderId="138" xfId="0" applyNumberFormat="1" applyFont="1" applyFill="1" applyBorder="1" applyAlignment="1">
      <alignment horizontal="center" vertical="center"/>
    </xf>
    <xf numFmtId="9" fontId="10" fillId="0" borderId="152" xfId="0" applyNumberFormat="1" applyFont="1" applyBorder="1" applyAlignment="1">
      <alignment horizontal="center" vertical="center"/>
    </xf>
    <xf numFmtId="9" fontId="10" fillId="0" borderId="140" xfId="0" applyNumberFormat="1" applyFont="1" applyBorder="1" applyAlignment="1">
      <alignment horizontal="center" vertical="center"/>
    </xf>
    <xf numFmtId="0" fontId="10" fillId="0" borderId="40" xfId="0" applyFont="1" applyBorder="1" applyAlignment="1">
      <alignment horizontal="center" vertical="center" wrapText="1"/>
    </xf>
    <xf numFmtId="0" fontId="10" fillId="0" borderId="165" xfId="0" applyFont="1" applyBorder="1" applyAlignment="1">
      <alignment horizontal="left" vertical="center" wrapText="1"/>
    </xf>
    <xf numFmtId="0" fontId="10" fillId="0" borderId="57" xfId="0" applyFont="1" applyBorder="1" applyAlignment="1">
      <alignment horizontal="center" vertical="center" wrapText="1"/>
    </xf>
    <xf numFmtId="0" fontId="10" fillId="0" borderId="125" xfId="0" applyFont="1" applyBorder="1" applyAlignment="1">
      <alignment horizontal="left" vertical="center" wrapText="1"/>
    </xf>
    <xf numFmtId="9" fontId="10" fillId="0" borderId="61" xfId="0" applyNumberFormat="1" applyFont="1" applyBorder="1" applyAlignment="1">
      <alignment horizontal="center" vertical="center"/>
    </xf>
    <xf numFmtId="0" fontId="12" fillId="4" borderId="122" xfId="0" applyFont="1" applyFill="1" applyBorder="1" applyAlignment="1">
      <alignment horizontal="center" vertical="center" wrapText="1"/>
    </xf>
    <xf numFmtId="0" fontId="10" fillId="0" borderId="185" xfId="0" applyFont="1" applyBorder="1" applyAlignment="1">
      <alignment horizontal="left" vertical="center" wrapText="1"/>
    </xf>
    <xf numFmtId="9" fontId="10" fillId="0" borderId="40" xfId="0" applyNumberFormat="1" applyFont="1" applyBorder="1" applyAlignment="1">
      <alignment horizontal="center" vertical="center"/>
    </xf>
    <xf numFmtId="0" fontId="8" fillId="0" borderId="194" xfId="0" applyFont="1" applyBorder="1"/>
    <xf numFmtId="0" fontId="8" fillId="0" borderId="100" xfId="0" applyFont="1" applyBorder="1" applyAlignment="1">
      <alignment horizontal="center" vertical="center"/>
    </xf>
    <xf numFmtId="164" fontId="15" fillId="11" borderId="195" xfId="0" applyNumberFormat="1" applyFont="1" applyFill="1" applyBorder="1" applyAlignment="1">
      <alignment horizontal="center" vertical="top"/>
    </xf>
    <xf numFmtId="0" fontId="16" fillId="12" borderId="84" xfId="0" applyFont="1" applyFill="1" applyBorder="1" applyAlignment="1">
      <alignment horizontal="left" vertical="center"/>
    </xf>
    <xf numFmtId="0" fontId="8" fillId="0" borderId="0" xfId="0" applyFont="1" applyAlignment="1">
      <alignment horizontal="center" vertical="center"/>
    </xf>
    <xf numFmtId="164" fontId="15" fillId="11" borderId="196" xfId="0" applyNumberFormat="1" applyFont="1" applyFill="1" applyBorder="1" applyAlignment="1">
      <alignment horizontal="center" vertical="top"/>
    </xf>
    <xf numFmtId="0" fontId="17" fillId="0" borderId="197" xfId="0" applyFont="1" applyBorder="1" applyAlignment="1">
      <alignment horizontal="left" vertical="top" wrapText="1"/>
    </xf>
    <xf numFmtId="0" fontId="17" fillId="0" borderId="0" xfId="0" applyFont="1"/>
    <xf numFmtId="0" fontId="8" fillId="0" borderId="0" xfId="0" applyFont="1" applyAlignment="1">
      <alignment vertical="top" wrapText="1"/>
    </xf>
    <xf numFmtId="0" fontId="17" fillId="0" borderId="0" xfId="0" applyFont="1" applyAlignment="1">
      <alignment horizontal="left" vertical="top" wrapText="1"/>
    </xf>
    <xf numFmtId="0" fontId="8" fillId="0" borderId="2" xfId="0" applyFont="1" applyBorder="1" applyAlignment="1">
      <alignment horizontal="center" vertical="center"/>
    </xf>
    <xf numFmtId="164" fontId="15" fillId="11" borderId="198" xfId="0" applyNumberFormat="1" applyFont="1" applyFill="1" applyBorder="1" applyAlignment="1">
      <alignment horizontal="center" vertical="top"/>
    </xf>
    <xf numFmtId="0" fontId="8" fillId="0" borderId="199" xfId="0" applyFont="1" applyBorder="1"/>
    <xf numFmtId="0" fontId="8" fillId="0" borderId="185" xfId="0" applyFont="1" applyBorder="1"/>
    <xf numFmtId="0" fontId="8" fillId="0" borderId="200" xfId="0" applyFont="1" applyBorder="1"/>
    <xf numFmtId="0" fontId="18" fillId="12" borderId="201" xfId="0" applyFont="1" applyFill="1" applyBorder="1" applyAlignment="1">
      <alignment horizontal="center" vertical="center" wrapText="1"/>
    </xf>
    <xf numFmtId="0" fontId="18" fillId="12" borderId="202" xfId="0" applyFont="1" applyFill="1" applyBorder="1" applyAlignment="1">
      <alignment horizontal="center" vertical="center" wrapText="1"/>
    </xf>
    <xf numFmtId="0" fontId="18" fillId="12" borderId="195" xfId="0" applyFont="1" applyFill="1" applyBorder="1" applyAlignment="1">
      <alignment horizontal="center" vertical="center" wrapText="1"/>
    </xf>
    <xf numFmtId="0" fontId="19" fillId="0" borderId="44" xfId="0" applyFont="1" applyBorder="1" applyAlignment="1">
      <alignment horizontal="center" wrapText="1"/>
    </xf>
    <xf numFmtId="0" fontId="19" fillId="0" borderId="100" xfId="0" applyFont="1" applyBorder="1" applyAlignment="1">
      <alignment horizontal="center" wrapText="1"/>
    </xf>
    <xf numFmtId="0" fontId="18" fillId="0" borderId="100" xfId="0" applyFont="1" applyBorder="1" applyAlignment="1">
      <alignment horizontal="center"/>
    </xf>
    <xf numFmtId="0" fontId="7" fillId="0" borderId="72" xfId="0" applyFont="1" applyBorder="1"/>
    <xf numFmtId="0" fontId="20" fillId="0" borderId="0" xfId="0" applyFont="1"/>
    <xf numFmtId="0" fontId="18" fillId="12" borderId="203"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8" fillId="12" borderId="196" xfId="0" applyFont="1" applyFill="1" applyBorder="1" applyAlignment="1">
      <alignment horizontal="center" vertical="center" wrapText="1"/>
    </xf>
    <xf numFmtId="0" fontId="19" fillId="0" borderId="164" xfId="0" applyFont="1" applyBorder="1" applyAlignment="1">
      <alignment horizontal="center" wrapText="1"/>
    </xf>
    <xf numFmtId="0" fontId="19" fillId="0" borderId="204" xfId="0" applyFont="1" applyBorder="1" applyAlignment="1">
      <alignment horizontal="center" wrapText="1"/>
    </xf>
    <xf numFmtId="0" fontId="18" fillId="0" borderId="204" xfId="0" applyFont="1" applyBorder="1" applyAlignment="1">
      <alignment horizontal="center"/>
    </xf>
    <xf numFmtId="0" fontId="7" fillId="0" borderId="205" xfId="0" applyFont="1" applyBorder="1"/>
    <xf numFmtId="0" fontId="18" fillId="12" borderId="206" xfId="0" applyFont="1" applyFill="1" applyBorder="1" applyAlignment="1">
      <alignment horizontal="center" vertical="center" wrapText="1"/>
    </xf>
    <xf numFmtId="0" fontId="18" fillId="12" borderId="207" xfId="0" applyFont="1" applyFill="1" applyBorder="1" applyAlignment="1">
      <alignment horizontal="center" vertical="center" wrapText="1"/>
    </xf>
    <xf numFmtId="0" fontId="18" fillId="12" borderId="198" xfId="0" applyFont="1" applyFill="1" applyBorder="1" applyAlignment="1">
      <alignment horizontal="center" vertical="center" wrapText="1"/>
    </xf>
    <xf numFmtId="0" fontId="7" fillId="0" borderId="209" xfId="0" applyFont="1" applyBorder="1"/>
    <xf numFmtId="0" fontId="8" fillId="0" borderId="0" xfId="0" applyFont="1" applyAlignment="1">
      <alignment horizontal="left" vertical="center" wrapText="1"/>
    </xf>
    <xf numFmtId="0" fontId="14" fillId="0" borderId="0" xfId="0" applyFont="1"/>
    <xf numFmtId="0" fontId="7" fillId="0" borderId="0" xfId="0" applyFont="1" applyAlignment="1">
      <alignment horizontal="center"/>
    </xf>
    <xf numFmtId="0" fontId="22" fillId="3" borderId="52"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7" fillId="0" borderId="188" xfId="0" applyFont="1" applyBorder="1" applyAlignment="1">
      <alignment horizontal="center"/>
    </xf>
    <xf numFmtId="0" fontId="22" fillId="0" borderId="170" xfId="0" applyFont="1" applyBorder="1" applyAlignment="1">
      <alignment horizontal="left" vertical="top" wrapText="1"/>
    </xf>
    <xf numFmtId="9" fontId="22" fillId="0" borderId="146" xfId="0" applyNumberFormat="1" applyFont="1" applyBorder="1" applyAlignment="1">
      <alignment horizontal="center" vertical="center" wrapText="1"/>
    </xf>
    <xf numFmtId="0" fontId="7" fillId="0" borderId="156" xfId="0" applyFont="1" applyBorder="1" applyAlignment="1">
      <alignment horizontal="center"/>
    </xf>
    <xf numFmtId="0" fontId="7" fillId="0" borderId="115" xfId="0" applyFont="1" applyBorder="1" applyAlignment="1">
      <alignment horizontal="left" vertical="top"/>
    </xf>
    <xf numFmtId="9" fontId="7" fillId="0" borderId="123" xfId="0" applyNumberFormat="1" applyFont="1" applyBorder="1" applyAlignment="1">
      <alignment horizontal="center" vertical="center" wrapText="1"/>
    </xf>
    <xf numFmtId="0" fontId="7" fillId="0" borderId="115" xfId="0" applyFont="1" applyBorder="1" applyAlignment="1">
      <alignment horizontal="left" vertical="top" wrapText="1"/>
    </xf>
    <xf numFmtId="0" fontId="22" fillId="0" borderId="115" xfId="0" applyFont="1" applyBorder="1" applyAlignment="1">
      <alignment horizontal="left" vertical="top"/>
    </xf>
    <xf numFmtId="9" fontId="22" fillId="0" borderId="123" xfId="0" applyNumberFormat="1" applyFont="1" applyBorder="1" applyAlignment="1">
      <alignment horizontal="center" vertical="center" wrapText="1"/>
    </xf>
    <xf numFmtId="0" fontId="7" fillId="0" borderId="213" xfId="0" applyFont="1" applyBorder="1" applyAlignment="1">
      <alignment horizontal="center"/>
    </xf>
    <xf numFmtId="0" fontId="22" fillId="0" borderId="214" xfId="0" applyFont="1" applyBorder="1" applyAlignment="1">
      <alignment horizontal="left" vertical="top" wrapText="1"/>
    </xf>
    <xf numFmtId="9" fontId="22" fillId="0" borderId="163" xfId="0" applyNumberFormat="1" applyFont="1" applyBorder="1" applyAlignment="1">
      <alignment horizontal="center" vertical="center" wrapText="1"/>
    </xf>
    <xf numFmtId="164" fontId="7" fillId="0" borderId="59" xfId="0" applyNumberFormat="1" applyFont="1" applyBorder="1" applyAlignment="1">
      <alignment horizontal="center"/>
    </xf>
    <xf numFmtId="0" fontId="22" fillId="15" borderId="52" xfId="0" applyFont="1" applyFill="1" applyBorder="1" applyAlignment="1">
      <alignment horizontal="center" vertical="center" wrapText="1"/>
    </xf>
    <xf numFmtId="0" fontId="22" fillId="16" borderId="52" xfId="0" applyFont="1" applyFill="1" applyBorder="1" applyAlignment="1">
      <alignment horizontal="center" vertical="center" wrapText="1"/>
    </xf>
    <xf numFmtId="0" fontId="2" fillId="0" borderId="170" xfId="0" applyFont="1" applyBorder="1" applyAlignment="1">
      <alignment horizontal="left" vertical="top" wrapText="1"/>
    </xf>
    <xf numFmtId="9" fontId="22" fillId="15" borderId="116" xfId="0" applyNumberFormat="1" applyFont="1" applyFill="1" applyBorder="1" applyAlignment="1">
      <alignment horizontal="center" vertical="center" wrapText="1"/>
    </xf>
    <xf numFmtId="9" fontId="22" fillId="16" borderId="116" xfId="0" applyNumberFormat="1" applyFont="1" applyFill="1" applyBorder="1" applyAlignment="1">
      <alignment horizontal="center" vertical="center" wrapText="1"/>
    </xf>
    <xf numFmtId="9" fontId="22" fillId="15" borderId="123" xfId="0" applyNumberFormat="1" applyFont="1" applyFill="1" applyBorder="1" applyAlignment="1">
      <alignment horizontal="center" vertical="center" wrapText="1"/>
    </xf>
    <xf numFmtId="0" fontId="2" fillId="0" borderId="115" xfId="0" applyFont="1" applyBorder="1" applyAlignment="1">
      <alignment horizontal="left" vertical="top" wrapText="1"/>
    </xf>
    <xf numFmtId="9" fontId="22" fillId="16" borderId="123" xfId="0" applyNumberFormat="1" applyFont="1" applyFill="1" applyBorder="1" applyAlignment="1">
      <alignment horizontal="center" vertical="center" wrapText="1"/>
    </xf>
    <xf numFmtId="0" fontId="2" fillId="0" borderId="214" xfId="0" applyFont="1" applyBorder="1" applyAlignment="1">
      <alignment horizontal="left" vertical="top" wrapText="1"/>
    </xf>
    <xf numFmtId="9" fontId="22" fillId="15" borderId="132" xfId="0" applyNumberFormat="1" applyFont="1" applyFill="1" applyBorder="1" applyAlignment="1">
      <alignment horizontal="center" vertical="center" wrapText="1"/>
    </xf>
    <xf numFmtId="9" fontId="22" fillId="16" borderId="132" xfId="0" applyNumberFormat="1" applyFont="1" applyFill="1" applyBorder="1" applyAlignment="1">
      <alignment horizontal="center" vertical="center" wrapText="1"/>
    </xf>
    <xf numFmtId="164" fontId="22" fillId="14" borderId="59" xfId="0" applyNumberFormat="1" applyFont="1" applyFill="1" applyBorder="1" applyAlignment="1">
      <alignment horizontal="center"/>
    </xf>
    <xf numFmtId="164" fontId="7" fillId="0" borderId="0" xfId="0" applyNumberFormat="1" applyFont="1"/>
    <xf numFmtId="0" fontId="24" fillId="11" borderId="52" xfId="0" applyFont="1" applyFill="1" applyBorder="1" applyAlignment="1">
      <alignment horizontal="center" vertical="center" wrapText="1"/>
    </xf>
    <xf numFmtId="0" fontId="23" fillId="0" borderId="0" xfId="0" applyFont="1" applyAlignment="1">
      <alignment horizontal="center"/>
    </xf>
    <xf numFmtId="0" fontId="23" fillId="0" borderId="0" xfId="0" applyFont="1" applyAlignment="1">
      <alignment horizontal="left" vertical="center" wrapText="1"/>
    </xf>
    <xf numFmtId="0" fontId="23" fillId="0" borderId="0" xfId="0" applyFont="1"/>
    <xf numFmtId="0" fontId="25" fillId="0" borderId="0" xfId="0" applyFont="1" applyAlignment="1">
      <alignment horizontal="center"/>
    </xf>
    <xf numFmtId="0" fontId="26" fillId="0" borderId="0" xfId="0" applyFont="1" applyAlignment="1">
      <alignment horizontal="center" vertical="center"/>
    </xf>
    <xf numFmtId="0" fontId="26" fillId="0" borderId="0" xfId="0" applyFont="1" applyAlignment="1">
      <alignment horizontal="left" vertical="center" wrapText="1"/>
    </xf>
    <xf numFmtId="0" fontId="26" fillId="0" borderId="0" xfId="0" applyFont="1" applyAlignment="1">
      <alignment vertical="center"/>
    </xf>
    <xf numFmtId="0" fontId="26" fillId="0" borderId="0" xfId="0" applyFont="1" applyAlignment="1">
      <alignment vertical="center" wrapText="1"/>
    </xf>
    <xf numFmtId="10" fontId="26" fillId="0" borderId="0" xfId="0" applyNumberFormat="1" applyFont="1" applyAlignment="1">
      <alignment horizontal="center" vertical="center" wrapText="1"/>
    </xf>
    <xf numFmtId="0" fontId="26" fillId="0" borderId="0" xfId="0" applyFont="1"/>
    <xf numFmtId="0" fontId="26" fillId="0" borderId="100" xfId="0" applyFont="1" applyBorder="1" applyAlignment="1">
      <alignment horizontal="left" vertical="center" wrapText="1"/>
    </xf>
    <xf numFmtId="0" fontId="26" fillId="0" borderId="100" xfId="0" applyFont="1" applyBorder="1" applyAlignment="1">
      <alignment horizontal="center" vertical="center"/>
    </xf>
    <xf numFmtId="0" fontId="26" fillId="0" borderId="100" xfId="0" applyFont="1" applyBorder="1" applyAlignment="1">
      <alignment vertical="center"/>
    </xf>
    <xf numFmtId="0" fontId="26" fillId="0" borderId="100" xfId="0" applyFont="1" applyBorder="1" applyAlignment="1">
      <alignment vertical="center" wrapText="1"/>
    </xf>
    <xf numFmtId="10" fontId="26" fillId="0" borderId="100" xfId="0" applyNumberFormat="1" applyFont="1" applyBorder="1" applyAlignment="1">
      <alignment horizontal="center" vertical="center" wrapText="1"/>
    </xf>
    <xf numFmtId="0" fontId="26" fillId="12" borderId="12" xfId="0" applyFont="1" applyFill="1" applyBorder="1" applyAlignment="1">
      <alignment horizontal="center" vertical="center"/>
    </xf>
    <xf numFmtId="0" fontId="26" fillId="0" borderId="153" xfId="0" applyFont="1" applyBorder="1" applyAlignment="1">
      <alignment horizontal="center" vertical="center"/>
    </xf>
    <xf numFmtId="0" fontId="27" fillId="0" borderId="153" xfId="0" applyFont="1" applyBorder="1" applyAlignment="1">
      <alignment vertical="center" wrapText="1"/>
    </xf>
    <xf numFmtId="10" fontId="26" fillId="19" borderId="138" xfId="0" applyNumberFormat="1" applyFont="1" applyFill="1" applyBorder="1" applyAlignment="1">
      <alignment horizontal="center" vertical="center" wrapText="1"/>
    </xf>
    <xf numFmtId="0" fontId="26" fillId="0" borderId="7" xfId="0" applyFont="1" applyBorder="1" applyAlignment="1">
      <alignment horizontal="center" vertical="center"/>
    </xf>
    <xf numFmtId="10" fontId="26" fillId="19" borderId="7" xfId="0" applyNumberFormat="1" applyFont="1" applyFill="1" applyBorder="1" applyAlignment="1">
      <alignment horizontal="center" vertical="center" wrapText="1"/>
    </xf>
    <xf numFmtId="0" fontId="28" fillId="0" borderId="153" xfId="0" applyFont="1" applyBorder="1" applyAlignment="1">
      <alignment vertical="center" wrapText="1"/>
    </xf>
    <xf numFmtId="0" fontId="26" fillId="0" borderId="7" xfId="0" applyFont="1" applyBorder="1" applyAlignment="1">
      <alignment vertical="center" wrapText="1"/>
    </xf>
    <xf numFmtId="0" fontId="26" fillId="0" borderId="7" xfId="0" applyFont="1" applyBorder="1" applyAlignment="1">
      <alignment horizontal="center" vertical="center" wrapText="1"/>
    </xf>
    <xf numFmtId="0" fontId="29" fillId="20" borderId="190" xfId="0" applyFont="1" applyFill="1" applyBorder="1" applyAlignment="1">
      <alignment horizontal="center" vertical="center" wrapText="1"/>
    </xf>
    <xf numFmtId="0" fontId="26" fillId="20" borderId="7" xfId="0" applyFont="1" applyFill="1" applyBorder="1" applyAlignment="1">
      <alignment horizontal="center" vertical="center" wrapText="1"/>
    </xf>
    <xf numFmtId="0" fontId="29" fillId="20" borderId="224" xfId="0" applyFont="1" applyFill="1" applyBorder="1" applyAlignment="1">
      <alignment horizontal="center" vertical="center" wrapText="1"/>
    </xf>
    <xf numFmtId="0" fontId="29" fillId="20" borderId="138" xfId="0" applyFont="1" applyFill="1" applyBorder="1" applyAlignment="1">
      <alignment horizontal="center" vertical="center" wrapText="1"/>
    </xf>
    <xf numFmtId="0" fontId="29" fillId="20" borderId="7" xfId="0" applyFont="1" applyFill="1" applyBorder="1" applyAlignment="1">
      <alignment vertical="center" wrapText="1"/>
    </xf>
    <xf numFmtId="0" fontId="26" fillId="21" borderId="7" xfId="0" applyFont="1" applyFill="1" applyBorder="1" applyAlignment="1">
      <alignment vertical="center" wrapText="1"/>
    </xf>
    <xf numFmtId="0" fontId="26" fillId="21" borderId="7" xfId="0" applyFont="1" applyFill="1" applyBorder="1" applyAlignment="1">
      <alignment vertical="center"/>
    </xf>
    <xf numFmtId="0" fontId="26" fillId="22" borderId="7" xfId="0" applyFont="1" applyFill="1" applyBorder="1" applyAlignment="1">
      <alignment vertical="center"/>
    </xf>
    <xf numFmtId="0" fontId="26" fillId="0" borderId="7" xfId="0" applyFont="1" applyBorder="1" applyAlignment="1">
      <alignment horizontal="left" vertical="center" wrapText="1"/>
    </xf>
    <xf numFmtId="0" fontId="29" fillId="20" borderId="7" xfId="0" applyFont="1" applyFill="1" applyBorder="1" applyAlignment="1">
      <alignment horizontal="center" vertical="center" wrapText="1"/>
    </xf>
    <xf numFmtId="0" fontId="26" fillId="20" borderId="190" xfId="0" applyFont="1" applyFill="1" applyBorder="1" applyAlignment="1">
      <alignment horizontal="center" vertical="center" wrapText="1"/>
    </xf>
    <xf numFmtId="0" fontId="26" fillId="20" borderId="7" xfId="0" applyFont="1" applyFill="1" applyBorder="1" applyAlignment="1">
      <alignment vertical="center"/>
    </xf>
    <xf numFmtId="0" fontId="26" fillId="20" borderId="138" xfId="0" applyFont="1" applyFill="1" applyBorder="1" applyAlignment="1">
      <alignment horizontal="center" vertical="center" wrapText="1"/>
    </xf>
    <xf numFmtId="0" fontId="26" fillId="0" borderId="62" xfId="0" applyFont="1" applyBorder="1" applyAlignment="1">
      <alignment horizontal="center" vertical="center" wrapText="1"/>
    </xf>
    <xf numFmtId="0" fontId="30" fillId="0" borderId="7" xfId="0" applyFont="1" applyBorder="1" applyAlignment="1">
      <alignment vertical="center" wrapText="1"/>
    </xf>
    <xf numFmtId="0" fontId="26" fillId="20" borderId="224" xfId="0" applyFont="1" applyFill="1" applyBorder="1" applyAlignment="1">
      <alignment horizontal="center" vertical="center" wrapText="1"/>
    </xf>
    <xf numFmtId="0" fontId="31" fillId="0" borderId="7" xfId="0" applyFont="1" applyBorder="1" applyAlignment="1">
      <alignment vertical="center" wrapText="1"/>
    </xf>
    <xf numFmtId="0" fontId="26" fillId="20" borderId="7" xfId="0" applyFont="1" applyFill="1" applyBorder="1" applyAlignment="1">
      <alignment horizontal="left" vertical="center" wrapText="1"/>
    </xf>
    <xf numFmtId="0" fontId="26" fillId="20" borderId="7" xfId="0" applyFont="1" applyFill="1" applyBorder="1" applyAlignment="1">
      <alignment vertical="center" wrapText="1"/>
    </xf>
    <xf numFmtId="0" fontId="29" fillId="0" borderId="54" xfId="0" applyFont="1" applyBorder="1" applyAlignment="1">
      <alignment horizontal="center" vertical="center" wrapText="1"/>
    </xf>
    <xf numFmtId="0" fontId="32" fillId="0" borderId="54" xfId="0" applyFont="1" applyBorder="1" applyAlignment="1">
      <alignment horizontal="center" vertical="center" wrapText="1"/>
    </xf>
    <xf numFmtId="0" fontId="29" fillId="0" borderId="62" xfId="0" applyFont="1" applyBorder="1" applyAlignment="1">
      <alignment horizontal="center" vertical="center" wrapText="1"/>
    </xf>
    <xf numFmtId="0" fontId="32" fillId="0" borderId="62" xfId="0" applyFont="1" applyBorder="1" applyAlignment="1">
      <alignment horizontal="center" vertical="center" wrapText="1"/>
    </xf>
    <xf numFmtId="0" fontId="26" fillId="0" borderId="7" xfId="0" applyFont="1" applyBorder="1" applyAlignment="1">
      <alignment vertical="center"/>
    </xf>
    <xf numFmtId="0" fontId="26" fillId="0" borderId="54" xfId="0" applyFont="1" applyBorder="1" applyAlignment="1">
      <alignment horizontal="center" vertical="center" wrapText="1"/>
    </xf>
    <xf numFmtId="0" fontId="26" fillId="0" borderId="153" xfId="0" applyFont="1" applyBorder="1" applyAlignment="1">
      <alignment horizontal="center" vertical="center" wrapText="1"/>
    </xf>
    <xf numFmtId="0" fontId="32" fillId="0" borderId="153" xfId="0" applyFont="1" applyBorder="1" applyAlignment="1">
      <alignment horizontal="center" vertical="center" wrapText="1"/>
    </xf>
    <xf numFmtId="0" fontId="32" fillId="0" borderId="62" xfId="0" applyFont="1" applyBorder="1" applyAlignment="1">
      <alignment vertical="center" wrapText="1"/>
    </xf>
    <xf numFmtId="0" fontId="29" fillId="0" borderId="153" xfId="0" applyFont="1" applyBorder="1" applyAlignment="1">
      <alignment horizontal="center" vertical="center" wrapText="1"/>
    </xf>
    <xf numFmtId="0" fontId="32" fillId="0" borderId="153" xfId="0" applyFont="1" applyBorder="1" applyAlignment="1">
      <alignment vertical="center" wrapText="1"/>
    </xf>
    <xf numFmtId="0" fontId="26" fillId="20" borderId="7" xfId="0" applyFont="1" applyFill="1" applyBorder="1" applyAlignment="1">
      <alignment horizontal="center" vertical="center"/>
    </xf>
    <xf numFmtId="0" fontId="29" fillId="0" borderId="7" xfId="0" applyFont="1" applyBorder="1" applyAlignment="1">
      <alignment horizontal="center" vertical="center" wrapText="1"/>
    </xf>
    <xf numFmtId="0" fontId="29" fillId="0" borderId="7" xfId="0" applyFont="1" applyBorder="1" applyAlignment="1">
      <alignment vertical="center" wrapText="1"/>
    </xf>
    <xf numFmtId="0" fontId="26" fillId="0" borderId="54" xfId="0" applyFont="1" applyBorder="1" applyAlignment="1">
      <alignment horizontal="center" vertical="center"/>
    </xf>
    <xf numFmtId="0" fontId="26" fillId="21" borderId="225" xfId="0" applyFont="1" applyFill="1" applyBorder="1" applyAlignment="1">
      <alignment vertical="center"/>
    </xf>
    <xf numFmtId="0" fontId="26" fillId="0" borderId="62" xfId="0" applyFont="1" applyBorder="1" applyAlignment="1">
      <alignment horizontal="center" vertical="center"/>
    </xf>
    <xf numFmtId="0" fontId="32" fillId="20" borderId="7" xfId="0" applyFont="1" applyFill="1" applyBorder="1" applyAlignment="1">
      <alignment horizontal="center" vertical="center" wrapText="1"/>
    </xf>
    <xf numFmtId="0" fontId="26" fillId="0" borderId="0" xfId="0" applyFont="1" applyAlignment="1">
      <alignment horizontal="center"/>
    </xf>
    <xf numFmtId="0" fontId="26" fillId="0" borderId="0" xfId="0" applyFont="1" applyAlignment="1">
      <alignment wrapText="1"/>
    </xf>
    <xf numFmtId="10" fontId="26" fillId="0" borderId="0" xfId="0" applyNumberFormat="1" applyFont="1" applyAlignment="1">
      <alignment horizontal="center" wrapText="1"/>
    </xf>
    <xf numFmtId="10" fontId="26" fillId="0" borderId="0" xfId="0" applyNumberFormat="1" applyFont="1"/>
    <xf numFmtId="0" fontId="14" fillId="0" borderId="0" xfId="0" applyFont="1" applyAlignment="1">
      <alignment horizontal="center" vertical="center" wrapText="1"/>
    </xf>
    <xf numFmtId="0" fontId="34" fillId="6" borderId="7" xfId="0" applyFont="1" applyFill="1" applyBorder="1" applyAlignment="1">
      <alignment horizontal="center" vertical="center" wrapText="1"/>
    </xf>
    <xf numFmtId="9" fontId="34" fillId="6" borderId="7" xfId="0" applyNumberFormat="1" applyFont="1" applyFill="1" applyBorder="1" applyAlignment="1">
      <alignment horizontal="center" vertical="center" wrapText="1"/>
    </xf>
    <xf numFmtId="10" fontId="34" fillId="6" borderId="7" xfId="0" applyNumberFormat="1"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7" xfId="0" applyFont="1" applyBorder="1" applyAlignment="1">
      <alignment horizontal="left" vertical="center" wrapText="1"/>
    </xf>
    <xf numFmtId="9" fontId="7" fillId="0" borderId="7" xfId="0" applyNumberFormat="1" applyFont="1" applyBorder="1" applyAlignment="1">
      <alignment horizontal="center" vertical="center" wrapText="1"/>
    </xf>
    <xf numFmtId="10" fontId="7" fillId="0" borderId="7" xfId="0" applyNumberFormat="1" applyFont="1" applyBorder="1" applyAlignment="1">
      <alignment horizontal="center" vertical="center" wrapText="1"/>
    </xf>
    <xf numFmtId="10" fontId="7" fillId="0" borderId="54" xfId="0" applyNumberFormat="1" applyFont="1" applyBorder="1" applyAlignment="1">
      <alignment horizontal="center" vertical="center" wrapText="1"/>
    </xf>
    <xf numFmtId="0" fontId="26" fillId="0" borderId="62" xfId="0" applyFont="1" applyBorder="1"/>
    <xf numFmtId="0" fontId="7" fillId="0" borderId="54" xfId="0" applyFont="1" applyBorder="1" applyAlignment="1">
      <alignment horizontal="left" vertical="center" wrapText="1"/>
    </xf>
    <xf numFmtId="0" fontId="26" fillId="0" borderId="153" xfId="0" applyFont="1" applyBorder="1"/>
    <xf numFmtId="0" fontId="22" fillId="0" borderId="7" xfId="0" applyFont="1" applyBorder="1" applyAlignment="1">
      <alignment horizontal="center" vertical="center" wrapText="1"/>
    </xf>
    <xf numFmtId="0" fontId="7" fillId="0" borderId="62" xfId="0" applyFont="1" applyBorder="1" applyAlignment="1">
      <alignment horizontal="center" vertical="center" wrapText="1"/>
    </xf>
    <xf numFmtId="10" fontId="7" fillId="0" borderId="62" xfId="0" applyNumberFormat="1" applyFont="1" applyBorder="1" applyAlignment="1">
      <alignment horizontal="center" vertical="center" wrapText="1"/>
    </xf>
    <xf numFmtId="0" fontId="22" fillId="0" borderId="7" xfId="0" applyFont="1" applyBorder="1" applyAlignment="1">
      <alignment horizontal="right" vertical="center" wrapText="1"/>
    </xf>
    <xf numFmtId="10" fontId="7" fillId="0" borderId="0" xfId="0" applyNumberFormat="1" applyFont="1" applyAlignment="1">
      <alignment horizontal="center" vertical="center" wrapText="1"/>
    </xf>
    <xf numFmtId="9" fontId="7" fillId="0" borderId="54" xfId="0" applyNumberFormat="1" applyFont="1" applyBorder="1" applyAlignment="1">
      <alignment horizontal="center" vertical="center" wrapText="1"/>
    </xf>
    <xf numFmtId="0" fontId="7" fillId="21" borderId="1" xfId="0" applyFont="1" applyFill="1" applyBorder="1" applyAlignment="1">
      <alignment horizontal="center" vertical="center" wrapText="1"/>
    </xf>
    <xf numFmtId="9" fontId="7" fillId="21" borderId="7" xfId="0" applyNumberFormat="1" applyFont="1" applyFill="1" applyBorder="1" applyAlignment="1">
      <alignment horizontal="center" vertical="center" wrapText="1"/>
    </xf>
    <xf numFmtId="10" fontId="7" fillId="21" borderId="7" xfId="0" applyNumberFormat="1" applyFont="1" applyFill="1" applyBorder="1" applyAlignment="1">
      <alignment horizontal="center" vertical="center" wrapText="1"/>
    </xf>
    <xf numFmtId="0" fontId="7" fillId="0" borderId="0" xfId="0" applyFont="1" applyAlignment="1">
      <alignment horizontal="left" vertical="center" wrapText="1"/>
    </xf>
    <xf numFmtId="9" fontId="7" fillId="0" borderId="0" xfId="0" applyNumberFormat="1" applyFont="1" applyAlignment="1">
      <alignment horizontal="center" vertical="center" wrapText="1"/>
    </xf>
    <xf numFmtId="9" fontId="7" fillId="0" borderId="0" xfId="0" applyNumberFormat="1" applyFont="1" applyAlignment="1">
      <alignment horizontal="left" vertical="center" wrapText="1"/>
    </xf>
    <xf numFmtId="10" fontId="7" fillId="0" borderId="0" xfId="0" applyNumberFormat="1" applyFont="1" applyAlignment="1">
      <alignment horizontal="left" vertical="center" wrapText="1"/>
    </xf>
    <xf numFmtId="0" fontId="35" fillId="24" borderId="52" xfId="0" applyFont="1" applyFill="1" applyBorder="1" applyAlignment="1">
      <alignment horizontal="center" vertical="center"/>
    </xf>
    <xf numFmtId="0" fontId="35" fillId="24" borderId="99" xfId="0" applyFont="1" applyFill="1" applyBorder="1" applyAlignment="1">
      <alignment horizontal="center" vertical="center"/>
    </xf>
    <xf numFmtId="0" fontId="35" fillId="24" borderId="99" xfId="0" applyFont="1" applyFill="1" applyBorder="1" applyAlignment="1">
      <alignment horizontal="center" vertical="center" wrapText="1"/>
    </xf>
    <xf numFmtId="0" fontId="35" fillId="0" borderId="15" xfId="0" applyFont="1" applyBorder="1" applyAlignment="1">
      <alignment horizontal="center" vertical="center"/>
    </xf>
    <xf numFmtId="0" fontId="36" fillId="0" borderId="75" xfId="0" applyFont="1" applyBorder="1" applyAlignment="1">
      <alignment vertical="center"/>
    </xf>
    <xf numFmtId="0" fontId="36" fillId="0" borderId="75" xfId="0" applyFont="1" applyBorder="1" applyAlignment="1">
      <alignment horizontal="center" vertical="center"/>
    </xf>
    <xf numFmtId="10" fontId="36" fillId="0" borderId="75" xfId="0" applyNumberFormat="1" applyFont="1" applyBorder="1" applyAlignment="1">
      <alignment horizontal="center" vertical="center"/>
    </xf>
    <xf numFmtId="0" fontId="35" fillId="0" borderId="21" xfId="0" applyFont="1" applyBorder="1" applyAlignment="1">
      <alignment horizontal="center" vertical="center"/>
    </xf>
    <xf numFmtId="0" fontId="35" fillId="0" borderId="27" xfId="0" applyFont="1" applyBorder="1" applyAlignment="1">
      <alignment horizontal="center" vertical="center"/>
    </xf>
    <xf numFmtId="0" fontId="35" fillId="24" borderId="198" xfId="0" applyFont="1" applyFill="1" applyBorder="1" applyAlignment="1">
      <alignment vertical="center"/>
    </xf>
    <xf numFmtId="0" fontId="35" fillId="24" borderId="198" xfId="0" applyFont="1" applyFill="1" applyBorder="1" applyAlignment="1">
      <alignment horizontal="center" vertical="center"/>
    </xf>
    <xf numFmtId="0" fontId="35" fillId="0" borderId="75" xfId="0" applyFont="1" applyBorder="1" applyAlignment="1">
      <alignment horizontal="center" vertical="center"/>
    </xf>
    <xf numFmtId="9" fontId="7" fillId="9" borderId="1" xfId="0" applyNumberFormat="1" applyFont="1" applyFill="1" applyBorder="1"/>
    <xf numFmtId="9" fontId="7" fillId="2" borderId="1" xfId="0" applyNumberFormat="1" applyFont="1" applyFill="1" applyBorder="1"/>
    <xf numFmtId="9" fontId="7" fillId="23" borderId="1" xfId="0" applyNumberFormat="1" applyFont="1" applyFill="1" applyBorder="1"/>
    <xf numFmtId="0" fontId="26" fillId="0" borderId="153" xfId="0" applyFont="1" applyBorder="1" applyAlignment="1">
      <alignment horizontal="justify" vertical="center" wrapText="1"/>
    </xf>
    <xf numFmtId="0" fontId="26" fillId="0" borderId="7" xfId="0" applyFont="1" applyBorder="1" applyAlignment="1">
      <alignment horizontal="justify" vertical="center" wrapText="1"/>
    </xf>
    <xf numFmtId="0" fontId="26" fillId="21" borderId="7" xfId="0" applyFont="1" applyFill="1" applyBorder="1" applyAlignment="1">
      <alignment horizontal="justify" vertical="center" wrapText="1"/>
    </xf>
    <xf numFmtId="0" fontId="26" fillId="0" borderId="0" xfId="0" applyFont="1" applyAlignment="1">
      <alignment horizontal="justify"/>
    </xf>
    <xf numFmtId="0" fontId="26" fillId="0" borderId="0" xfId="0" applyFont="1" applyAlignment="1">
      <alignment horizontal="justify" vertical="center" wrapText="1"/>
    </xf>
    <xf numFmtId="0" fontId="26" fillId="0" borderId="100" xfId="0" applyFont="1" applyBorder="1" applyAlignment="1">
      <alignment horizontal="justify" vertical="center" wrapText="1"/>
    </xf>
    <xf numFmtId="0" fontId="33" fillId="0" borderId="7" xfId="0" applyFont="1" applyBorder="1" applyAlignment="1">
      <alignment horizontal="justify" vertical="center" wrapText="1"/>
    </xf>
    <xf numFmtId="0" fontId="26" fillId="0" borderId="7" xfId="0" applyFont="1" applyBorder="1" applyAlignment="1">
      <alignment horizontal="justify" vertical="top" wrapText="1"/>
    </xf>
    <xf numFmtId="0" fontId="26" fillId="0" borderId="0" xfId="0" applyFont="1" applyAlignment="1">
      <alignment horizontal="justify" wrapText="1"/>
    </xf>
    <xf numFmtId="0" fontId="3" fillId="0" borderId="153" xfId="0" applyFont="1" applyBorder="1" applyAlignment="1">
      <alignment horizontal="justify" vertical="center" wrapText="1"/>
    </xf>
    <xf numFmtId="0" fontId="3" fillId="0" borderId="0" xfId="0" applyFont="1" applyAlignment="1">
      <alignment horizontal="justify" vertical="center"/>
    </xf>
    <xf numFmtId="0" fontId="3" fillId="0" borderId="72" xfId="0" applyFont="1" applyBorder="1" applyAlignment="1">
      <alignment horizontal="justify" vertical="center"/>
    </xf>
    <xf numFmtId="0" fontId="3" fillId="0" borderId="73" xfId="0" applyFont="1" applyBorder="1" applyAlignment="1">
      <alignment horizontal="justify" vertical="center"/>
    </xf>
    <xf numFmtId="0" fontId="3" fillId="21" borderId="7" xfId="0" applyFont="1" applyFill="1" applyBorder="1" applyAlignment="1">
      <alignment horizontal="justify" vertical="center" wrapText="1"/>
    </xf>
    <xf numFmtId="0" fontId="3" fillId="21" borderId="7" xfId="0" applyFont="1" applyFill="1" applyBorder="1" applyAlignment="1">
      <alignment horizontal="justify" vertical="center"/>
    </xf>
    <xf numFmtId="0" fontId="3" fillId="0" borderId="0" xfId="0" applyFont="1" applyAlignment="1">
      <alignment horizontal="justify"/>
    </xf>
    <xf numFmtId="10" fontId="26" fillId="25" borderId="7" xfId="0" applyNumberFormat="1" applyFont="1" applyFill="1" applyBorder="1" applyAlignment="1">
      <alignment horizontal="center" vertical="center" wrapText="1"/>
    </xf>
    <xf numFmtId="10" fontId="26" fillId="26" borderId="7" xfId="0" applyNumberFormat="1" applyFont="1" applyFill="1" applyBorder="1" applyAlignment="1">
      <alignment horizontal="center" vertical="center" wrapText="1"/>
    </xf>
    <xf numFmtId="0" fontId="17" fillId="0" borderId="0" xfId="0" applyFont="1" applyAlignment="1">
      <alignment horizontal="center" vertical="center" wrapText="1"/>
    </xf>
    <xf numFmtId="10" fontId="17"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horizontal="left" vertical="center" wrapText="1"/>
    </xf>
    <xf numFmtId="10" fontId="17" fillId="0" borderId="0" xfId="0" applyNumberFormat="1" applyFont="1" applyAlignment="1">
      <alignment horizontal="center" vertical="center" wrapText="1"/>
    </xf>
    <xf numFmtId="9" fontId="17" fillId="0" borderId="0" xfId="0" applyNumberFormat="1" applyFont="1" applyAlignment="1">
      <alignment horizontal="center" vertical="center" wrapText="1"/>
    </xf>
    <xf numFmtId="0" fontId="17" fillId="0" borderId="0" xfId="0" applyFont="1" applyAlignment="1">
      <alignment horizontal="left" vertical="center" wrapText="1"/>
    </xf>
    <xf numFmtId="9" fontId="17" fillId="0" borderId="0" xfId="0" applyNumberFormat="1" applyFont="1" applyAlignment="1">
      <alignment horizontal="left" vertical="center" wrapText="1"/>
    </xf>
    <xf numFmtId="0" fontId="9" fillId="6" borderId="190" xfId="0" applyFont="1" applyFill="1" applyBorder="1" applyAlignment="1">
      <alignment horizontal="center" vertical="center" wrapText="1"/>
    </xf>
    <xf numFmtId="9" fontId="9" fillId="6" borderId="190" xfId="0" applyNumberFormat="1" applyFont="1" applyFill="1" applyBorder="1" applyAlignment="1">
      <alignment horizontal="center" vertical="center" wrapText="1"/>
    </xf>
    <xf numFmtId="10" fontId="9" fillId="6" borderId="190" xfId="0" applyNumberFormat="1" applyFont="1" applyFill="1" applyBorder="1" applyAlignment="1">
      <alignment horizontal="center" vertical="center" wrapText="1"/>
    </xf>
    <xf numFmtId="0" fontId="17" fillId="0" borderId="229" xfId="0" applyFont="1" applyBorder="1" applyAlignment="1">
      <alignment horizontal="center" vertical="center" wrapText="1"/>
    </xf>
    <xf numFmtId="0" fontId="17" fillId="27" borderId="229" xfId="0" applyFont="1" applyFill="1" applyBorder="1" applyAlignment="1">
      <alignment horizontal="center" vertical="center" wrapText="1"/>
    </xf>
    <xf numFmtId="10" fontId="17" fillId="0" borderId="229" xfId="0" applyNumberFormat="1" applyFont="1" applyBorder="1" applyAlignment="1">
      <alignment horizontal="center" vertical="center" wrapText="1"/>
    </xf>
    <xf numFmtId="0" fontId="17" fillId="0" borderId="229" xfId="0" applyFont="1" applyBorder="1" applyAlignment="1">
      <alignment horizontal="center" vertical="center"/>
    </xf>
    <xf numFmtId="0" fontId="17" fillId="0" borderId="229" xfId="0" applyFont="1" applyBorder="1"/>
    <xf numFmtId="0" fontId="17" fillId="28" borderId="229" xfId="0" applyFont="1" applyFill="1" applyBorder="1" applyAlignment="1">
      <alignment horizontal="center" vertical="center" wrapText="1"/>
    </xf>
    <xf numFmtId="0" fontId="17" fillId="28" borderId="229" xfId="0" applyFont="1" applyFill="1" applyBorder="1" applyAlignment="1">
      <alignment vertical="center" wrapText="1"/>
    </xf>
    <xf numFmtId="0" fontId="8" fillId="27" borderId="229" xfId="0" applyFont="1" applyFill="1" applyBorder="1" applyAlignment="1">
      <alignment horizontal="center" vertical="center" wrapText="1"/>
    </xf>
    <xf numFmtId="0" fontId="8" fillId="27" borderId="229" xfId="0" applyFont="1" applyFill="1" applyBorder="1" applyAlignment="1">
      <alignment vertical="center" wrapText="1"/>
    </xf>
    <xf numFmtId="0" fontId="17" fillId="27" borderId="229" xfId="0" applyFont="1" applyFill="1" applyBorder="1" applyAlignment="1">
      <alignment vertical="center" wrapText="1"/>
    </xf>
    <xf numFmtId="10" fontId="17" fillId="21" borderId="229" xfId="0" applyNumberFormat="1" applyFont="1" applyFill="1" applyBorder="1" applyAlignment="1">
      <alignment horizontal="center" vertical="center" wrapText="1"/>
    </xf>
    <xf numFmtId="10" fontId="17" fillId="0" borderId="229" xfId="0" applyNumberFormat="1" applyFont="1" applyBorder="1" applyAlignment="1">
      <alignment horizontal="center"/>
    </xf>
    <xf numFmtId="0" fontId="17" fillId="27" borderId="229" xfId="0" applyFont="1" applyFill="1" applyBorder="1" applyAlignment="1">
      <alignment horizontal="center" vertical="center"/>
    </xf>
    <xf numFmtId="0" fontId="8" fillId="28" borderId="229" xfId="0" applyFont="1" applyFill="1" applyBorder="1" applyAlignment="1">
      <alignment horizontal="center" vertical="center" wrapText="1"/>
    </xf>
    <xf numFmtId="10" fontId="48" fillId="0" borderId="229" xfId="0" applyNumberFormat="1" applyFont="1" applyBorder="1" applyAlignment="1">
      <alignment horizontal="center"/>
    </xf>
    <xf numFmtId="0" fontId="15" fillId="0" borderId="0" xfId="0" applyFont="1" applyAlignment="1">
      <alignment horizontal="center" vertical="center" wrapText="1"/>
    </xf>
    <xf numFmtId="10" fontId="15" fillId="0" borderId="0" xfId="2" applyNumberFormat="1" applyFont="1" applyAlignment="1">
      <alignment horizontal="center" vertical="center" wrapText="1"/>
    </xf>
    <xf numFmtId="0" fontId="27" fillId="0" borderId="7" xfId="0" applyFont="1" applyBorder="1" applyAlignment="1">
      <alignment vertical="center" wrapText="1"/>
    </xf>
    <xf numFmtId="0" fontId="28" fillId="0" borderId="7" xfId="0" applyFont="1" applyBorder="1" applyAlignment="1">
      <alignment vertical="center" wrapText="1"/>
    </xf>
    <xf numFmtId="0" fontId="27" fillId="0" borderId="7" xfId="1" applyFont="1" applyBorder="1" applyAlignment="1">
      <alignment vertical="center" wrapText="1"/>
    </xf>
    <xf numFmtId="0" fontId="27" fillId="0" borderId="0" xfId="1" applyFont="1" applyAlignment="1">
      <alignment vertical="center" wrapText="1"/>
    </xf>
    <xf numFmtId="0" fontId="26" fillId="0" borderId="0" xfId="0" applyFont="1" applyAlignment="1">
      <alignment horizontal="center" vertical="center" wrapText="1"/>
    </xf>
    <xf numFmtId="0" fontId="29" fillId="12" borderId="7" xfId="0" applyFont="1" applyFill="1" applyBorder="1" applyAlignment="1">
      <alignment horizontal="left" vertical="center" wrapText="1"/>
    </xf>
    <xf numFmtId="0" fontId="29" fillId="12" borderId="7" xfId="0" applyFont="1" applyFill="1" applyBorder="1" applyAlignment="1">
      <alignment horizontal="center" vertical="center" wrapText="1"/>
    </xf>
    <xf numFmtId="0" fontId="29" fillId="17" borderId="202" xfId="0" applyFont="1" applyFill="1" applyBorder="1" applyAlignment="1">
      <alignment horizontal="center" vertical="center" wrapText="1"/>
    </xf>
    <xf numFmtId="10" fontId="29" fillId="17" borderId="202" xfId="0" applyNumberFormat="1" applyFont="1" applyFill="1" applyBorder="1" applyAlignment="1">
      <alignment horizontal="center" vertical="center" wrapText="1"/>
    </xf>
    <xf numFmtId="0" fontId="29" fillId="18" borderId="202" xfId="0" applyFont="1" applyFill="1" applyBorder="1" applyAlignment="1">
      <alignment horizontal="center" vertical="center" wrapText="1"/>
    </xf>
    <xf numFmtId="0" fontId="45" fillId="18" borderId="195" xfId="0" applyFont="1" applyFill="1" applyBorder="1" applyAlignment="1">
      <alignment horizontal="center" vertical="center" wrapText="1"/>
    </xf>
    <xf numFmtId="0" fontId="29" fillId="12" borderId="11" xfId="0" applyFont="1" applyFill="1" applyBorder="1" applyAlignment="1">
      <alignment horizontal="center" vertical="center" wrapText="1"/>
    </xf>
    <xf numFmtId="0" fontId="29" fillId="12" borderId="12" xfId="0" applyFont="1" applyFill="1" applyBorder="1" applyAlignment="1">
      <alignment horizontal="center" vertical="center" wrapText="1"/>
    </xf>
    <xf numFmtId="0" fontId="29" fillId="12" borderId="12" xfId="0" applyFont="1" applyFill="1" applyBorder="1" applyAlignment="1">
      <alignment horizontal="left" vertical="center" wrapText="1"/>
    </xf>
    <xf numFmtId="0" fontId="29" fillId="17" borderId="207" xfId="0" applyFont="1" applyFill="1" applyBorder="1" applyAlignment="1">
      <alignment horizontal="center" vertical="center" wrapText="1"/>
    </xf>
    <xf numFmtId="10" fontId="29" fillId="17" borderId="207" xfId="0" applyNumberFormat="1" applyFont="1" applyFill="1" applyBorder="1" applyAlignment="1">
      <alignment horizontal="center" vertical="center" wrapText="1"/>
    </xf>
    <xf numFmtId="0" fontId="29" fillId="17" borderId="207" xfId="0" applyFont="1" applyFill="1" applyBorder="1" applyAlignment="1">
      <alignment horizontal="justify" vertical="center" wrapText="1"/>
    </xf>
    <xf numFmtId="0" fontId="29" fillId="18" borderId="207" xfId="0" applyFont="1" applyFill="1" applyBorder="1" applyAlignment="1">
      <alignment horizontal="center" vertical="center" wrapText="1"/>
    </xf>
    <xf numFmtId="0" fontId="45" fillId="18" borderId="198" xfId="0" applyFont="1" applyFill="1" applyBorder="1" applyAlignment="1">
      <alignment horizontal="justify" vertical="center" wrapText="1"/>
    </xf>
    <xf numFmtId="0" fontId="29" fillId="0" borderId="65" xfId="0" applyFont="1" applyBorder="1" applyAlignment="1">
      <alignment horizontal="center" vertical="center" wrapText="1"/>
    </xf>
    <xf numFmtId="0" fontId="26" fillId="0" borderId="153" xfId="0" applyFont="1" applyBorder="1" applyAlignment="1">
      <alignment horizontal="left" vertical="center" wrapText="1"/>
    </xf>
    <xf numFmtId="0" fontId="49" fillId="0" borderId="7" xfId="0" applyFont="1" applyBorder="1" applyAlignment="1">
      <alignment horizontal="center" vertical="center" wrapText="1"/>
    </xf>
    <xf numFmtId="0" fontId="49" fillId="20" borderId="7" xfId="0" applyFont="1" applyFill="1" applyBorder="1" applyAlignment="1">
      <alignment horizontal="center" vertical="center" wrapText="1"/>
    </xf>
    <xf numFmtId="0" fontId="49" fillId="0" borderId="7" xfId="0" applyFont="1" applyBorder="1" applyAlignment="1">
      <alignment horizontal="justify" vertical="center" wrapText="1"/>
    </xf>
    <xf numFmtId="0" fontId="33" fillId="20" borderId="7" xfId="0" applyFont="1" applyFill="1" applyBorder="1" applyAlignment="1">
      <alignment horizontal="left" vertical="center" wrapText="1"/>
    </xf>
    <xf numFmtId="0" fontId="26" fillId="0" borderId="54" xfId="0" applyFont="1" applyBorder="1" applyAlignment="1">
      <alignment horizontal="left" vertical="center" wrapText="1"/>
    </xf>
    <xf numFmtId="0" fontId="26" fillId="0" borderId="62" xfId="0" applyFont="1" applyBorder="1" applyAlignment="1">
      <alignment horizontal="left" vertical="center" wrapText="1"/>
    </xf>
    <xf numFmtId="0" fontId="29" fillId="0" borderId="7" xfId="0" applyFont="1" applyBorder="1" applyAlignment="1">
      <alignment horizontal="left" vertical="center" wrapText="1"/>
    </xf>
    <xf numFmtId="0" fontId="49" fillId="0" borderId="54" xfId="0" applyFont="1" applyBorder="1" applyAlignment="1">
      <alignment horizontal="center" vertical="center"/>
    </xf>
    <xf numFmtId="49" fontId="26" fillId="20" borderId="7" xfId="0" applyNumberFormat="1" applyFont="1" applyFill="1" applyBorder="1" applyAlignment="1">
      <alignment horizontal="left" vertical="center" wrapText="1"/>
    </xf>
    <xf numFmtId="0" fontId="49" fillId="0" borderId="54" xfId="0" applyFont="1" applyBorder="1" applyAlignment="1">
      <alignment horizontal="center" vertical="center" wrapText="1"/>
    </xf>
    <xf numFmtId="0" fontId="49" fillId="0" borderId="62" xfId="0" applyFont="1" applyBorder="1" applyAlignment="1">
      <alignment horizontal="center" vertical="center" wrapText="1"/>
    </xf>
    <xf numFmtId="0" fontId="26" fillId="0" borderId="0" xfId="0" applyFont="1" applyAlignment="1">
      <alignment horizontal="left"/>
    </xf>
    <xf numFmtId="0" fontId="50" fillId="0" borderId="7" xfId="0" applyFont="1" applyBorder="1" applyAlignment="1">
      <alignment horizontal="right" vertical="center" wrapText="1"/>
    </xf>
    <xf numFmtId="10" fontId="50" fillId="0" borderId="7" xfId="0" applyNumberFormat="1" applyFont="1" applyBorder="1" applyAlignment="1">
      <alignment horizontal="center" vertical="center" wrapText="1"/>
    </xf>
    <xf numFmtId="10" fontId="7" fillId="19" borderId="7" xfId="0" applyNumberFormat="1" applyFont="1" applyFill="1" applyBorder="1" applyAlignment="1">
      <alignment horizontal="center" vertical="center" wrapText="1"/>
    </xf>
    <xf numFmtId="10" fontId="7" fillId="25" borderId="7" xfId="0" applyNumberFormat="1" applyFont="1" applyFill="1" applyBorder="1" applyAlignment="1">
      <alignment horizontal="center" vertical="center" wrapText="1"/>
    </xf>
    <xf numFmtId="10" fontId="7" fillId="2" borderId="7" xfId="0" applyNumberFormat="1" applyFont="1" applyFill="1" applyBorder="1" applyAlignment="1">
      <alignment horizontal="center" vertical="center" wrapText="1"/>
    </xf>
    <xf numFmtId="0" fontId="46" fillId="0" borderId="7" xfId="1" applyBorder="1" applyAlignment="1">
      <alignment vertical="center" wrapText="1"/>
    </xf>
    <xf numFmtId="0" fontId="26" fillId="27" borderId="7" xfId="0" applyFont="1" applyFill="1" applyBorder="1" applyAlignment="1">
      <alignment horizontal="center" vertical="center"/>
    </xf>
    <xf numFmtId="0" fontId="29" fillId="28" borderId="224" xfId="0" applyFont="1" applyFill="1" applyBorder="1" applyAlignment="1">
      <alignment horizontal="center" vertical="center" wrapText="1"/>
    </xf>
    <xf numFmtId="0" fontId="26" fillId="28" borderId="224" xfId="0" applyFont="1" applyFill="1" applyBorder="1" applyAlignment="1">
      <alignment horizontal="center" vertical="center" wrapText="1"/>
    </xf>
    <xf numFmtId="0" fontId="26" fillId="28" borderId="7" xfId="0" applyFont="1" applyFill="1" applyBorder="1" applyAlignment="1">
      <alignment horizontal="left" vertical="center" wrapText="1"/>
    </xf>
    <xf numFmtId="0" fontId="26" fillId="28" borderId="7" xfId="0" applyFont="1" applyFill="1" applyBorder="1" applyAlignment="1">
      <alignment vertical="center" wrapText="1"/>
    </xf>
    <xf numFmtId="0" fontId="26" fillId="28" borderId="7" xfId="0" applyFont="1" applyFill="1" applyBorder="1" applyAlignment="1">
      <alignment horizontal="center" vertical="center" wrapText="1"/>
    </xf>
    <xf numFmtId="0" fontId="49" fillId="28" borderId="7" xfId="0" applyFont="1" applyFill="1" applyBorder="1" applyAlignment="1">
      <alignment horizontal="center" vertical="center" wrapText="1"/>
    </xf>
    <xf numFmtId="0" fontId="28" fillId="27" borderId="7" xfId="0" applyFont="1" applyFill="1" applyBorder="1" applyAlignment="1">
      <alignment vertical="center" wrapText="1"/>
    </xf>
    <xf numFmtId="0" fontId="26" fillId="27" borderId="7" xfId="0" applyFont="1" applyFill="1" applyBorder="1" applyAlignment="1">
      <alignment horizontal="justify" vertical="center" wrapText="1"/>
    </xf>
    <xf numFmtId="0" fontId="3" fillId="27" borderId="153" xfId="0" applyFont="1" applyFill="1" applyBorder="1" applyAlignment="1">
      <alignment horizontal="justify" vertical="center" wrapText="1"/>
    </xf>
    <xf numFmtId="0" fontId="29" fillId="5" borderId="219" xfId="0" applyFont="1" applyFill="1" applyBorder="1" applyAlignment="1">
      <alignment horizontal="center" wrapText="1"/>
    </xf>
    <xf numFmtId="0" fontId="3" fillId="0" borderId="90" xfId="0" applyFont="1" applyBorder="1"/>
    <xf numFmtId="0" fontId="3" fillId="0" borderId="91" xfId="0" applyFont="1" applyBorder="1"/>
    <xf numFmtId="0" fontId="29" fillId="17" borderId="104" xfId="0" applyFont="1" applyFill="1" applyBorder="1" applyAlignment="1">
      <alignment horizontal="center" vertical="center" wrapText="1"/>
    </xf>
    <xf numFmtId="0" fontId="3" fillId="0" borderId="77" xfId="0" applyFont="1" applyBorder="1" applyAlignment="1">
      <alignment horizontal="center" vertical="center"/>
    </xf>
    <xf numFmtId="0" fontId="3" fillId="0" borderId="76" xfId="0" applyFont="1" applyBorder="1" applyAlignment="1">
      <alignment horizontal="center" vertical="center"/>
    </xf>
    <xf numFmtId="0" fontId="29" fillId="18" borderId="104" xfId="0" applyFont="1" applyFill="1" applyBorder="1" applyAlignment="1">
      <alignment horizontal="center" vertical="center" wrapText="1"/>
    </xf>
    <xf numFmtId="0" fontId="3" fillId="0" borderId="76" xfId="0" applyFont="1" applyBorder="1"/>
    <xf numFmtId="0" fontId="29" fillId="12" borderId="220" xfId="0" applyFont="1" applyFill="1" applyBorder="1" applyAlignment="1">
      <alignment horizontal="center" vertical="center" wrapText="1"/>
    </xf>
    <xf numFmtId="0" fontId="3" fillId="0" borderId="221" xfId="0" applyFont="1" applyBorder="1"/>
    <xf numFmtId="0" fontId="3" fillId="0" borderId="222" xfId="0" applyFont="1" applyBorder="1"/>
    <xf numFmtId="0" fontId="29" fillId="12" borderId="223" xfId="0"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1" fillId="0" borderId="0" xfId="0" applyFont="1" applyAlignment="1">
      <alignment horizontal="center"/>
    </xf>
    <xf numFmtId="0" fontId="2" fillId="0" borderId="2" xfId="0" applyFont="1" applyBorder="1" applyAlignment="1">
      <alignment horizontal="left"/>
    </xf>
    <xf numFmtId="0" fontId="3" fillId="0" borderId="2" xfId="0" applyFont="1" applyBorder="1"/>
    <xf numFmtId="0" fontId="1" fillId="0" borderId="3" xfId="0" applyFont="1" applyBorder="1" applyAlignment="1">
      <alignment horizontal="center" vertical="center" wrapText="1"/>
    </xf>
    <xf numFmtId="0" fontId="3" fillId="0" borderId="5" xfId="0" applyFont="1" applyBorder="1"/>
    <xf numFmtId="0" fontId="3" fillId="0" borderId="6" xfId="0" applyFont="1" applyBorder="1"/>
    <xf numFmtId="0" fontId="2" fillId="0" borderId="15" xfId="0" applyFont="1" applyBorder="1" applyAlignment="1">
      <alignment horizontal="center" vertical="center" wrapText="1"/>
    </xf>
    <xf numFmtId="0" fontId="3" fillId="0" borderId="21" xfId="0" applyFont="1" applyBorder="1"/>
    <xf numFmtId="0" fontId="3" fillId="0" borderId="27" xfId="0" applyFont="1" applyBorder="1"/>
    <xf numFmtId="0" fontId="4" fillId="3" borderId="33" xfId="0" applyFont="1" applyFill="1" applyBorder="1" applyAlignment="1">
      <alignment horizontal="left" vertical="center" wrapText="1"/>
    </xf>
    <xf numFmtId="0" fontId="3" fillId="0" borderId="34" xfId="0" applyFont="1" applyBorder="1"/>
    <xf numFmtId="0" fontId="2" fillId="0" borderId="21"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44" xfId="0" applyFont="1" applyBorder="1" applyAlignment="1">
      <alignment horizontal="center" vertical="center" wrapText="1"/>
    </xf>
    <xf numFmtId="0" fontId="3" fillId="0" borderId="51" xfId="0" applyFont="1" applyBorder="1"/>
    <xf numFmtId="0" fontId="3" fillId="0" borderId="45" xfId="0" applyFont="1" applyBorder="1"/>
    <xf numFmtId="0" fontId="4" fillId="0" borderId="15" xfId="0" applyFont="1" applyBorder="1" applyAlignment="1">
      <alignment horizontal="left" vertical="center" wrapText="1"/>
    </xf>
    <xf numFmtId="0" fontId="2" fillId="2" borderId="78" xfId="0" applyFont="1" applyFill="1" applyBorder="1" applyAlignment="1">
      <alignment horizontal="center" vertical="center" wrapText="1"/>
    </xf>
    <xf numFmtId="0" fontId="3" fillId="0" borderId="79" xfId="0" applyFont="1" applyBorder="1"/>
    <xf numFmtId="0" fontId="3" fillId="0" borderId="73" xfId="0" applyFont="1" applyBorder="1"/>
    <xf numFmtId="0" fontId="3" fillId="0" borderId="75" xfId="0" applyFont="1" applyBorder="1"/>
    <xf numFmtId="0" fontId="2" fillId="0" borderId="56"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72" xfId="0" applyFont="1" applyBorder="1"/>
    <xf numFmtId="0" fontId="4" fillId="0" borderId="56" xfId="0" applyFont="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3" xfId="0" applyFont="1" applyBorder="1" applyAlignment="1">
      <alignment horizontal="left" vertical="center" wrapText="1"/>
    </xf>
    <xf numFmtId="0" fontId="1" fillId="4" borderId="89" xfId="0" applyFont="1" applyFill="1" applyBorder="1" applyAlignment="1">
      <alignment horizontal="center" vertical="center"/>
    </xf>
    <xf numFmtId="0" fontId="1" fillId="4" borderId="89" xfId="0" applyFont="1" applyFill="1" applyBorder="1" applyAlignment="1">
      <alignment horizontal="center"/>
    </xf>
    <xf numFmtId="0" fontId="2" fillId="4" borderId="92" xfId="0" applyFont="1" applyFill="1" applyBorder="1" applyAlignment="1">
      <alignment horizontal="left"/>
    </xf>
    <xf numFmtId="0" fontId="3" fillId="0" borderId="93" xfId="0" applyFont="1" applyBorder="1"/>
    <xf numFmtId="0" fontId="3" fillId="0" borderId="94" xfId="0" applyFont="1" applyBorder="1"/>
    <xf numFmtId="0" fontId="12" fillId="6" borderId="96" xfId="0" applyFont="1" applyFill="1" applyBorder="1" applyAlignment="1">
      <alignment horizontal="center" vertical="center" wrapText="1"/>
    </xf>
    <xf numFmtId="0" fontId="3" fillId="0" borderId="95" xfId="0" applyFont="1" applyBorder="1"/>
    <xf numFmtId="0" fontId="20" fillId="0" borderId="8" xfId="0" applyFont="1" applyBorder="1" applyAlignment="1">
      <alignment horizontal="center" vertical="top"/>
    </xf>
    <xf numFmtId="0" fontId="3" fillId="0" borderId="208" xfId="0" applyFont="1" applyBorder="1"/>
    <xf numFmtId="0" fontId="21" fillId="0" borderId="208" xfId="0" applyFont="1" applyBorder="1" applyAlignment="1">
      <alignment horizontal="center"/>
    </xf>
    <xf numFmtId="0" fontId="8" fillId="0" borderId="56" xfId="0" applyFont="1" applyBorder="1" applyAlignment="1">
      <alignment horizontal="center" vertical="center"/>
    </xf>
    <xf numFmtId="15" fontId="9" fillId="0" borderId="96" xfId="0" applyNumberFormat="1" applyFont="1" applyBorder="1" applyAlignment="1">
      <alignment horizontal="left" vertical="center"/>
    </xf>
    <xf numFmtId="0" fontId="3" fillId="0" borderId="77" xfId="0" applyFont="1" applyBorder="1"/>
    <xf numFmtId="0" fontId="10" fillId="5" borderId="56" xfId="0" applyFont="1" applyFill="1" applyBorder="1" applyAlignment="1">
      <alignment horizontal="center" vertical="center" wrapText="1"/>
    </xf>
    <xf numFmtId="0" fontId="3" fillId="0" borderId="97" xfId="0" applyFont="1" applyBorder="1"/>
    <xf numFmtId="0" fontId="12" fillId="0" borderId="44" xfId="0" applyFont="1" applyBorder="1" applyAlignment="1">
      <alignment horizontal="center" vertical="center" wrapText="1"/>
    </xf>
    <xf numFmtId="0" fontId="3" fillId="0" borderId="100" xfId="0" applyFont="1" applyBorder="1"/>
    <xf numFmtId="0" fontId="3" fillId="0" borderId="101" xfId="0" applyFont="1" applyBorder="1"/>
    <xf numFmtId="17" fontId="12" fillId="0" borderId="100" xfId="0" applyNumberFormat="1" applyFont="1" applyBorder="1" applyAlignment="1">
      <alignment horizontal="center" vertical="center"/>
    </xf>
    <xf numFmtId="0" fontId="12" fillId="6" borderId="104" xfId="0" applyFont="1" applyFill="1" applyBorder="1" applyAlignment="1">
      <alignment horizontal="center" vertical="center" wrapText="1"/>
    </xf>
    <xf numFmtId="0" fontId="11" fillId="0" borderId="51" xfId="0" applyFont="1" applyBorder="1" applyAlignment="1">
      <alignment horizontal="left" vertical="center" wrapText="1"/>
    </xf>
    <xf numFmtId="0" fontId="22" fillId="13" borderId="64" xfId="0" applyFont="1" applyFill="1" applyBorder="1" applyAlignment="1">
      <alignment horizontal="center" vertical="center"/>
    </xf>
    <xf numFmtId="0" fontId="3" fillId="0" borderId="40" xfId="0" applyFont="1" applyBorder="1"/>
    <xf numFmtId="0" fontId="22" fillId="3" borderId="210" xfId="0" applyFont="1" applyFill="1" applyBorder="1" applyAlignment="1">
      <alignment horizontal="center" vertical="center"/>
    </xf>
    <xf numFmtId="0" fontId="3" fillId="0" borderId="212" xfId="0" applyFont="1" applyBorder="1"/>
    <xf numFmtId="0" fontId="22" fillId="3" borderId="211" xfId="0" applyFont="1" applyFill="1" applyBorder="1" applyAlignment="1">
      <alignment horizontal="center" wrapText="1"/>
    </xf>
    <xf numFmtId="0" fontId="10" fillId="0" borderId="56" xfId="0" applyFont="1" applyBorder="1" applyAlignment="1">
      <alignment horizontal="right"/>
    </xf>
    <xf numFmtId="0" fontId="22" fillId="14" borderId="64" xfId="0" applyFont="1" applyFill="1" applyBorder="1" applyAlignment="1">
      <alignment horizontal="center" vertical="center"/>
    </xf>
    <xf numFmtId="0" fontId="22" fillId="14" borderId="210" xfId="0" applyFont="1" applyFill="1" applyBorder="1" applyAlignment="1">
      <alignment horizontal="center" vertical="center"/>
    </xf>
    <xf numFmtId="0" fontId="22" fillId="14" borderId="96" xfId="0" applyFont="1" applyFill="1" applyBorder="1" applyAlignment="1">
      <alignment horizontal="center" wrapText="1"/>
    </xf>
    <xf numFmtId="0" fontId="10" fillId="0" borderId="56" xfId="0" applyFont="1" applyBorder="1" applyAlignment="1">
      <alignment horizontal="center"/>
    </xf>
    <xf numFmtId="0" fontId="23" fillId="0" borderId="0" xfId="0" applyFont="1" applyAlignment="1">
      <alignment horizontal="left" vertical="center" wrapText="1"/>
    </xf>
    <xf numFmtId="0" fontId="23" fillId="4" borderId="44" xfId="0" applyFont="1" applyFill="1" applyBorder="1" applyAlignment="1">
      <alignment horizontal="center" vertical="center"/>
    </xf>
    <xf numFmtId="0" fontId="3" fillId="0" borderId="215" xfId="0" applyFont="1" applyBorder="1"/>
    <xf numFmtId="0" fontId="3" fillId="0" borderId="216" xfId="0" applyFont="1" applyBorder="1"/>
    <xf numFmtId="0" fontId="23" fillId="4" borderId="56" xfId="0" applyFont="1" applyFill="1" applyBorder="1" applyAlignment="1">
      <alignment horizontal="center" vertical="center"/>
    </xf>
    <xf numFmtId="0" fontId="23" fillId="4" borderId="56" xfId="0" applyFont="1" applyFill="1" applyBorder="1" applyAlignment="1">
      <alignment horizontal="center" vertical="center" wrapText="1"/>
    </xf>
    <xf numFmtId="0" fontId="24" fillId="11" borderId="217" xfId="0" applyFont="1" applyFill="1" applyBorder="1" applyAlignment="1">
      <alignment horizontal="center" vertical="center"/>
    </xf>
    <xf numFmtId="0" fontId="3" fillId="0" borderId="218" xfId="0" applyFont="1" applyBorder="1"/>
    <xf numFmtId="0" fontId="23" fillId="4" borderId="217" xfId="0" applyFont="1" applyFill="1" applyBorder="1" applyAlignment="1">
      <alignment horizontal="center" vertical="center" wrapText="1"/>
    </xf>
    <xf numFmtId="10" fontId="17" fillId="0" borderId="229" xfId="0" applyNumberFormat="1" applyFont="1" applyBorder="1" applyAlignment="1">
      <alignment horizontal="center" vertical="center" wrapText="1"/>
    </xf>
    <xf numFmtId="10" fontId="17" fillId="0" borderId="229" xfId="0" applyNumberFormat="1" applyFont="1" applyBorder="1" applyAlignment="1">
      <alignment horizontal="center"/>
    </xf>
    <xf numFmtId="0" fontId="17" fillId="0" borderId="229" xfId="0" applyFont="1" applyBorder="1" applyAlignment="1">
      <alignment horizontal="center"/>
    </xf>
    <xf numFmtId="0" fontId="16" fillId="16" borderId="226" xfId="0" applyFont="1" applyFill="1" applyBorder="1" applyAlignment="1">
      <alignment horizontal="center" vertical="center" wrapText="1"/>
    </xf>
    <xf numFmtId="0" fontId="48" fillId="0" borderId="227" xfId="0" applyFont="1" applyBorder="1"/>
    <xf numFmtId="0" fontId="48" fillId="0" borderId="228" xfId="0" applyFont="1" applyBorder="1"/>
    <xf numFmtId="0" fontId="16" fillId="16" borderId="223" xfId="0" applyFont="1" applyFill="1" applyBorder="1" applyAlignment="1">
      <alignment horizontal="center" vertical="center" wrapText="1"/>
    </xf>
    <xf numFmtId="0" fontId="48" fillId="0" borderId="222" xfId="0" applyFont="1" applyBorder="1"/>
    <xf numFmtId="10" fontId="17" fillId="0" borderId="230" xfId="0" applyNumberFormat="1" applyFont="1" applyBorder="1" applyAlignment="1">
      <alignment horizontal="center" vertical="center" wrapText="1"/>
    </xf>
    <xf numFmtId="10" fontId="17" fillId="0" borderId="231" xfId="0" applyNumberFormat="1" applyFont="1" applyBorder="1" applyAlignment="1">
      <alignment horizontal="center" vertical="center" wrapText="1"/>
    </xf>
    <xf numFmtId="10" fontId="17" fillId="0" borderId="232" xfId="0" applyNumberFormat="1" applyFont="1" applyBorder="1" applyAlignment="1">
      <alignment horizontal="center" vertical="center" wrapText="1"/>
    </xf>
    <xf numFmtId="0" fontId="10" fillId="23" borderId="226" xfId="0" applyFont="1" applyFill="1" applyBorder="1" applyAlignment="1">
      <alignment horizontal="center" vertical="center" wrapText="1"/>
    </xf>
    <xf numFmtId="0" fontId="3" fillId="0" borderId="227" xfId="0" applyFont="1" applyBorder="1"/>
    <xf numFmtId="0" fontId="3" fillId="0" borderId="228" xfId="0" applyFont="1" applyBorder="1"/>
    <xf numFmtId="0" fontId="22" fillId="23" borderId="223" xfId="0" applyFont="1" applyFill="1" applyBorder="1" applyAlignment="1">
      <alignment horizontal="center" vertical="center" wrapText="1"/>
    </xf>
    <xf numFmtId="0" fontId="22" fillId="0" borderId="0" xfId="0" applyFont="1" applyAlignment="1">
      <alignment horizontal="center" vertical="center" wrapText="1"/>
    </xf>
    <xf numFmtId="10" fontId="7" fillId="0" borderId="0" xfId="0" applyNumberFormat="1" applyFont="1" applyAlignment="1">
      <alignment horizontal="center" vertical="center" wrapText="1"/>
    </xf>
    <xf numFmtId="0" fontId="3" fillId="0" borderId="7" xfId="0" applyFont="1" applyBorder="1" applyAlignment="1">
      <alignment horizontal="justify" vertical="center" wrapText="1"/>
    </xf>
  </cellXfs>
  <cellStyles count="3">
    <cellStyle name="Hipervínculo" xfId="1" builtinId="8"/>
    <cellStyle name="Normal" xfId="0" builtinId="0"/>
    <cellStyle name="Porcentaje" xfId="2" builtinId="5"/>
  </cellStyles>
  <dxfs count="28">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38100</xdr:rowOff>
    </xdr:from>
    <xdr:ext cx="1200150" cy="533400"/>
    <xdr:pic>
      <xdr:nvPicPr>
        <xdr:cNvPr id="2" name="image1.png" descr="Logo FUGA ALCALDIA-0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114300</xdr:rowOff>
    </xdr:from>
    <xdr:ext cx="2019300" cy="733425"/>
    <xdr:pic>
      <xdr:nvPicPr>
        <xdr:cNvPr id="2" name="image1.png" descr="Logo FUGA ALCALDIA-0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469448</xdr:colOff>
      <xdr:row>2</xdr:row>
      <xdr:rowOff>354201</xdr:rowOff>
    </xdr:to>
    <xdr:pic>
      <xdr:nvPicPr>
        <xdr:cNvPr id="3" name="Imagen 2">
          <a:extLst>
            <a:ext uri="{FF2B5EF4-FFF2-40B4-BE49-F238E27FC236}">
              <a16:creationId xmlns:a16="http://schemas.microsoft.com/office/drawing/2014/main" id="{E8462035-66FA-46A1-897E-D4950F848267}"/>
            </a:ext>
          </a:extLst>
        </xdr:cNvPr>
        <xdr:cNvPicPr>
          <a:picLocks noChangeAspect="1"/>
        </xdr:cNvPicPr>
      </xdr:nvPicPr>
      <xdr:blipFill>
        <a:blip xmlns:r="http://schemas.openxmlformats.org/officeDocument/2006/relationships" r:embed="rId1"/>
        <a:stretch>
          <a:fillRect/>
        </a:stretch>
      </xdr:blipFill>
      <xdr:spPr>
        <a:xfrm>
          <a:off x="1" y="0"/>
          <a:ext cx="36004500" cy="31005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Users\jorozco\Desktop\JPOL\EsquemadePublicaciones\Anexo%20SeguimLey%201712+Dec%20+%20Res%2018.03.2015%20%20may14%202019%20OA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íz de Cumplimiento Ley 1712"/>
      <sheetName val="Responsables"/>
      <sheetName val="Matriz de Cumplimiento V.4  (2"/>
      <sheetName val="filtro"/>
      <sheetName val="TABLA"/>
      <sheetName val="EVIDENCIA"/>
      <sheetName val="listaa"/>
    </sheetNames>
    <sheetDataSet>
      <sheetData sheetId="0" refreshError="1"/>
      <sheetData sheetId="1" refreshError="1"/>
      <sheetData sheetId="2" refreshError="1"/>
      <sheetData sheetId="3">
        <row r="19">
          <cell r="O19">
            <v>1</v>
          </cell>
        </row>
        <row r="76">
          <cell r="O76">
            <v>0.7</v>
          </cell>
        </row>
        <row r="81">
          <cell r="O81">
            <v>1</v>
          </cell>
        </row>
        <row r="133">
          <cell r="O133">
            <v>0.7</v>
          </cell>
        </row>
      </sheetData>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fuga.gov.c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fuga.gov.co/"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17" Type="http://schemas.openxmlformats.org/officeDocument/2006/relationships/hyperlink" Target="https://fuga.gov.co/transparencia-y-acceso-a-la-informacion-publica/datos-abiertos?field_fecha_de_emision_value=All&amp;term_node_tid_depth=113" TargetMode="External"/><Relationship Id="rId21" Type="http://schemas.openxmlformats.org/officeDocument/2006/relationships/hyperlink" Target="https://fuga.gov.co/transparencia-y-acceso-a-la-informacion-publica/informacion-entidad/mapa-de-procesos" TargetMode="External"/><Relationship Id="rId42" Type="http://schemas.openxmlformats.org/officeDocument/2006/relationships/hyperlink" Target="https://fuga.gov.co/transparencia-y-acceso-a-la-informacion-publica/informacion-entidad/mapa-de-procesos" TargetMode="External"/><Relationship Id="rId63" Type="http://schemas.openxmlformats.org/officeDocument/2006/relationships/hyperlink" Target="https://ant.culturarecreacionydeporte.gov.co/es/transparencia-y-acceso-a-la-informacion-publica/2-1-6-agenda-regulatoria" TargetMode="External"/><Relationship Id="rId84" Type="http://schemas.openxmlformats.org/officeDocument/2006/relationships/hyperlink" Target="https://fuga.gov.co/transparencia-y-acceso-a-la-informacion-publica/planeacion-presupuesto-informes?field_fecha_de_emision_value=All&amp;term_node_tid_depth=255" TargetMode="External"/><Relationship Id="rId138" Type="http://schemas.openxmlformats.org/officeDocument/2006/relationships/hyperlink" Target="https://www.fuga.gov.co/transparencia-y-acceso-a-la-informacion-publica/planeacion-presupuesto-informes/planes-estrategicos-sectoriales-e-institucionales" TargetMode="External"/><Relationship Id="rId107" Type="http://schemas.openxmlformats.org/officeDocument/2006/relationships/hyperlink" Target="https://fuga.gov.co/transparencia-y-acceso-a-la-informacion-publica/datos-abiertos?field_fecha_de_emision_value=All&amp;term_node_tid_depth=112" TargetMode="External"/><Relationship Id="rId11" Type="http://schemas.openxmlformats.org/officeDocument/2006/relationships/hyperlink" Target="https://www.fuga.gov.co/transparencia-y-acceso-a-la-informacion-publica/tramites-y-servicios" TargetMode="External"/><Relationship Id="rId32" Type="http://schemas.openxmlformats.org/officeDocument/2006/relationships/hyperlink" Target="https://www.fuga.gov.co/transparencia-y-acceso-a-la-informacion-publica/informacion-entidad/directorio-funcionarios" TargetMode="External"/><Relationship Id="rId37" Type="http://schemas.openxmlformats.org/officeDocument/2006/relationships/hyperlink" Target="https://www.fuga.gov.co/transparencia-y-acceso-a-la-informacion-publica/informacion-entidad/directorio-funcionarios" TargetMode="External"/><Relationship Id="rId53" Type="http://schemas.openxmlformats.org/officeDocument/2006/relationships/hyperlink" Target="https://fuga.gov.co/transparencia-y-acceso-a-la-informacion-publica/normativa/normograma?field_calificacion_de_la_norma_target_id=90&amp;field_fecha_de_emision_value=All" TargetMode="External"/><Relationship Id="rId58" Type="http://schemas.openxmlformats.org/officeDocument/2006/relationships/hyperlink" Target="https://fuga.gov.co/transparencia-y-acceso-a-la-informacion-publica/normativa/normograma?field_calificacion_de_la_norma_target_id=90&amp;field_fecha_de_emision_value=All" TargetMode="External"/><Relationship Id="rId74" Type="http://schemas.openxmlformats.org/officeDocument/2006/relationships/hyperlink" Target="https://fuga.gov.co/transparencia-y-acceso-a-la-informacion-publica/planeacion-presupuesto-informes/Presupuesto-general-asignado-por-vigencias" TargetMode="External"/><Relationship Id="rId79" Type="http://schemas.openxmlformats.org/officeDocument/2006/relationships/hyperlink" Target="https://www.fuga.gov.co/transparencia-y-acceso-a-la-informacion-publica/planeacion-presupuesto-informes/planes-estrategicos-sectoriales-e-institucionales" TargetMode="External"/><Relationship Id="rId102" Type="http://schemas.openxmlformats.org/officeDocument/2006/relationships/hyperlink" Target="https://fuga.gov.co/colaboracion-e-innovacion-abierta" TargetMode="External"/><Relationship Id="rId123" Type="http://schemas.openxmlformats.org/officeDocument/2006/relationships/hyperlink" Target="https://fuga.gov.co/transparencia-y-acceso-a-la-informacion-publica/datos-abiertos?field_fecha_de_emision_value=All&amp;term_node_tid_depth=113" TargetMode="External"/><Relationship Id="rId128" Type="http://schemas.openxmlformats.org/officeDocument/2006/relationships/hyperlink" Target="https://fuga.gov.co/transparencia-y-acceso-a-la-informacion-publica/datos-abiertos?field_fecha_de_emision_value=All&amp;term_node_tid_depth=179" TargetMode="External"/><Relationship Id="rId5" Type="http://schemas.openxmlformats.org/officeDocument/2006/relationships/hyperlink" Target="https://fuga.gov.co/" TargetMode="External"/><Relationship Id="rId90" Type="http://schemas.openxmlformats.org/officeDocument/2006/relationships/hyperlink" Target="https://www.fuga.gov.co/transparencia-y-acceso-a-la-informacion-publica/planeacion-presupuesto-informes/informes-de-gestion" TargetMode="External"/><Relationship Id="rId95" Type="http://schemas.openxmlformats.org/officeDocument/2006/relationships/hyperlink" Target="https://fuga.gov.co/transparencia-y-acceso-a-la-informacion-publica/planeacion-presupuesto-informes?field_fecha_de_emision_value=All&amp;term_node_tid_depth=167" TargetMode="External"/><Relationship Id="rId22" Type="http://schemas.openxmlformats.org/officeDocument/2006/relationships/hyperlink" Target="https://www.fuga.gov.co/transparencia-y-acceso-a-la-informacion-publica/informacion-entidad/directorio-funcionarios" TargetMode="External"/><Relationship Id="rId27" Type="http://schemas.openxmlformats.org/officeDocument/2006/relationships/hyperlink" Target="https://www.fuga.gov.co/transparencia-y-acceso-a-la-informacion-publica/informacion-entidad/directorio-funcionarios" TargetMode="External"/><Relationship Id="rId43" Type="http://schemas.openxmlformats.org/officeDocument/2006/relationships/hyperlink" Target="https://fuga.gov.co/transparencia-y-acceso-a-la-informacion-publica/informacion-entidad/mecanismo-de-presentacion-directa-de-solicitudes-quejas-y-reclamos-disposicion-del-publico-en" TargetMode="External"/><Relationship Id="rId48" Type="http://schemas.openxmlformats.org/officeDocument/2006/relationships/hyperlink" Target="https://www.fuga.gov.co/transparencia-y-acceso-a-la-informacion-publica/informacion-entidad/informacion-sobre-decisiones-afectar-al-publico" TargetMode="External"/><Relationship Id="rId64" Type="http://schemas.openxmlformats.org/officeDocument/2006/relationships/hyperlink" Target="https://www.fuga.gov.co/transparencia-y-acceso-a-la-informacionpublica/normativa/agenda-regulatoria" TargetMode="External"/><Relationship Id="rId69" Type="http://schemas.openxmlformats.org/officeDocument/2006/relationships/hyperlink" Target="https://fuga.gov.co/transparencia-y-acceso-a-la-informacion-publica/normativa/participacion-ciudadana-en-la-expedicion-de-normas" TargetMode="External"/><Relationship Id="rId113" Type="http://schemas.openxmlformats.org/officeDocument/2006/relationships/hyperlink" Target="https://fuga.gov.co/transparencia-y-acceso-a-la-informacion-publica/datos-abiertos?field_fecha_de_emision_value=All&amp;term_node_tid_depth=112" TargetMode="External"/><Relationship Id="rId118" Type="http://schemas.openxmlformats.org/officeDocument/2006/relationships/hyperlink" Target="https://fuga.gov.co/transparencia-y-acceso-a-la-informacion-publica/datos-abiertos?field_fecha_de_emision_value=All&amp;term_node_tid_depth=113" TargetMode="External"/><Relationship Id="rId134" Type="http://schemas.openxmlformats.org/officeDocument/2006/relationships/hyperlink" Target="https://fuga.gov.co/transparencia-y-acceso-a-la-informacion-publica/datos-abiertos?field_fecha_de_emision_value=All&amp;term_node_tid_depth=114" TargetMode="External"/><Relationship Id="rId139" Type="http://schemas.openxmlformats.org/officeDocument/2006/relationships/printerSettings" Target="../printerSettings/printerSettings1.bin"/><Relationship Id="rId80" Type="http://schemas.openxmlformats.org/officeDocument/2006/relationships/hyperlink" Target="https://www.fuga.gov.co/transparencia-y-acceso-a-la-informacion-publica/planeacion-presupuesto-informes/planes-estrategicos-sectoriales-e-institucionales" TargetMode="External"/><Relationship Id="rId85" Type="http://schemas.openxmlformats.org/officeDocument/2006/relationships/hyperlink" Target="https://fuga.gov.co/transparencia-y-acceso-a-la-informacion-publica/planeacion-presupuesto-informes/proyectos-inversion?field_fecha_de_emision_value=All&amp;term_node_tid_depth=257" TargetMode="External"/><Relationship Id="rId12" Type="http://schemas.openxmlformats.org/officeDocument/2006/relationships/hyperlink" Target="https://fuga.gov.co/transparencia-y-acceso-a-la-informacion-publica/tramites-y-servicios" TargetMode="External"/><Relationship Id="rId17" Type="http://schemas.openxmlformats.org/officeDocument/2006/relationships/hyperlink" Target="https://fuga.gov.co/entidad/nuestro-proposito-central" TargetMode="External"/><Relationship Id="rId33" Type="http://schemas.openxmlformats.org/officeDocument/2006/relationships/hyperlink" Target="https://www.fuga.gov.co/transparencia-y-acceso-a-la-informacion-publica/informacion-entidad/directorio-funcionarios" TargetMode="External"/><Relationship Id="rId38" Type="http://schemas.openxmlformats.org/officeDocument/2006/relationships/hyperlink" Target="https://www.fuga.gov.co/transparencia-y-acceso-a-la-informacion-publica/informacion-entidad/directorio-de-entidades" TargetMode="External"/><Relationship Id="rId59" Type="http://schemas.openxmlformats.org/officeDocument/2006/relationships/hyperlink" Target="https://registrodistrital.secretariageneral.gov.co/" TargetMode="External"/><Relationship Id="rId103" Type="http://schemas.openxmlformats.org/officeDocument/2006/relationships/hyperlink" Target="https://fuga.gov.co/participa/rendicion-de-cuentas-fuga" TargetMode="External"/><Relationship Id="rId108" Type="http://schemas.openxmlformats.org/officeDocument/2006/relationships/hyperlink" Target="https://fuga.gov.co/transparencia-y-acceso-a-la-informacion-publica/datos-abiertos?field_fecha_de_emision_value=All&amp;term_node_tid_depth=112" TargetMode="External"/><Relationship Id="rId124" Type="http://schemas.openxmlformats.org/officeDocument/2006/relationships/hyperlink" Target="https://fuga.gov.co/transparencia-y-acceso-a-la-informacion-publica/datos-abiertos?field_fecha_de_emision_value=All&amp;term_node_tid_depth=113" TargetMode="External"/><Relationship Id="rId129" Type="http://schemas.openxmlformats.org/officeDocument/2006/relationships/hyperlink" Target="https://fuga.gov.co/transparencia-y-acceso-a-la-informacion-publica/datos-abiertos/datos-abiertos-fuga" TargetMode="External"/><Relationship Id="rId54" Type="http://schemas.openxmlformats.org/officeDocument/2006/relationships/hyperlink" Target="https://fuga.gov.co/transparencia-y-acceso-a-la-informacion-publica/normativa/normograma?field_calificacion_de_la_norma_target_id=90&amp;field_fecha_de_emision_value=All" TargetMode="External"/><Relationship Id="rId70" Type="http://schemas.openxmlformats.org/officeDocument/2006/relationships/hyperlink" Target="https://www.fuga.gov.co/transparencia-y-acceso-a-la-informacion-publica/contratacion/publicacion-de-la-informacion-contractual" TargetMode="External"/><Relationship Id="rId75" Type="http://schemas.openxmlformats.org/officeDocument/2006/relationships/hyperlink" Target="https://fuga.gov.co/transparencia-y-acceso-a-la-informacion-publica/planeacion-presupuesto-informes/Presupuesto-general-asignado-por-vigencias" TargetMode="External"/><Relationship Id="rId91" Type="http://schemas.openxmlformats.org/officeDocument/2006/relationships/hyperlink" Target="https://fuga.gov.co/transparencia-y-acceso-a-la-informacion-publica/planeacion-presupuesto-informes/informes-de-gestion" TargetMode="External"/><Relationship Id="rId96" Type="http://schemas.openxmlformats.org/officeDocument/2006/relationships/hyperlink" Target="https://fuga.gov.co/transparencia-y-acceso-a-la-informacion-publica/tramites-y-servicios" TargetMode="External"/><Relationship Id="rId140" Type="http://schemas.openxmlformats.org/officeDocument/2006/relationships/drawing" Target="../drawings/drawing3.xml"/><Relationship Id="rId1" Type="http://schemas.openxmlformats.org/officeDocument/2006/relationships/hyperlink" Target="https://www.fuga.gov.co/" TargetMode="External"/><Relationship Id="rId6" Type="http://schemas.openxmlformats.org/officeDocument/2006/relationships/hyperlink" Target="https://fuga.gov.co/sites/default/files/2022-04/co-po-01_politica_terminos_y_condiciones_pagina_web_v1_23112021.pdf" TargetMode="External"/><Relationship Id="rId23" Type="http://schemas.openxmlformats.org/officeDocument/2006/relationships/hyperlink" Target="https://www.fuga.gov.co/transparencia-y-acceso-a-la-informacion-publica/informacion-entidad/directorio-funcionarios" TargetMode="External"/><Relationship Id="rId28" Type="http://schemas.openxmlformats.org/officeDocument/2006/relationships/hyperlink" Target="https://www.fuga.gov.co/transparencia-y-acceso-a-la-informacion-publica/informacion-entidad/directorio-funcionarios" TargetMode="External"/><Relationship Id="rId49" Type="http://schemas.openxmlformats.org/officeDocument/2006/relationships/hyperlink" Target="https://fuga.gov.co/transparencia-y-acceso-a-la-informacion-publica/informacion-entidad/directorio-entidades?field_pais_target_id=142&amp;field_tipo_de_e_target_id=84" TargetMode="External"/><Relationship Id="rId114" Type="http://schemas.openxmlformats.org/officeDocument/2006/relationships/hyperlink" Target="https://fuga.gov.co/transparencia-y-acceso-a-la-informacion-publica/datos-abiertos?field_fecha_de_emision_value=All&amp;term_node_tid_depth=114" TargetMode="External"/><Relationship Id="rId119" Type="http://schemas.openxmlformats.org/officeDocument/2006/relationships/hyperlink" Target="https://fuga.gov.co/transparencia-y-acceso-a-la-informacion-publica/datos-abiertos?field_fecha_de_emision_value=All&amp;term_node_tid_depth=113" TargetMode="External"/><Relationship Id="rId44" Type="http://schemas.openxmlformats.org/officeDocument/2006/relationships/hyperlink" Target="https://fuga.gov.co/atencion-servicios-ciudadania/punto-de-atencion-y-defensor-del-ciudadano" TargetMode="External"/><Relationship Id="rId60" Type="http://schemas.openxmlformats.org/officeDocument/2006/relationships/hyperlink" Target="https://fuga.gov.co/transparencia-y-acceso-a-la-informacion-publica/normativa/politicas-lineamientos-y-manuales" TargetMode="External"/><Relationship Id="rId65" Type="http://schemas.openxmlformats.org/officeDocument/2006/relationships/hyperlink" Target="https://www.suin-juriscol.gov.co/index.html" TargetMode="External"/><Relationship Id="rId81" Type="http://schemas.openxmlformats.org/officeDocument/2006/relationships/hyperlink" Target="https://www.fuga.gov.co/transparencia-y-acceso-a-la-informacion-publica/planeacion-presupuesto-informes/planes-estrategicos-sectoriales-e-institucionales" TargetMode="External"/><Relationship Id="rId86" Type="http://schemas.openxmlformats.org/officeDocument/2006/relationships/hyperlink" Target="https://fuga.gov.co/transparencia-y-acceso-a-la-informacion-publica/planeacion-presupuesto-informes/proyectos-de-inversion" TargetMode="External"/><Relationship Id="rId130" Type="http://schemas.openxmlformats.org/officeDocument/2006/relationships/hyperlink" Target="https://fuga.gov.co/transparencia-y-acceso-a-la-informacion-publica/informacion-especifica/informacion-para-ninos-ninas-y-adolescentes" TargetMode="External"/><Relationship Id="rId135" Type="http://schemas.openxmlformats.org/officeDocument/2006/relationships/hyperlink" Target="https://fuga.gov.co/transparencia-y-acceso-a-la-informacion-publica/datos-abiertos?field_fecha_de_emision_value=All&amp;term_node_tid_depth=173" TargetMode="External"/><Relationship Id="rId13" Type="http://schemas.openxmlformats.org/officeDocument/2006/relationships/hyperlink" Target="https://fuga.gov.co/atencion-servicios-ciudadania/sistema-distrital-para-la-gestion-de-peticiones-ciudadanas" TargetMode="External"/><Relationship Id="rId18" Type="http://schemas.openxmlformats.org/officeDocument/2006/relationships/hyperlink" Target="https://fuga.gov.co/transparencia-y-acceso-a-la-informacion-publica/informacion-entidad/12-estructura-organica-organigrama" TargetMode="External"/><Relationship Id="rId39" Type="http://schemas.openxmlformats.org/officeDocument/2006/relationships/hyperlink" Target="https://fuga.gov.co/transparencia-y-acceso-a-la-informacion-publica/informacion-entidad/directorio-de-agremiaciones-asociaciones-y-otros-grupos-de-interes" TargetMode="External"/><Relationship Id="rId109" Type="http://schemas.openxmlformats.org/officeDocument/2006/relationships/hyperlink" Target="https://fuga.gov.co/transparencia-y-acceso-a-la-informacion-publica/datos-abiertos?field_fecha_de_emision_value=All&amp;term_node_tid_depth=112" TargetMode="External"/><Relationship Id="rId34" Type="http://schemas.openxmlformats.org/officeDocument/2006/relationships/hyperlink" Target="https://www.fuga.gov.co/transparencia-y-acceso-a-la-informacion-publica/informacion-entidad/directorio-funcionarios" TargetMode="External"/><Relationship Id="rId50" Type="http://schemas.openxmlformats.org/officeDocument/2006/relationships/hyperlink" Target="https://fuga.gov.co/transparencia-y-acceso-a-la-informacion-publica/informacion-entidad/directorio-entidades?field_pais_target_id=142&amp;field_tipo_de_e_target_id=84" TargetMode="External"/><Relationship Id="rId55" Type="http://schemas.openxmlformats.org/officeDocument/2006/relationships/hyperlink" Target="https://fuga.gov.co/transparencia-y-acceso-a-la-informacion-publica/normativa/normograma?field_calificacion_de_la_norma_target_id=90&amp;field_fecha_de_emision_value=All" TargetMode="External"/><Relationship Id="rId76" Type="http://schemas.openxmlformats.org/officeDocument/2006/relationships/hyperlink" Target="https://www.fuga.gov.co/transparencia-y-acceso-a-la-informacion-publica/planeacion-presupuesto-informes?field_fecha_de_emision_value=All&amp;term_node_tid_depth=248" TargetMode="External"/><Relationship Id="rId97" Type="http://schemas.openxmlformats.org/officeDocument/2006/relationships/hyperlink" Target="https://www.fuga.gov.co/transparencia-y-acceso-a-la-informacion-publica/tramites-y-servicios/prestamos-y-uso-de-salas-de-exposicion-fuga" TargetMode="External"/><Relationship Id="rId104" Type="http://schemas.openxmlformats.org/officeDocument/2006/relationships/hyperlink" Target="https://fuga.gov.co/participa/control-social" TargetMode="External"/><Relationship Id="rId120" Type="http://schemas.openxmlformats.org/officeDocument/2006/relationships/hyperlink" Target="https://fuga.gov.co/transparencia-y-acceso-a-la-informacion-publica/datos-abiertos?field_fecha_de_emision_value=All&amp;term_node_tid_depth=113" TargetMode="External"/><Relationship Id="rId125" Type="http://schemas.openxmlformats.org/officeDocument/2006/relationships/hyperlink" Target="https://fuga.gov.co/transparencia-y-acceso-a-la-informacion-publica/datos-abiertos?field_fecha_de_emision_value=All&amp;term_node_tid_depth=176" TargetMode="External"/><Relationship Id="rId141" Type="http://schemas.openxmlformats.org/officeDocument/2006/relationships/vmlDrawing" Target="../drawings/vmlDrawing1.vml"/><Relationship Id="rId7" Type="http://schemas.openxmlformats.org/officeDocument/2006/relationships/hyperlink" Target="https://fuga.gov.co/transparencia-y-acceso-a-la-informacion-publica/normativa/politicas-de-seguridad-de-la-informacion-del-sitio" TargetMode="External"/><Relationship Id="rId71" Type="http://schemas.openxmlformats.org/officeDocument/2006/relationships/hyperlink" Target="https://fuga.gov.co/transparencia-y-acceso-a-la-informacion-publica/contratacion/publicacion-de-la-ejecucion-contractual" TargetMode="External"/><Relationship Id="rId92" Type="http://schemas.openxmlformats.org/officeDocument/2006/relationships/hyperlink" Target="https://fuga.gov.co/transparencia-y-acceso-a-la-informacion-publica/planeacion-presupuesto-informes/planes-de-mejoramiento" TargetMode="External"/><Relationship Id="rId2" Type="http://schemas.openxmlformats.org/officeDocument/2006/relationships/hyperlink" Target="https://fuga.gov.co/" TargetMode="External"/><Relationship Id="rId29" Type="http://schemas.openxmlformats.org/officeDocument/2006/relationships/hyperlink" Target="https://www.fuga.gov.co/transparencia-y-acceso-a-la-informacion-publica/informacion-entidad/directorio-funcionarios" TargetMode="External"/><Relationship Id="rId24" Type="http://schemas.openxmlformats.org/officeDocument/2006/relationships/hyperlink" Target="https://www.fuga.gov.co/transparencia-y-acceso-a-la-informacion-publica/informacion-entidad/directorio-funcionarios" TargetMode="External"/><Relationship Id="rId40" Type="http://schemas.openxmlformats.org/officeDocument/2006/relationships/hyperlink" Target="https://fuga.gov.co/transparencia-y-acceso-a-la-informacion-publica/informacion-entidad/servicio-al-publico-normas-formularios-y-protocolos-de-atencion" TargetMode="External"/><Relationship Id="rId45" Type="http://schemas.openxmlformats.org/officeDocument/2006/relationships/hyperlink" Target="https://fuga.gov.co/atencion-servicios-ciudadania/punto-de-atencion-y-defensor-del-ciudadano" TargetMode="External"/><Relationship Id="rId66" Type="http://schemas.openxmlformats.org/officeDocument/2006/relationships/hyperlink" Target="https://fuga.gov.co/transparencia-y-acceso-a-la-informacion-publica/normativa/normograma" TargetMode="External"/><Relationship Id="rId87" Type="http://schemas.openxmlformats.org/officeDocument/2006/relationships/hyperlink" Target="https://fuga.gov.co/transparencia-y-acceso-a-la-informacion-publica/planeacion-presupuesto-informes?field_fecha_de_emision_value=All&amp;term_node_tid_depth=155" TargetMode="External"/><Relationship Id="rId110" Type="http://schemas.openxmlformats.org/officeDocument/2006/relationships/hyperlink" Target="https://fuga.gov.co/transparencia-y-acceso-a-la-informacion-publica/datos-abiertos?field_fecha_de_emision_value=All&amp;term_node_tid_depth=112" TargetMode="External"/><Relationship Id="rId115" Type="http://schemas.openxmlformats.org/officeDocument/2006/relationships/hyperlink" Target="https://fuga.gov.co/transparencia-y-acceso-a-la-informacion-publica/datos-abiertos?field_fecha_de_emision_value=All&amp;term_node_tid_depth=113" TargetMode="External"/><Relationship Id="rId131" Type="http://schemas.openxmlformats.org/officeDocument/2006/relationships/hyperlink" Target="https://fuga.gov.co/transparencia-y-acceso-a-la-informacion-publica/informacion-especifica/informacion-con-enfoque-diferencial-poblacional" TargetMode="External"/><Relationship Id="rId136" Type="http://schemas.openxmlformats.org/officeDocument/2006/relationships/hyperlink" Target="https://fuga.gov.co/atencion-servicios-ciudadania/defensor-del-ciudadano" TargetMode="External"/><Relationship Id="rId61" Type="http://schemas.openxmlformats.org/officeDocument/2006/relationships/hyperlink" Target="https://www.fuga.gov.co/manuales" TargetMode="External"/><Relationship Id="rId82" Type="http://schemas.openxmlformats.org/officeDocument/2006/relationships/hyperlink" Target="https://www.fuga.gov.co/transparencia-y-acceso-a-la-informacion-publica/planeacion-presupuesto-informes/planes-estrategicos-sectoriales-e-institucionales" TargetMode="External"/><Relationship Id="rId19" Type="http://schemas.openxmlformats.org/officeDocument/2006/relationships/hyperlink" Target="https://fuga.gov.co/transparencia-y-acceso-a-la-informacion-publica/informacion-entidad/12-estructura-organica-organigrama" TargetMode="External"/><Relationship Id="rId14" Type="http://schemas.openxmlformats.org/officeDocument/2006/relationships/hyperlink" Target="https://fuga.gov.co/participa" TargetMode="External"/><Relationship Id="rId30" Type="http://schemas.openxmlformats.org/officeDocument/2006/relationships/hyperlink" Target="https://www.fuga.gov.co/transparencia-y-acceso-a-la-informacion-publica/informacion-entidad/directorio-funcionarios" TargetMode="External"/><Relationship Id="rId35" Type="http://schemas.openxmlformats.org/officeDocument/2006/relationships/hyperlink" Target="https://www.fuga.gov.co/transparencia-y-acceso-a-la-informacion-publica/informacion-entidad/directorio-funcionarios" TargetMode="External"/><Relationship Id="rId56" Type="http://schemas.openxmlformats.org/officeDocument/2006/relationships/hyperlink" Target="https://fuga.gov.co/transparencia-y-acceso-a-la-informacion-publica/normativa/normograma?field_calificacion_de_la_norma_target_id=90&amp;field_fecha_de_emision_value=All" TargetMode="External"/><Relationship Id="rId77" Type="http://schemas.openxmlformats.org/officeDocument/2006/relationships/hyperlink" Target="https://www.fuga.gov.co/transparencia-y-acceso-a-la-informacion-publica/planeacion-presupuesto-informes/planes-estrategicos-sectoriales-e-institucionales" TargetMode="External"/><Relationship Id="rId100" Type="http://schemas.openxmlformats.org/officeDocument/2006/relationships/hyperlink" Target="https://fuga.gov.co/participa/planeacion-y-presupuesto-participativo" TargetMode="External"/><Relationship Id="rId105" Type="http://schemas.openxmlformats.org/officeDocument/2006/relationships/hyperlink" Target="https://fuga.gov.co/transparencia/resolucion-adopcion-instrumentos-informacion-publica" TargetMode="External"/><Relationship Id="rId126" Type="http://schemas.openxmlformats.org/officeDocument/2006/relationships/hyperlink" Target="https://fuga.gov.co/transparencia-y-acceso-a-la-informacion-publica/datos-abiertos?field_fecha_de_emision_value=All&amp;term_node_tid_depth=324" TargetMode="External"/><Relationship Id="rId8" Type="http://schemas.openxmlformats.org/officeDocument/2006/relationships/hyperlink" Target="https://fuga.gov.co/transparencia-y-acceso-a-la-informacion-publica/normativa/politicas-de-seguridad-de-la-informacion-del-sitio" TargetMode="External"/><Relationship Id="rId51" Type="http://schemas.openxmlformats.org/officeDocument/2006/relationships/hyperlink" Target="https://www.serviciocivil.gov.co/portal/transparencia/publicacion-hojas-de-vida" TargetMode="External"/><Relationship Id="rId72" Type="http://schemas.openxmlformats.org/officeDocument/2006/relationships/hyperlink" Target="https://fuga.gov.co/transparencia-y-acceso-a-la-informacion-publica/contratacion/manual-de-contratacion" TargetMode="External"/><Relationship Id="rId93" Type="http://schemas.openxmlformats.org/officeDocument/2006/relationships/hyperlink" Target="https://www.fuga.gov.co/transparencia-y-acceso-a-la-informacion-publica/planeacion-presupuesto-informes/informes-de-la-oficina-de-control-interno" TargetMode="External"/><Relationship Id="rId98" Type="http://schemas.openxmlformats.org/officeDocument/2006/relationships/hyperlink" Target="https://fuga.gov.co/participa/participacion-para-el-diagnostico-de-necesidades-e-identificacion-de-problemas" TargetMode="External"/><Relationship Id="rId121" Type="http://schemas.openxmlformats.org/officeDocument/2006/relationships/hyperlink" Target="https://fuga.gov.co/transparencia-y-acceso-a-la-informacion-publica/datos-abiertos?field_fecha_de_emision_value=All&amp;term_node_tid_depth=113" TargetMode="External"/><Relationship Id="rId142" Type="http://schemas.openxmlformats.org/officeDocument/2006/relationships/comments" Target="../comments1.xml"/><Relationship Id="rId3" Type="http://schemas.openxmlformats.org/officeDocument/2006/relationships/hyperlink" Target="https://fuga.gov.co/" TargetMode="External"/><Relationship Id="rId25" Type="http://schemas.openxmlformats.org/officeDocument/2006/relationships/hyperlink" Target="https://www.fuga.gov.co/transparencia-y-acceso-a-la-informacion-publica/informacion-entidad/directorio-funcionarios" TargetMode="External"/><Relationship Id="rId46" Type="http://schemas.openxmlformats.org/officeDocument/2006/relationships/hyperlink" Target="https://fuga.gov.co/atencion-servicios-ciudadania/punto-de-atencion-y-defensor-del-ciudadano" TargetMode="External"/><Relationship Id="rId67" Type="http://schemas.openxmlformats.org/officeDocument/2006/relationships/hyperlink" Target="https://www.fuga.gov.co/transparencia-y-acceso-a-la-informacion-publica/normativa/proyectos-normativos" TargetMode="External"/><Relationship Id="rId116" Type="http://schemas.openxmlformats.org/officeDocument/2006/relationships/hyperlink" Target="https://fuga.gov.co/transparencia-y-acceso-a-la-informacion-publica/datos-abiertos?field_fecha_de_emision_value=All&amp;term_node_tid_depth=113" TargetMode="External"/><Relationship Id="rId137" Type="http://schemas.openxmlformats.org/officeDocument/2006/relationships/hyperlink" Target="https://www.fuga.gov.co/proceso-de-recaudo-de-rentas-locales" TargetMode="External"/><Relationship Id="rId20" Type="http://schemas.openxmlformats.org/officeDocument/2006/relationships/hyperlink" Target="https://fuga.gov.co/transparencia-y-acceso-a-la-informacion-publica/informacion-entidad/12-estructura-organica-organigrama" TargetMode="External"/><Relationship Id="rId41" Type="http://schemas.openxmlformats.org/officeDocument/2006/relationships/hyperlink" Target="https://fuga.gov.co/transparencia-y-acceso-a-la-informacion-publica/informacion-entidad/servicio-al-publico-normas-formularios-y-protocolos-de-atencion" TargetMode="External"/><Relationship Id="rId62" Type="http://schemas.openxmlformats.org/officeDocument/2006/relationships/hyperlink" Target="https://www.fuga.gov.co/manuales" TargetMode="External"/><Relationship Id="rId83" Type="http://schemas.openxmlformats.org/officeDocument/2006/relationships/hyperlink" Target="https://www.fuga.gov.co/transparencia-y-acceso-a-la-informacion-publica/planeacion-presupuesto-informes/planes-estrategicos-sectoriales-e-institucionales" TargetMode="External"/><Relationship Id="rId88" Type="http://schemas.openxmlformats.org/officeDocument/2006/relationships/hyperlink" Target="https://www.fuga.gov.co/transparencia-y-acceso-a-la-informacion-publica/planeacion-presupuesto-informes/informes-de-gestion" TargetMode="External"/><Relationship Id="rId111" Type="http://schemas.openxmlformats.org/officeDocument/2006/relationships/hyperlink" Target="https://fuga.gov.co/transparencia-y-acceso-a-la-informacion-publica/datos-abiertos?field_fecha_de_emision_value=All&amp;term_node_tid_depth=112" TargetMode="External"/><Relationship Id="rId132" Type="http://schemas.openxmlformats.org/officeDocument/2006/relationships/hyperlink" Target="https://www.shd.gov.co/shd/industria-y-comercio" TargetMode="External"/><Relationship Id="rId15" Type="http://schemas.openxmlformats.org/officeDocument/2006/relationships/hyperlink" Target="https://fuga.gov.co/noticias" TargetMode="External"/><Relationship Id="rId36" Type="http://schemas.openxmlformats.org/officeDocument/2006/relationships/hyperlink" Target="https://www.fuga.gov.co/transparencia-y-acceso-a-la-informacion-publica/informacion-entidad/directorio-funcionarios" TargetMode="External"/><Relationship Id="rId57" Type="http://schemas.openxmlformats.org/officeDocument/2006/relationships/hyperlink" Target="https://fuga.gov.co/transparencia-y-acceso-a-la-informacion-publica/normativa/normograma?field_calificacion_de_la_norma_target_id=90&amp;field_fecha_de_emision_value=All" TargetMode="External"/><Relationship Id="rId106" Type="http://schemas.openxmlformats.org/officeDocument/2006/relationships/hyperlink" Target="https://fuga.gov.co/transparencia-y-acceso-a-la-informacion-publica/datos-abiertos/datos-abiertos-fuga" TargetMode="External"/><Relationship Id="rId127" Type="http://schemas.openxmlformats.org/officeDocument/2006/relationships/hyperlink" Target="https://www.fuga.gov.co/transparencia-y-acceso-a-la-informacion-publica/datos-abiertos?field_fecha_de_emision_value=All&amp;term_node_tid_depth=324" TargetMode="External"/><Relationship Id="rId10" Type="http://schemas.openxmlformats.org/officeDocument/2006/relationships/hyperlink" Target="https://fuga.gov.co/" TargetMode="External"/><Relationship Id="rId31" Type="http://schemas.openxmlformats.org/officeDocument/2006/relationships/hyperlink" Target="https://www.fuga.gov.co/transparencia-y-acceso-a-la-informacion-publica/informacion-entidad/directorio-funcionarios" TargetMode="External"/><Relationship Id="rId52" Type="http://schemas.openxmlformats.org/officeDocument/2006/relationships/hyperlink" Target="https://fuga.gov.co/transparencia-y-acceso-a-la-informacion-publica/normativa/normograma?field_calificacion_de_la_norma_target_id=90&amp;field_fecha_de_emision_value=All" TargetMode="External"/><Relationship Id="rId73" Type="http://schemas.openxmlformats.org/officeDocument/2006/relationships/hyperlink" Target="https://fuga.gov.co/transparencia-y-acceso-a-la-informacion-publica/contratacion/formatos-modelos-de-contratos-o-pliegos-tipo" TargetMode="External"/><Relationship Id="rId78" Type="http://schemas.openxmlformats.org/officeDocument/2006/relationships/hyperlink" Target="https://www.fuga.gov.co/transparencia-y-acceso-a-la-informacion-publica/planeacion-presupuesto-informes/planes-estrategicos-sectoriales-e-institucionales" TargetMode="External"/><Relationship Id="rId94" Type="http://schemas.openxmlformats.org/officeDocument/2006/relationships/hyperlink" Target="https://fuga.gov.co/transparencia-y-acceso-a-la-informacion-publica/planeacion-presupuesto-informes/informes-defensa-juridica" TargetMode="External"/><Relationship Id="rId99" Type="http://schemas.openxmlformats.org/officeDocument/2006/relationships/hyperlink" Target="https://fuga.gov.co/participa/planeacion-y-presupuesto-participativo" TargetMode="External"/><Relationship Id="rId101" Type="http://schemas.openxmlformats.org/officeDocument/2006/relationships/hyperlink" Target="https://fuga.gov.co/participa/consulta-ciudadana" TargetMode="External"/><Relationship Id="rId122" Type="http://schemas.openxmlformats.org/officeDocument/2006/relationships/hyperlink" Target="https://fuga.gov.co/transparencia-y-acceso-a-la-informacion-publica/datos-abiertos?field_fecha_de_emision_value=All&amp;term_node_tid_depth=113" TargetMode="External"/><Relationship Id="rId4" Type="http://schemas.openxmlformats.org/officeDocument/2006/relationships/hyperlink" Target="https://fuga.gov.co/" TargetMode="External"/><Relationship Id="rId9" Type="http://schemas.openxmlformats.org/officeDocument/2006/relationships/hyperlink" Target="https://fuga.gov.co/" TargetMode="External"/><Relationship Id="rId26" Type="http://schemas.openxmlformats.org/officeDocument/2006/relationships/hyperlink" Target="https://www.fuga.gov.co/transparencia-y-acceso-a-la-informacion-publica/informacion-entidad/directorio-funcionarios" TargetMode="External"/><Relationship Id="rId47" Type="http://schemas.openxmlformats.org/officeDocument/2006/relationships/hyperlink" Target="https://fuga.gov.co/eventos/calendario" TargetMode="External"/><Relationship Id="rId68" Type="http://schemas.openxmlformats.org/officeDocument/2006/relationships/hyperlink" Target="https://fuga.gov.co/transparencia-y-acceso-a-la-informacion-publica/normativa/comentarios-y-documento-de-respuesta-comentarios" TargetMode="External"/><Relationship Id="rId89" Type="http://schemas.openxmlformats.org/officeDocument/2006/relationships/hyperlink" Target="https://www.fuga.gov.co/transparencia-y-acceso-a-la-informacion-publica/planeacion-presupuesto-informes/informes-de-gestion" TargetMode="External"/><Relationship Id="rId112" Type="http://schemas.openxmlformats.org/officeDocument/2006/relationships/hyperlink" Target="https://fuga.gov.co/transparencia-y-acceso-a-la-informacion-publica/datos-abiertos?field_fecha_de_emision_value=All&amp;term_node_tid_depth=112" TargetMode="External"/><Relationship Id="rId133" Type="http://schemas.openxmlformats.org/officeDocument/2006/relationships/hyperlink" Target="https://fuga.gov.co/" TargetMode="External"/><Relationship Id="rId16" Type="http://schemas.openxmlformats.org/officeDocument/2006/relationships/hyperlink" Target="https://fuga.gov.co/entidad/nuestro-proposito-centra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sqref="A1:H1"/>
    </sheetView>
  </sheetViews>
  <sheetFormatPr baseColWidth="10" defaultColWidth="12.625" defaultRowHeight="15" customHeight="1" x14ac:dyDescent="0.2"/>
  <cols>
    <col min="1" max="1" width="11.25" customWidth="1"/>
    <col min="2" max="2" width="5.875" customWidth="1"/>
    <col min="3" max="3" width="31.25" customWidth="1"/>
    <col min="4" max="5" width="4.625" customWidth="1"/>
    <col min="6" max="6" width="5.75" customWidth="1"/>
    <col min="7" max="7" width="5.5" customWidth="1"/>
    <col min="8" max="8" width="39.125" customWidth="1"/>
    <col min="9" max="9" width="3.375" customWidth="1"/>
    <col min="10" max="10" width="3.625" customWidth="1"/>
    <col min="11" max="26" width="10.125" customWidth="1"/>
  </cols>
  <sheetData>
    <row r="1" spans="1:26" ht="46.5" customHeight="1" x14ac:dyDescent="0.2">
      <c r="A1" s="700" t="s">
        <v>0</v>
      </c>
      <c r="B1" s="701"/>
      <c r="C1" s="701"/>
      <c r="D1" s="701"/>
      <c r="E1" s="701"/>
      <c r="F1" s="701"/>
      <c r="G1" s="701"/>
      <c r="H1" s="701"/>
      <c r="I1" s="1"/>
      <c r="J1" s="1"/>
      <c r="K1" s="2"/>
      <c r="L1" s="1"/>
      <c r="M1" s="1"/>
      <c r="N1" s="1"/>
      <c r="O1" s="1"/>
      <c r="P1" s="1"/>
      <c r="Q1" s="1"/>
      <c r="R1" s="1"/>
      <c r="S1" s="1"/>
      <c r="T1" s="1"/>
      <c r="U1" s="1"/>
      <c r="V1" s="1"/>
      <c r="W1" s="1"/>
      <c r="X1" s="1"/>
      <c r="Y1" s="1"/>
      <c r="Z1" s="1"/>
    </row>
    <row r="2" spans="1:26" ht="12.75" customHeight="1" x14ac:dyDescent="0.2">
      <c r="A2" s="702" t="s">
        <v>1</v>
      </c>
      <c r="B2" s="701"/>
      <c r="C2" s="701"/>
      <c r="D2" s="701"/>
      <c r="E2" s="701"/>
      <c r="F2" s="701"/>
      <c r="G2" s="701"/>
      <c r="H2" s="701"/>
      <c r="I2" s="1"/>
      <c r="J2" s="1"/>
      <c r="K2" s="2"/>
      <c r="L2" s="1"/>
      <c r="M2" s="1"/>
      <c r="N2" s="1"/>
      <c r="O2" s="1"/>
      <c r="P2" s="1"/>
      <c r="Q2" s="1"/>
      <c r="R2" s="1"/>
      <c r="S2" s="1"/>
      <c r="T2" s="1"/>
      <c r="U2" s="1"/>
      <c r="V2" s="1"/>
      <c r="W2" s="1"/>
      <c r="X2" s="1"/>
      <c r="Y2" s="1"/>
      <c r="Z2" s="1"/>
    </row>
    <row r="3" spans="1:26" ht="6.75" customHeight="1" x14ac:dyDescent="0.2">
      <c r="A3" s="3"/>
      <c r="B3" s="3"/>
      <c r="C3" s="3"/>
      <c r="D3" s="3"/>
      <c r="E3" s="3"/>
      <c r="F3" s="3"/>
      <c r="G3" s="3"/>
      <c r="H3" s="1"/>
      <c r="I3" s="1"/>
      <c r="J3" s="1"/>
      <c r="K3" s="2"/>
      <c r="L3" s="1"/>
      <c r="M3" s="1"/>
      <c r="N3" s="1"/>
      <c r="O3" s="1"/>
      <c r="P3" s="1"/>
      <c r="Q3" s="1"/>
      <c r="R3" s="1"/>
      <c r="S3" s="1"/>
      <c r="T3" s="1"/>
      <c r="U3" s="1"/>
      <c r="V3" s="1"/>
      <c r="W3" s="1"/>
      <c r="X3" s="1"/>
      <c r="Y3" s="1"/>
      <c r="Z3" s="1"/>
    </row>
    <row r="4" spans="1:26" ht="15.75" customHeight="1" x14ac:dyDescent="0.2">
      <c r="A4" s="703" t="s">
        <v>2</v>
      </c>
      <c r="B4" s="704"/>
      <c r="C4" s="704"/>
      <c r="D4" s="704"/>
      <c r="E4" s="704"/>
      <c r="F4" s="704"/>
      <c r="G4" s="704"/>
      <c r="H4" s="704"/>
      <c r="I4" s="1"/>
      <c r="J4" s="1"/>
      <c r="K4" s="2"/>
      <c r="L4" s="1"/>
      <c r="M4" s="1"/>
      <c r="N4" s="1"/>
      <c r="O4" s="1"/>
      <c r="P4" s="1"/>
      <c r="Q4" s="1"/>
      <c r="R4" s="1"/>
      <c r="S4" s="1"/>
      <c r="T4" s="1"/>
      <c r="U4" s="1"/>
      <c r="V4" s="1"/>
      <c r="W4" s="1"/>
      <c r="X4" s="1"/>
      <c r="Y4" s="1"/>
      <c r="Z4" s="1"/>
    </row>
    <row r="5" spans="1:26" ht="15" customHeight="1" x14ac:dyDescent="0.2">
      <c r="A5" s="4" t="s">
        <v>3</v>
      </c>
      <c r="B5" s="5" t="s">
        <v>4</v>
      </c>
      <c r="C5" s="5" t="s">
        <v>5</v>
      </c>
      <c r="D5" s="705" t="s">
        <v>6</v>
      </c>
      <c r="E5" s="706"/>
      <c r="F5" s="706"/>
      <c r="G5" s="707"/>
      <c r="H5" s="5" t="s">
        <v>7</v>
      </c>
      <c r="I5" s="1"/>
      <c r="J5" s="1"/>
      <c r="K5" s="6"/>
      <c r="L5" s="1"/>
      <c r="M5" s="1"/>
      <c r="N5" s="1"/>
      <c r="O5" s="1"/>
      <c r="P5" s="1"/>
      <c r="Q5" s="1"/>
      <c r="R5" s="1"/>
      <c r="S5" s="1"/>
      <c r="T5" s="1"/>
      <c r="U5" s="1"/>
      <c r="V5" s="1"/>
      <c r="W5" s="1"/>
      <c r="X5" s="1"/>
      <c r="Y5" s="1"/>
      <c r="Z5" s="1"/>
    </row>
    <row r="6" spans="1:26" ht="15" customHeight="1" x14ac:dyDescent="0.2">
      <c r="A6" s="7"/>
      <c r="B6" s="8"/>
      <c r="C6" s="9"/>
      <c r="D6" s="10" t="s">
        <v>8</v>
      </c>
      <c r="E6" s="11" t="s">
        <v>9</v>
      </c>
      <c r="F6" s="12" t="s">
        <v>10</v>
      </c>
      <c r="G6" s="13" t="s">
        <v>11</v>
      </c>
      <c r="H6" s="8"/>
      <c r="I6" s="1"/>
      <c r="J6" s="1"/>
      <c r="K6" s="6"/>
      <c r="L6" s="1"/>
      <c r="M6" s="1"/>
      <c r="N6" s="1"/>
      <c r="O6" s="1"/>
      <c r="P6" s="1"/>
      <c r="Q6" s="1"/>
      <c r="R6" s="1"/>
      <c r="S6" s="1"/>
      <c r="T6" s="1"/>
      <c r="U6" s="1"/>
      <c r="V6" s="1"/>
      <c r="W6" s="1"/>
      <c r="X6" s="1"/>
      <c r="Y6" s="1"/>
      <c r="Z6" s="1"/>
    </row>
    <row r="7" spans="1:26" ht="200.25" customHeight="1" x14ac:dyDescent="0.2">
      <c r="A7" s="708" t="s">
        <v>12</v>
      </c>
      <c r="B7" s="708" t="s">
        <v>13</v>
      </c>
      <c r="C7" s="15" t="s">
        <v>14</v>
      </c>
      <c r="D7" s="16" t="s">
        <v>15</v>
      </c>
      <c r="E7" s="17"/>
      <c r="F7" s="18"/>
      <c r="G7" s="19"/>
      <c r="H7" s="20" t="s">
        <v>16</v>
      </c>
      <c r="I7" s="21">
        <v>1</v>
      </c>
      <c r="J7" s="21">
        <v>1</v>
      </c>
      <c r="K7" s="6"/>
      <c r="L7" s="1"/>
      <c r="M7" s="1"/>
      <c r="N7" s="1"/>
      <c r="O7" s="1"/>
      <c r="P7" s="1"/>
      <c r="Q7" s="1"/>
      <c r="R7" s="1"/>
      <c r="S7" s="1"/>
      <c r="T7" s="1"/>
      <c r="U7" s="1"/>
      <c r="V7" s="1"/>
      <c r="W7" s="1"/>
      <c r="X7" s="1"/>
      <c r="Y7" s="1"/>
      <c r="Z7" s="1"/>
    </row>
    <row r="8" spans="1:26" ht="69" customHeight="1" x14ac:dyDescent="0.2">
      <c r="A8" s="709"/>
      <c r="B8" s="709"/>
      <c r="C8" s="22" t="s">
        <v>17</v>
      </c>
      <c r="D8" s="23" t="s">
        <v>15</v>
      </c>
      <c r="E8" s="24"/>
      <c r="F8" s="25"/>
      <c r="G8" s="26"/>
      <c r="H8" s="20" t="s">
        <v>18</v>
      </c>
      <c r="I8" s="21">
        <v>2</v>
      </c>
      <c r="J8" s="21">
        <v>1</v>
      </c>
      <c r="K8" s="6" t="s">
        <v>19</v>
      </c>
      <c r="L8" s="1"/>
      <c r="M8" s="1"/>
      <c r="N8" s="1"/>
      <c r="O8" s="1"/>
      <c r="P8" s="1"/>
      <c r="Q8" s="1"/>
      <c r="R8" s="1"/>
      <c r="S8" s="1"/>
      <c r="T8" s="1"/>
      <c r="U8" s="1"/>
      <c r="V8" s="1"/>
      <c r="W8" s="1"/>
      <c r="X8" s="1"/>
      <c r="Y8" s="1"/>
      <c r="Z8" s="1"/>
    </row>
    <row r="9" spans="1:26" ht="99" customHeight="1" x14ac:dyDescent="0.2">
      <c r="A9" s="709"/>
      <c r="B9" s="709"/>
      <c r="C9" s="22" t="s">
        <v>20</v>
      </c>
      <c r="D9" s="23"/>
      <c r="E9" s="24"/>
      <c r="F9" s="25" t="s">
        <v>15</v>
      </c>
      <c r="G9" s="26"/>
      <c r="H9" s="20" t="s">
        <v>21</v>
      </c>
      <c r="I9" s="21">
        <v>3</v>
      </c>
      <c r="J9" s="21">
        <v>0.5</v>
      </c>
      <c r="K9" s="6" t="s">
        <v>19</v>
      </c>
      <c r="L9" s="1"/>
      <c r="M9" s="1"/>
      <c r="N9" s="1"/>
      <c r="O9" s="1"/>
      <c r="P9" s="1"/>
      <c r="Q9" s="1"/>
      <c r="R9" s="1"/>
      <c r="S9" s="1"/>
      <c r="T9" s="1"/>
      <c r="U9" s="1"/>
      <c r="V9" s="1"/>
      <c r="W9" s="1"/>
      <c r="X9" s="1"/>
      <c r="Y9" s="1"/>
      <c r="Z9" s="1"/>
    </row>
    <row r="10" spans="1:26" ht="135" customHeight="1" x14ac:dyDescent="0.2">
      <c r="A10" s="709"/>
      <c r="B10" s="709"/>
      <c r="C10" s="27" t="s">
        <v>22</v>
      </c>
      <c r="D10" s="23" t="s">
        <v>15</v>
      </c>
      <c r="E10" s="24"/>
      <c r="F10" s="25"/>
      <c r="G10" s="26"/>
      <c r="H10" s="20" t="s">
        <v>23</v>
      </c>
      <c r="I10" s="21">
        <v>4</v>
      </c>
      <c r="J10" s="21">
        <v>1</v>
      </c>
      <c r="K10" s="6"/>
      <c r="L10" s="1"/>
      <c r="M10" s="1"/>
      <c r="N10" s="1"/>
      <c r="O10" s="1"/>
      <c r="P10" s="1"/>
      <c r="Q10" s="1"/>
      <c r="R10" s="1"/>
      <c r="S10" s="1"/>
      <c r="T10" s="1"/>
      <c r="U10" s="1"/>
      <c r="V10" s="1"/>
      <c r="W10" s="1"/>
      <c r="X10" s="1"/>
      <c r="Y10" s="1"/>
      <c r="Z10" s="1"/>
    </row>
    <row r="11" spans="1:26" ht="12.75" customHeight="1" x14ac:dyDescent="0.2">
      <c r="A11" s="709"/>
      <c r="B11" s="710"/>
      <c r="C11" s="28" t="s">
        <v>24</v>
      </c>
      <c r="D11" s="29" t="s">
        <v>15</v>
      </c>
      <c r="E11" s="30"/>
      <c r="F11" s="31"/>
      <c r="G11" s="32"/>
      <c r="H11" s="20" t="s">
        <v>25</v>
      </c>
      <c r="I11" s="21">
        <v>5</v>
      </c>
      <c r="J11" s="21">
        <v>1</v>
      </c>
      <c r="K11" s="33" t="s">
        <v>19</v>
      </c>
      <c r="L11" s="1"/>
      <c r="M11" s="1"/>
      <c r="N11" s="1"/>
      <c r="O11" s="1"/>
      <c r="P11" s="1"/>
      <c r="Q11" s="1"/>
      <c r="R11" s="1"/>
      <c r="S11" s="1"/>
      <c r="T11" s="1"/>
      <c r="U11" s="1"/>
      <c r="V11" s="1"/>
      <c r="W11" s="1"/>
      <c r="X11" s="1"/>
      <c r="Y11" s="1"/>
      <c r="Z11" s="1"/>
    </row>
    <row r="12" spans="1:26" ht="99" customHeight="1" x14ac:dyDescent="0.2">
      <c r="A12" s="709"/>
      <c r="B12" s="708" t="s">
        <v>26</v>
      </c>
      <c r="C12" s="34" t="s">
        <v>27</v>
      </c>
      <c r="D12" s="16" t="s">
        <v>15</v>
      </c>
      <c r="E12" s="17"/>
      <c r="F12" s="18"/>
      <c r="G12" s="19"/>
      <c r="H12" s="20" t="s">
        <v>28</v>
      </c>
      <c r="I12" s="21">
        <v>6</v>
      </c>
      <c r="J12" s="21">
        <v>1</v>
      </c>
      <c r="K12" s="6"/>
      <c r="L12" s="1"/>
      <c r="M12" s="1"/>
      <c r="N12" s="1"/>
      <c r="O12" s="1"/>
      <c r="P12" s="1"/>
      <c r="Q12" s="1"/>
      <c r="R12" s="1"/>
      <c r="S12" s="1"/>
      <c r="T12" s="1"/>
      <c r="U12" s="1"/>
      <c r="V12" s="1"/>
      <c r="W12" s="1"/>
      <c r="X12" s="1"/>
      <c r="Y12" s="1"/>
      <c r="Z12" s="1"/>
    </row>
    <row r="13" spans="1:26" ht="60" customHeight="1" x14ac:dyDescent="0.2">
      <c r="A13" s="709"/>
      <c r="B13" s="709"/>
      <c r="C13" s="22" t="s">
        <v>29</v>
      </c>
      <c r="D13" s="23" t="s">
        <v>15</v>
      </c>
      <c r="E13" s="24"/>
      <c r="F13" s="25"/>
      <c r="G13" s="26"/>
      <c r="H13" s="35" t="s">
        <v>30</v>
      </c>
      <c r="I13" s="21">
        <v>7</v>
      </c>
      <c r="J13" s="21">
        <v>1</v>
      </c>
      <c r="K13" s="6"/>
      <c r="L13" s="1"/>
      <c r="M13" s="1"/>
      <c r="N13" s="1"/>
      <c r="O13" s="1"/>
      <c r="P13" s="1"/>
      <c r="Q13" s="1"/>
      <c r="R13" s="1"/>
      <c r="S13" s="1"/>
      <c r="T13" s="1"/>
      <c r="U13" s="1"/>
      <c r="V13" s="1"/>
      <c r="W13" s="1"/>
      <c r="X13" s="1"/>
      <c r="Y13" s="1"/>
      <c r="Z13" s="1"/>
    </row>
    <row r="14" spans="1:26" ht="63.75" customHeight="1" x14ac:dyDescent="0.2">
      <c r="A14" s="709"/>
      <c r="B14" s="709"/>
      <c r="C14" s="22" t="s">
        <v>31</v>
      </c>
      <c r="D14" s="23" t="s">
        <v>15</v>
      </c>
      <c r="E14" s="24"/>
      <c r="F14" s="25"/>
      <c r="G14" s="26"/>
      <c r="H14" s="711" t="s">
        <v>32</v>
      </c>
      <c r="I14" s="21">
        <v>8</v>
      </c>
      <c r="J14" s="21">
        <v>1</v>
      </c>
      <c r="K14" s="6"/>
      <c r="L14" s="1"/>
      <c r="M14" s="1"/>
      <c r="N14" s="1"/>
      <c r="O14" s="1"/>
      <c r="P14" s="1"/>
      <c r="Q14" s="1"/>
      <c r="R14" s="1"/>
      <c r="S14" s="1"/>
      <c r="T14" s="1"/>
      <c r="U14" s="1"/>
      <c r="V14" s="1"/>
      <c r="W14" s="1"/>
      <c r="X14" s="1"/>
      <c r="Y14" s="1"/>
      <c r="Z14" s="1"/>
    </row>
    <row r="15" spans="1:26" ht="15" customHeight="1" x14ac:dyDescent="0.2">
      <c r="A15" s="709"/>
      <c r="B15" s="709"/>
      <c r="C15" s="36" t="s">
        <v>33</v>
      </c>
      <c r="D15" s="23" t="s">
        <v>15</v>
      </c>
      <c r="E15" s="24"/>
      <c r="F15" s="25"/>
      <c r="G15" s="26"/>
      <c r="H15" s="709"/>
      <c r="I15" s="21">
        <v>9</v>
      </c>
      <c r="J15" s="21">
        <v>1</v>
      </c>
      <c r="K15" s="6"/>
      <c r="L15" s="1"/>
      <c r="M15" s="1"/>
      <c r="N15" s="1"/>
      <c r="O15" s="1"/>
      <c r="P15" s="1"/>
      <c r="Q15" s="1"/>
      <c r="R15" s="1"/>
      <c r="S15" s="1"/>
      <c r="T15" s="1"/>
      <c r="U15" s="1"/>
      <c r="V15" s="1"/>
      <c r="W15" s="1"/>
      <c r="X15" s="1"/>
      <c r="Y15" s="1"/>
      <c r="Z15" s="1"/>
    </row>
    <row r="16" spans="1:26" ht="15" customHeight="1" x14ac:dyDescent="0.2">
      <c r="A16" s="709"/>
      <c r="B16" s="709"/>
      <c r="C16" s="36" t="s">
        <v>34</v>
      </c>
      <c r="D16" s="23" t="s">
        <v>15</v>
      </c>
      <c r="E16" s="24"/>
      <c r="F16" s="25"/>
      <c r="G16" s="26"/>
      <c r="H16" s="709"/>
      <c r="I16" s="21">
        <v>10</v>
      </c>
      <c r="J16" s="21">
        <v>1</v>
      </c>
      <c r="K16" s="6"/>
      <c r="L16" s="1"/>
      <c r="M16" s="1"/>
      <c r="N16" s="1"/>
      <c r="O16" s="1"/>
      <c r="P16" s="1"/>
      <c r="Q16" s="1"/>
      <c r="R16" s="1"/>
      <c r="S16" s="1"/>
      <c r="T16" s="1"/>
      <c r="U16" s="1"/>
      <c r="V16" s="1"/>
      <c r="W16" s="1"/>
      <c r="X16" s="1"/>
      <c r="Y16" s="1"/>
      <c r="Z16" s="1"/>
    </row>
    <row r="17" spans="1:26" ht="15" customHeight="1" x14ac:dyDescent="0.2">
      <c r="A17" s="709"/>
      <c r="B17" s="709"/>
      <c r="C17" s="36" t="s">
        <v>35</v>
      </c>
      <c r="D17" s="23" t="s">
        <v>15</v>
      </c>
      <c r="E17" s="24"/>
      <c r="F17" s="25"/>
      <c r="G17" s="26"/>
      <c r="H17" s="709"/>
      <c r="I17" s="21">
        <v>11</v>
      </c>
      <c r="J17" s="21">
        <v>1</v>
      </c>
      <c r="K17" s="6"/>
      <c r="L17" s="1"/>
      <c r="M17" s="1"/>
      <c r="N17" s="1"/>
      <c r="O17" s="1"/>
      <c r="P17" s="1"/>
      <c r="Q17" s="1"/>
      <c r="R17" s="1"/>
      <c r="S17" s="1"/>
      <c r="T17" s="1"/>
      <c r="U17" s="1"/>
      <c r="V17" s="1"/>
      <c r="W17" s="1"/>
      <c r="X17" s="1"/>
      <c r="Y17" s="1"/>
      <c r="Z17" s="1"/>
    </row>
    <row r="18" spans="1:26" ht="15" customHeight="1" x14ac:dyDescent="0.2">
      <c r="A18" s="709"/>
      <c r="B18" s="709"/>
      <c r="C18" s="36" t="s">
        <v>36</v>
      </c>
      <c r="D18" s="23" t="s">
        <v>15</v>
      </c>
      <c r="E18" s="24"/>
      <c r="F18" s="25"/>
      <c r="G18" s="26"/>
      <c r="H18" s="712"/>
      <c r="I18" s="21">
        <v>12</v>
      </c>
      <c r="J18" s="21">
        <v>1</v>
      </c>
      <c r="K18" s="6"/>
      <c r="L18" s="1"/>
      <c r="M18" s="1"/>
      <c r="N18" s="1"/>
      <c r="O18" s="1"/>
      <c r="P18" s="1"/>
      <c r="Q18" s="1"/>
      <c r="R18" s="1"/>
      <c r="S18" s="1"/>
      <c r="T18" s="1"/>
      <c r="U18" s="1"/>
      <c r="V18" s="1"/>
      <c r="W18" s="1"/>
      <c r="X18" s="1"/>
      <c r="Y18" s="1"/>
      <c r="Z18" s="1"/>
    </row>
    <row r="19" spans="1:26" ht="191.25" customHeight="1" x14ac:dyDescent="0.2">
      <c r="A19" s="713" t="s">
        <v>37</v>
      </c>
      <c r="B19" s="709"/>
      <c r="C19" s="36" t="s">
        <v>38</v>
      </c>
      <c r="D19" s="23" t="s">
        <v>15</v>
      </c>
      <c r="E19" s="24"/>
      <c r="F19" s="25"/>
      <c r="G19" s="26"/>
      <c r="H19" s="38" t="s">
        <v>39</v>
      </c>
      <c r="I19" s="21">
        <v>13</v>
      </c>
      <c r="J19" s="21">
        <v>1</v>
      </c>
      <c r="K19" s="6"/>
      <c r="L19" s="1"/>
      <c r="M19" s="1"/>
      <c r="N19" s="1"/>
      <c r="O19" s="1"/>
      <c r="P19" s="1"/>
      <c r="Q19" s="1"/>
      <c r="R19" s="1"/>
      <c r="S19" s="1"/>
      <c r="T19" s="1"/>
      <c r="U19" s="1"/>
      <c r="V19" s="1"/>
      <c r="W19" s="1"/>
      <c r="X19" s="1"/>
      <c r="Y19" s="1"/>
      <c r="Z19" s="1"/>
    </row>
    <row r="20" spans="1:26" ht="45.75" customHeight="1" x14ac:dyDescent="0.2">
      <c r="A20" s="709"/>
      <c r="B20" s="709"/>
      <c r="C20" s="36" t="s">
        <v>40</v>
      </c>
      <c r="D20" s="23" t="s">
        <v>15</v>
      </c>
      <c r="E20" s="24"/>
      <c r="F20" s="25"/>
      <c r="G20" s="26"/>
      <c r="H20" s="35" t="s">
        <v>41</v>
      </c>
      <c r="I20" s="21">
        <v>14</v>
      </c>
      <c r="J20" s="21">
        <v>1</v>
      </c>
      <c r="K20" s="6"/>
      <c r="L20" s="1"/>
      <c r="M20" s="1"/>
      <c r="N20" s="1"/>
      <c r="O20" s="1"/>
      <c r="P20" s="1"/>
      <c r="Q20" s="1"/>
      <c r="R20" s="1"/>
      <c r="S20" s="1"/>
      <c r="T20" s="1"/>
      <c r="U20" s="1"/>
      <c r="V20" s="1"/>
      <c r="W20" s="1"/>
      <c r="X20" s="1"/>
      <c r="Y20" s="1"/>
      <c r="Z20" s="1"/>
    </row>
    <row r="21" spans="1:26" ht="110.25" customHeight="1" x14ac:dyDescent="0.2">
      <c r="A21" s="709"/>
      <c r="B21" s="710"/>
      <c r="C21" s="39" t="s">
        <v>42</v>
      </c>
      <c r="D21" s="40" t="s">
        <v>43</v>
      </c>
      <c r="E21" s="41"/>
      <c r="F21" s="42"/>
      <c r="G21" s="43"/>
      <c r="H21" s="20" t="s">
        <v>44</v>
      </c>
      <c r="I21" s="21">
        <v>15</v>
      </c>
      <c r="J21" s="21">
        <v>1</v>
      </c>
      <c r="K21" s="6"/>
      <c r="L21" s="1"/>
      <c r="M21" s="1"/>
      <c r="N21" s="1"/>
      <c r="O21" s="1"/>
      <c r="P21" s="1"/>
      <c r="Q21" s="1"/>
      <c r="R21" s="1"/>
      <c r="S21" s="1"/>
      <c r="T21" s="1"/>
      <c r="U21" s="1"/>
      <c r="V21" s="1"/>
      <c r="W21" s="1"/>
      <c r="X21" s="1"/>
      <c r="Y21" s="1"/>
      <c r="Z21" s="1"/>
    </row>
    <row r="22" spans="1:26" ht="184.5" customHeight="1" x14ac:dyDescent="0.2">
      <c r="A22" s="709"/>
      <c r="B22" s="708" t="s">
        <v>45</v>
      </c>
      <c r="C22" s="22" t="s">
        <v>46</v>
      </c>
      <c r="D22" s="16"/>
      <c r="E22" s="17"/>
      <c r="F22" s="18" t="s">
        <v>15</v>
      </c>
      <c r="G22" s="19"/>
      <c r="H22" s="44" t="s">
        <v>47</v>
      </c>
      <c r="I22" s="21">
        <v>16</v>
      </c>
      <c r="J22" s="21">
        <v>0.5</v>
      </c>
      <c r="K22" s="6"/>
      <c r="L22" s="1"/>
      <c r="M22" s="1"/>
      <c r="N22" s="1"/>
      <c r="O22" s="1"/>
      <c r="P22" s="1"/>
      <c r="Q22" s="1"/>
      <c r="R22" s="1"/>
      <c r="S22" s="1"/>
      <c r="T22" s="1"/>
      <c r="U22" s="1"/>
      <c r="V22" s="1"/>
      <c r="W22" s="1"/>
      <c r="X22" s="1"/>
      <c r="Y22" s="1"/>
      <c r="Z22" s="1"/>
    </row>
    <row r="23" spans="1:26" ht="93" customHeight="1" x14ac:dyDescent="0.2">
      <c r="A23" s="709"/>
      <c r="B23" s="709"/>
      <c r="C23" s="36" t="s">
        <v>48</v>
      </c>
      <c r="D23" s="23" t="s">
        <v>15</v>
      </c>
      <c r="E23" s="24"/>
      <c r="F23" s="25"/>
      <c r="G23" s="26"/>
      <c r="H23" s="44" t="s">
        <v>49</v>
      </c>
      <c r="I23" s="21">
        <v>17</v>
      </c>
      <c r="J23" s="21">
        <v>1</v>
      </c>
      <c r="K23" s="6"/>
      <c r="L23" s="1"/>
      <c r="M23" s="1"/>
      <c r="N23" s="1"/>
      <c r="O23" s="1"/>
      <c r="P23" s="1"/>
      <c r="Q23" s="1"/>
      <c r="R23" s="1"/>
      <c r="S23" s="1"/>
      <c r="T23" s="1"/>
      <c r="U23" s="1"/>
      <c r="V23" s="1"/>
      <c r="W23" s="1"/>
      <c r="X23" s="1"/>
      <c r="Y23" s="1"/>
      <c r="Z23" s="1"/>
    </row>
    <row r="24" spans="1:26" ht="15" customHeight="1" x14ac:dyDescent="0.2">
      <c r="A24" s="709"/>
      <c r="B24" s="709"/>
      <c r="C24" s="36" t="s">
        <v>50</v>
      </c>
      <c r="D24" s="23"/>
      <c r="E24" s="24" t="s">
        <v>15</v>
      </c>
      <c r="F24" s="25"/>
      <c r="G24" s="26"/>
      <c r="H24" s="44"/>
      <c r="I24" s="21">
        <v>18</v>
      </c>
      <c r="J24" s="21">
        <v>0</v>
      </c>
      <c r="K24" s="6"/>
      <c r="L24" s="1"/>
      <c r="M24" s="1"/>
      <c r="N24" s="1"/>
      <c r="O24" s="1"/>
      <c r="P24" s="1"/>
      <c r="Q24" s="1"/>
      <c r="R24" s="1"/>
      <c r="S24" s="1"/>
      <c r="T24" s="1"/>
      <c r="U24" s="1"/>
      <c r="V24" s="1"/>
      <c r="W24" s="1"/>
      <c r="X24" s="1"/>
      <c r="Y24" s="1"/>
      <c r="Z24" s="1"/>
    </row>
    <row r="25" spans="1:26" ht="15" customHeight="1" x14ac:dyDescent="0.2">
      <c r="A25" s="709"/>
      <c r="B25" s="709"/>
      <c r="C25" s="36" t="s">
        <v>51</v>
      </c>
      <c r="D25" s="23"/>
      <c r="E25" s="24" t="s">
        <v>15</v>
      </c>
      <c r="F25" s="25"/>
      <c r="G25" s="26"/>
      <c r="H25" s="44"/>
      <c r="I25" s="21">
        <v>19</v>
      </c>
      <c r="J25" s="21">
        <v>0</v>
      </c>
      <c r="K25" s="6"/>
      <c r="L25" s="1"/>
      <c r="M25" s="1"/>
      <c r="N25" s="1"/>
      <c r="O25" s="1"/>
      <c r="P25" s="1"/>
      <c r="Q25" s="1"/>
      <c r="R25" s="1"/>
      <c r="S25" s="1"/>
      <c r="T25" s="1"/>
      <c r="U25" s="1"/>
      <c r="V25" s="1"/>
      <c r="W25" s="1"/>
      <c r="X25" s="1"/>
      <c r="Y25" s="1"/>
      <c r="Z25" s="1"/>
    </row>
    <row r="26" spans="1:26" ht="15" customHeight="1" x14ac:dyDescent="0.2">
      <c r="A26" s="709"/>
      <c r="B26" s="709"/>
      <c r="C26" s="36" t="s">
        <v>52</v>
      </c>
      <c r="D26" s="23"/>
      <c r="E26" s="24" t="s">
        <v>15</v>
      </c>
      <c r="F26" s="25"/>
      <c r="G26" s="26"/>
      <c r="H26" s="44"/>
      <c r="I26" s="21">
        <v>20</v>
      </c>
      <c r="J26" s="21">
        <v>0</v>
      </c>
      <c r="K26" s="6"/>
      <c r="L26" s="1"/>
      <c r="M26" s="1"/>
      <c r="N26" s="1"/>
      <c r="O26" s="1"/>
      <c r="P26" s="1"/>
      <c r="Q26" s="1"/>
      <c r="R26" s="1"/>
      <c r="S26" s="1"/>
      <c r="T26" s="1"/>
      <c r="U26" s="1"/>
      <c r="V26" s="1"/>
      <c r="W26" s="1"/>
      <c r="X26" s="1"/>
      <c r="Y26" s="1"/>
      <c r="Z26" s="1"/>
    </row>
    <row r="27" spans="1:26" ht="81.75" customHeight="1" x14ac:dyDescent="0.2">
      <c r="A27" s="709"/>
      <c r="B27" s="709"/>
      <c r="C27" s="36" t="s">
        <v>53</v>
      </c>
      <c r="D27" s="23" t="s">
        <v>15</v>
      </c>
      <c r="E27" s="24"/>
      <c r="F27" s="25"/>
      <c r="G27" s="26"/>
      <c r="H27" s="44" t="s">
        <v>54</v>
      </c>
      <c r="I27" s="21">
        <v>21</v>
      </c>
      <c r="J27" s="21">
        <v>1</v>
      </c>
      <c r="K27" s="6"/>
      <c r="L27" s="1"/>
      <c r="M27" s="1"/>
      <c r="N27" s="1"/>
      <c r="O27" s="1"/>
      <c r="P27" s="1"/>
      <c r="Q27" s="1"/>
      <c r="R27" s="1"/>
      <c r="S27" s="1"/>
      <c r="T27" s="1"/>
      <c r="U27" s="1"/>
      <c r="V27" s="1"/>
      <c r="W27" s="1"/>
      <c r="X27" s="1"/>
      <c r="Y27" s="1"/>
      <c r="Z27" s="1"/>
    </row>
    <row r="28" spans="1:26" ht="88.5" customHeight="1" x14ac:dyDescent="0.2">
      <c r="A28" s="709"/>
      <c r="B28" s="709"/>
      <c r="C28" s="36" t="s">
        <v>55</v>
      </c>
      <c r="D28" s="23" t="s">
        <v>15</v>
      </c>
      <c r="E28" s="24"/>
      <c r="F28" s="25"/>
      <c r="G28" s="26"/>
      <c r="H28" s="44" t="s">
        <v>56</v>
      </c>
      <c r="I28" s="21">
        <v>22</v>
      </c>
      <c r="J28" s="21">
        <v>1</v>
      </c>
      <c r="K28" s="6"/>
      <c r="L28" s="1"/>
      <c r="M28" s="1"/>
      <c r="N28" s="1"/>
      <c r="O28" s="1"/>
      <c r="P28" s="1"/>
      <c r="Q28" s="1"/>
      <c r="R28" s="1"/>
      <c r="S28" s="1"/>
      <c r="T28" s="1"/>
      <c r="U28" s="1"/>
      <c r="V28" s="1"/>
      <c r="W28" s="1"/>
      <c r="X28" s="1"/>
      <c r="Y28" s="1"/>
      <c r="Z28" s="1"/>
    </row>
    <row r="29" spans="1:26" ht="68.25" customHeight="1" x14ac:dyDescent="0.2">
      <c r="A29" s="713" t="s">
        <v>57</v>
      </c>
      <c r="B29" s="709"/>
      <c r="C29" s="36" t="s">
        <v>58</v>
      </c>
      <c r="D29" s="23" t="s">
        <v>15</v>
      </c>
      <c r="E29" s="24"/>
      <c r="F29" s="25"/>
      <c r="G29" s="26"/>
      <c r="H29" s="44" t="s">
        <v>59</v>
      </c>
      <c r="I29" s="21">
        <v>23</v>
      </c>
      <c r="J29" s="21">
        <v>1</v>
      </c>
      <c r="K29" s="6"/>
      <c r="L29" s="1"/>
      <c r="M29" s="1"/>
      <c r="N29" s="1"/>
      <c r="O29" s="1"/>
      <c r="P29" s="1"/>
      <c r="Q29" s="1"/>
      <c r="R29" s="1"/>
      <c r="S29" s="1"/>
      <c r="T29" s="1"/>
      <c r="U29" s="1"/>
      <c r="V29" s="1"/>
      <c r="W29" s="1"/>
      <c r="X29" s="1"/>
      <c r="Y29" s="1"/>
      <c r="Z29" s="1"/>
    </row>
    <row r="30" spans="1:26" ht="12.75" customHeight="1" x14ac:dyDescent="0.2">
      <c r="A30" s="709"/>
      <c r="B30" s="710"/>
      <c r="C30" s="39" t="s">
        <v>60</v>
      </c>
      <c r="D30" s="45"/>
      <c r="E30" s="46" t="s">
        <v>15</v>
      </c>
      <c r="F30" s="47"/>
      <c r="G30" s="48"/>
      <c r="H30" s="44"/>
      <c r="I30" s="21">
        <v>24</v>
      </c>
      <c r="J30" s="21">
        <v>0</v>
      </c>
      <c r="K30" s="6"/>
      <c r="L30" s="1"/>
      <c r="M30" s="1"/>
      <c r="N30" s="1"/>
      <c r="O30" s="1"/>
      <c r="P30" s="1"/>
      <c r="Q30" s="1"/>
      <c r="R30" s="1"/>
      <c r="S30" s="1"/>
      <c r="T30" s="1"/>
      <c r="U30" s="1"/>
      <c r="V30" s="1"/>
      <c r="W30" s="1"/>
      <c r="X30" s="1"/>
      <c r="Y30" s="1"/>
      <c r="Z30" s="1"/>
    </row>
    <row r="31" spans="1:26" ht="41.25" customHeight="1" x14ac:dyDescent="0.2">
      <c r="A31" s="709"/>
      <c r="B31" s="715" t="s">
        <v>45</v>
      </c>
      <c r="C31" s="15" t="s">
        <v>61</v>
      </c>
      <c r="D31" s="16"/>
      <c r="E31" s="17"/>
      <c r="F31" s="18" t="s">
        <v>15</v>
      </c>
      <c r="G31" s="19"/>
      <c r="H31" s="20" t="s">
        <v>62</v>
      </c>
      <c r="I31" s="21">
        <v>25</v>
      </c>
      <c r="J31" s="21">
        <v>0.5</v>
      </c>
      <c r="K31" s="6"/>
      <c r="L31" s="1"/>
      <c r="M31" s="1"/>
      <c r="N31" s="1"/>
      <c r="O31" s="1"/>
      <c r="P31" s="1"/>
      <c r="Q31" s="1"/>
      <c r="R31" s="1"/>
      <c r="S31" s="1"/>
      <c r="T31" s="1"/>
      <c r="U31" s="1"/>
      <c r="V31" s="1"/>
      <c r="W31" s="1"/>
      <c r="X31" s="1"/>
      <c r="Y31" s="1"/>
      <c r="Z31" s="1"/>
    </row>
    <row r="32" spans="1:26" ht="96" customHeight="1" x14ac:dyDescent="0.2">
      <c r="A32" s="709"/>
      <c r="B32" s="717"/>
      <c r="C32" s="49" t="s">
        <v>48</v>
      </c>
      <c r="D32" s="23" t="s">
        <v>15</v>
      </c>
      <c r="E32" s="24"/>
      <c r="F32" s="25"/>
      <c r="G32" s="26"/>
      <c r="H32" s="44" t="s">
        <v>63</v>
      </c>
      <c r="I32" s="21">
        <v>26</v>
      </c>
      <c r="J32" s="21">
        <v>1</v>
      </c>
      <c r="K32" s="6"/>
      <c r="L32" s="1"/>
      <c r="M32" s="1"/>
      <c r="N32" s="1"/>
      <c r="O32" s="1"/>
      <c r="P32" s="1"/>
      <c r="Q32" s="1"/>
      <c r="R32" s="1"/>
      <c r="S32" s="1"/>
      <c r="T32" s="1"/>
      <c r="U32" s="1"/>
      <c r="V32" s="1"/>
      <c r="W32" s="1"/>
      <c r="X32" s="1"/>
      <c r="Y32" s="1"/>
      <c r="Z32" s="1"/>
    </row>
    <row r="33" spans="1:26" ht="15" customHeight="1" x14ac:dyDescent="0.2">
      <c r="A33" s="709"/>
      <c r="B33" s="717"/>
      <c r="C33" s="36" t="s">
        <v>50</v>
      </c>
      <c r="D33" s="23"/>
      <c r="E33" s="24" t="s">
        <v>15</v>
      </c>
      <c r="F33" s="25"/>
      <c r="G33" s="26"/>
      <c r="H33" s="50"/>
      <c r="I33" s="21">
        <v>27</v>
      </c>
      <c r="J33" s="21">
        <v>0</v>
      </c>
      <c r="K33" s="6"/>
      <c r="L33" s="1"/>
      <c r="M33" s="1"/>
      <c r="N33" s="1"/>
      <c r="O33" s="1"/>
      <c r="P33" s="1"/>
      <c r="Q33" s="1"/>
      <c r="R33" s="1"/>
      <c r="S33" s="1"/>
      <c r="T33" s="1"/>
      <c r="U33" s="1"/>
      <c r="V33" s="1"/>
      <c r="W33" s="1"/>
      <c r="X33" s="1"/>
      <c r="Y33" s="1"/>
      <c r="Z33" s="1"/>
    </row>
    <row r="34" spans="1:26" ht="15" customHeight="1" x14ac:dyDescent="0.2">
      <c r="A34" s="709"/>
      <c r="B34" s="717"/>
      <c r="C34" s="36" t="s">
        <v>51</v>
      </c>
      <c r="D34" s="23"/>
      <c r="E34" s="24" t="s">
        <v>15</v>
      </c>
      <c r="F34" s="25"/>
      <c r="G34" s="26"/>
      <c r="H34" s="50"/>
      <c r="I34" s="21">
        <v>28</v>
      </c>
      <c r="J34" s="21">
        <v>0</v>
      </c>
      <c r="K34" s="6"/>
      <c r="L34" s="1"/>
      <c r="M34" s="1"/>
      <c r="N34" s="1"/>
      <c r="O34" s="1"/>
      <c r="P34" s="1"/>
      <c r="Q34" s="1"/>
      <c r="R34" s="1"/>
      <c r="S34" s="1"/>
      <c r="T34" s="1"/>
      <c r="U34" s="1"/>
      <c r="V34" s="1"/>
      <c r="W34" s="1"/>
      <c r="X34" s="1"/>
      <c r="Y34" s="1"/>
      <c r="Z34" s="1"/>
    </row>
    <row r="35" spans="1:26" ht="15" customHeight="1" x14ac:dyDescent="0.2">
      <c r="A35" s="709"/>
      <c r="B35" s="717"/>
      <c r="C35" s="36" t="s">
        <v>52</v>
      </c>
      <c r="D35" s="23"/>
      <c r="E35" s="24" t="s">
        <v>15</v>
      </c>
      <c r="F35" s="25"/>
      <c r="G35" s="26"/>
      <c r="H35" s="50"/>
      <c r="I35" s="21">
        <v>29</v>
      </c>
      <c r="J35" s="21">
        <v>0</v>
      </c>
      <c r="K35" s="6"/>
      <c r="L35" s="1"/>
      <c r="M35" s="1"/>
      <c r="N35" s="1"/>
      <c r="O35" s="1"/>
      <c r="P35" s="1"/>
      <c r="Q35" s="1"/>
      <c r="R35" s="1"/>
      <c r="S35" s="1"/>
      <c r="T35" s="1"/>
      <c r="U35" s="1"/>
      <c r="V35" s="1"/>
      <c r="W35" s="1"/>
      <c r="X35" s="1"/>
      <c r="Y35" s="1"/>
      <c r="Z35" s="1"/>
    </row>
    <row r="36" spans="1:26" ht="15" customHeight="1" x14ac:dyDescent="0.2">
      <c r="A36" s="709"/>
      <c r="B36" s="717"/>
      <c r="C36" s="36" t="s">
        <v>64</v>
      </c>
      <c r="D36" s="23"/>
      <c r="E36" s="24" t="s">
        <v>15</v>
      </c>
      <c r="F36" s="25"/>
      <c r="G36" s="26"/>
      <c r="H36" s="50"/>
      <c r="I36" s="21">
        <v>30</v>
      </c>
      <c r="J36" s="21">
        <v>0</v>
      </c>
      <c r="K36" s="6"/>
      <c r="L36" s="1"/>
      <c r="M36" s="1"/>
      <c r="N36" s="1"/>
      <c r="O36" s="1"/>
      <c r="P36" s="1"/>
      <c r="Q36" s="1"/>
      <c r="R36" s="1"/>
      <c r="S36" s="1"/>
      <c r="T36" s="1"/>
      <c r="U36" s="1"/>
      <c r="V36" s="1"/>
      <c r="W36" s="1"/>
      <c r="X36" s="1"/>
      <c r="Y36" s="1"/>
      <c r="Z36" s="1"/>
    </row>
    <row r="37" spans="1:26" ht="15" customHeight="1" x14ac:dyDescent="0.2">
      <c r="A37" s="709"/>
      <c r="B37" s="717"/>
      <c r="C37" s="36" t="s">
        <v>55</v>
      </c>
      <c r="D37" s="23"/>
      <c r="E37" s="24" t="s">
        <v>15</v>
      </c>
      <c r="F37" s="25"/>
      <c r="G37" s="26"/>
      <c r="H37" s="50"/>
      <c r="I37" s="21">
        <v>31</v>
      </c>
      <c r="J37" s="21">
        <v>0</v>
      </c>
      <c r="K37" s="6"/>
      <c r="L37" s="1"/>
      <c r="M37" s="1"/>
      <c r="N37" s="1"/>
      <c r="O37" s="1"/>
      <c r="P37" s="1"/>
      <c r="Q37" s="1"/>
      <c r="R37" s="1"/>
      <c r="S37" s="1"/>
      <c r="T37" s="1"/>
      <c r="U37" s="1"/>
      <c r="V37" s="1"/>
      <c r="W37" s="1"/>
      <c r="X37" s="1"/>
      <c r="Y37" s="1"/>
      <c r="Z37" s="1"/>
    </row>
    <row r="38" spans="1:26" ht="15" customHeight="1" x14ac:dyDescent="0.2">
      <c r="A38" s="709"/>
      <c r="B38" s="717"/>
      <c r="C38" s="36" t="s">
        <v>58</v>
      </c>
      <c r="D38" s="23"/>
      <c r="E38" s="24" t="s">
        <v>15</v>
      </c>
      <c r="F38" s="25"/>
      <c r="G38" s="26"/>
      <c r="H38" s="50"/>
      <c r="I38" s="21">
        <v>32</v>
      </c>
      <c r="J38" s="21">
        <v>0</v>
      </c>
      <c r="K38" s="6"/>
      <c r="L38" s="1"/>
      <c r="M38" s="1"/>
      <c r="N38" s="1"/>
      <c r="O38" s="1"/>
      <c r="P38" s="1"/>
      <c r="Q38" s="1"/>
      <c r="R38" s="1"/>
      <c r="S38" s="1"/>
      <c r="T38" s="1"/>
      <c r="U38" s="1"/>
      <c r="V38" s="1"/>
      <c r="W38" s="1"/>
      <c r="X38" s="1"/>
      <c r="Y38" s="1"/>
      <c r="Z38" s="1"/>
    </row>
    <row r="39" spans="1:26" ht="93" customHeight="1" x14ac:dyDescent="0.2">
      <c r="A39" s="709"/>
      <c r="B39" s="717"/>
      <c r="C39" s="51" t="s">
        <v>65</v>
      </c>
      <c r="D39" s="45" t="s">
        <v>15</v>
      </c>
      <c r="E39" s="46"/>
      <c r="F39" s="47"/>
      <c r="G39" s="48"/>
      <c r="H39" s="44" t="s">
        <v>66</v>
      </c>
      <c r="I39" s="21">
        <v>33</v>
      </c>
      <c r="J39" s="21">
        <v>1</v>
      </c>
      <c r="K39" s="6"/>
      <c r="L39" s="1"/>
      <c r="M39" s="1"/>
      <c r="N39" s="1"/>
      <c r="O39" s="1"/>
      <c r="P39" s="1"/>
      <c r="Q39" s="1"/>
      <c r="R39" s="1"/>
      <c r="S39" s="1"/>
      <c r="T39" s="1"/>
      <c r="U39" s="1"/>
      <c r="V39" s="1"/>
      <c r="W39" s="1"/>
      <c r="X39" s="1"/>
      <c r="Y39" s="1"/>
      <c r="Z39" s="1"/>
    </row>
    <row r="40" spans="1:26" ht="95.25" customHeight="1" x14ac:dyDescent="0.2">
      <c r="A40" s="709"/>
      <c r="B40" s="708" t="s">
        <v>67</v>
      </c>
      <c r="C40" s="15" t="s">
        <v>68</v>
      </c>
      <c r="D40" s="16" t="s">
        <v>15</v>
      </c>
      <c r="E40" s="17"/>
      <c r="F40" s="18"/>
      <c r="G40" s="19"/>
      <c r="H40" s="20" t="s">
        <v>69</v>
      </c>
      <c r="I40" s="21">
        <v>34</v>
      </c>
      <c r="J40" s="21">
        <v>1</v>
      </c>
      <c r="K40" s="6"/>
      <c r="L40" s="1"/>
      <c r="M40" s="1"/>
      <c r="N40" s="1"/>
      <c r="O40" s="1"/>
      <c r="P40" s="1"/>
      <c r="Q40" s="1"/>
      <c r="R40" s="1"/>
      <c r="S40" s="1"/>
      <c r="T40" s="1"/>
      <c r="U40" s="1"/>
      <c r="V40" s="1"/>
      <c r="W40" s="1"/>
      <c r="X40" s="1"/>
      <c r="Y40" s="1"/>
      <c r="Z40" s="1"/>
    </row>
    <row r="41" spans="1:26" ht="29.25" customHeight="1" x14ac:dyDescent="0.2">
      <c r="A41" s="709"/>
      <c r="B41" s="710"/>
      <c r="C41" s="28" t="s">
        <v>70</v>
      </c>
      <c r="D41" s="40"/>
      <c r="E41" s="41" t="s">
        <v>15</v>
      </c>
      <c r="F41" s="42"/>
      <c r="G41" s="43"/>
      <c r="H41" s="52"/>
      <c r="I41" s="21">
        <v>35</v>
      </c>
      <c r="J41" s="21">
        <v>0</v>
      </c>
      <c r="K41" s="6"/>
      <c r="L41" s="1"/>
      <c r="M41" s="1"/>
      <c r="N41" s="1"/>
      <c r="O41" s="1"/>
      <c r="P41" s="1"/>
      <c r="Q41" s="1"/>
      <c r="R41" s="1"/>
      <c r="S41" s="1"/>
      <c r="T41" s="1"/>
      <c r="U41" s="1"/>
      <c r="V41" s="1"/>
      <c r="W41" s="1"/>
      <c r="X41" s="1"/>
      <c r="Y41" s="1"/>
      <c r="Z41" s="1"/>
    </row>
    <row r="42" spans="1:26" ht="66.75" customHeight="1" x14ac:dyDescent="0.2">
      <c r="A42" s="709"/>
      <c r="B42" s="713" t="s">
        <v>67</v>
      </c>
      <c r="C42" s="53" t="s">
        <v>71</v>
      </c>
      <c r="D42" s="54" t="s">
        <v>15</v>
      </c>
      <c r="E42" s="55"/>
      <c r="F42" s="56"/>
      <c r="G42" s="57"/>
      <c r="H42" s="44" t="s">
        <v>72</v>
      </c>
      <c r="I42" s="21">
        <v>36</v>
      </c>
      <c r="J42" s="21">
        <v>1</v>
      </c>
      <c r="K42" s="6"/>
      <c r="L42" s="1"/>
      <c r="M42" s="1"/>
      <c r="N42" s="1"/>
      <c r="O42" s="1"/>
      <c r="P42" s="1"/>
      <c r="Q42" s="1"/>
      <c r="R42" s="1"/>
      <c r="S42" s="1"/>
      <c r="T42" s="1"/>
      <c r="U42" s="1"/>
      <c r="V42" s="1"/>
      <c r="W42" s="1"/>
      <c r="X42" s="1"/>
      <c r="Y42" s="1"/>
      <c r="Z42" s="1"/>
    </row>
    <row r="43" spans="1:26" ht="12.75" customHeight="1" x14ac:dyDescent="0.2">
      <c r="A43" s="709"/>
      <c r="B43" s="709"/>
      <c r="C43" s="27" t="s">
        <v>73</v>
      </c>
      <c r="D43" s="23"/>
      <c r="E43" s="24" t="s">
        <v>15</v>
      </c>
      <c r="F43" s="25"/>
      <c r="G43" s="26"/>
      <c r="H43" s="58"/>
      <c r="I43" s="21">
        <v>37</v>
      </c>
      <c r="J43" s="21">
        <v>0</v>
      </c>
      <c r="K43" s="6"/>
      <c r="L43" s="1"/>
      <c r="M43" s="1"/>
      <c r="N43" s="1"/>
      <c r="O43" s="1"/>
      <c r="P43" s="1"/>
      <c r="Q43" s="1"/>
      <c r="R43" s="1"/>
      <c r="S43" s="1"/>
      <c r="T43" s="1"/>
      <c r="U43" s="1"/>
      <c r="V43" s="1"/>
      <c r="W43" s="1"/>
      <c r="X43" s="1"/>
      <c r="Y43" s="1"/>
      <c r="Z43" s="1"/>
    </row>
    <row r="44" spans="1:26" ht="67.5" customHeight="1" x14ac:dyDescent="0.2">
      <c r="A44" s="709"/>
      <c r="B44" s="710"/>
      <c r="C44" s="28" t="s">
        <v>74</v>
      </c>
      <c r="D44" s="40" t="s">
        <v>15</v>
      </c>
      <c r="E44" s="41"/>
      <c r="F44" s="42"/>
      <c r="G44" s="43"/>
      <c r="H44" s="44" t="s">
        <v>75</v>
      </c>
      <c r="I44" s="21">
        <v>38</v>
      </c>
      <c r="J44" s="21">
        <v>1</v>
      </c>
      <c r="K44" s="6"/>
      <c r="L44" s="1"/>
      <c r="M44" s="1"/>
      <c r="N44" s="1"/>
      <c r="O44" s="1"/>
      <c r="P44" s="1"/>
      <c r="Q44" s="1"/>
      <c r="R44" s="1"/>
      <c r="S44" s="1"/>
      <c r="T44" s="1"/>
      <c r="U44" s="1"/>
      <c r="V44" s="1"/>
      <c r="W44" s="1"/>
      <c r="X44" s="1"/>
      <c r="Y44" s="1"/>
      <c r="Z44" s="1"/>
    </row>
    <row r="45" spans="1:26" ht="66.75" customHeight="1" x14ac:dyDescent="0.2">
      <c r="A45" s="713" t="s">
        <v>76</v>
      </c>
      <c r="B45" s="728" t="s">
        <v>77</v>
      </c>
      <c r="C45" s="53" t="s">
        <v>78</v>
      </c>
      <c r="D45" s="54" t="s">
        <v>15</v>
      </c>
      <c r="E45" s="55"/>
      <c r="F45" s="56"/>
      <c r="G45" s="57"/>
      <c r="H45" s="60" t="s">
        <v>79</v>
      </c>
      <c r="I45" s="21">
        <v>39</v>
      </c>
      <c r="J45" s="21">
        <v>1</v>
      </c>
      <c r="K45" s="6"/>
      <c r="L45" s="1"/>
      <c r="M45" s="1"/>
      <c r="N45" s="1"/>
      <c r="O45" s="1"/>
      <c r="P45" s="1"/>
      <c r="Q45" s="1"/>
      <c r="R45" s="1"/>
      <c r="S45" s="1"/>
      <c r="T45" s="1"/>
      <c r="U45" s="1"/>
      <c r="V45" s="1"/>
      <c r="W45" s="1"/>
      <c r="X45" s="1"/>
      <c r="Y45" s="1"/>
      <c r="Z45" s="1"/>
    </row>
    <row r="46" spans="1:26" ht="181.5" customHeight="1" x14ac:dyDescent="0.2">
      <c r="A46" s="709"/>
      <c r="B46" s="717"/>
      <c r="C46" s="22" t="s">
        <v>80</v>
      </c>
      <c r="D46" s="23" t="s">
        <v>15</v>
      </c>
      <c r="E46" s="24"/>
      <c r="F46" s="25"/>
      <c r="G46" s="26"/>
      <c r="H46" s="60" t="s">
        <v>81</v>
      </c>
      <c r="I46" s="21">
        <v>40</v>
      </c>
      <c r="J46" s="21">
        <v>1</v>
      </c>
      <c r="K46" s="6"/>
      <c r="L46" s="1"/>
      <c r="M46" s="1"/>
      <c r="N46" s="1"/>
      <c r="O46" s="1"/>
      <c r="P46" s="1"/>
      <c r="Q46" s="1"/>
      <c r="R46" s="1"/>
      <c r="S46" s="1"/>
      <c r="T46" s="1"/>
      <c r="U46" s="1"/>
      <c r="V46" s="1"/>
      <c r="W46" s="1"/>
      <c r="X46" s="1"/>
      <c r="Y46" s="1"/>
      <c r="Z46" s="1"/>
    </row>
    <row r="47" spans="1:26" ht="15" customHeight="1" x14ac:dyDescent="0.2">
      <c r="A47" s="709"/>
      <c r="B47" s="717"/>
      <c r="C47" s="36" t="s">
        <v>82</v>
      </c>
      <c r="D47" s="23"/>
      <c r="E47" s="24" t="s">
        <v>15</v>
      </c>
      <c r="F47" s="25"/>
      <c r="G47" s="26"/>
      <c r="H47" s="61"/>
      <c r="I47" s="21">
        <v>41</v>
      </c>
      <c r="J47" s="21">
        <v>0</v>
      </c>
      <c r="K47" s="6"/>
      <c r="L47" s="1"/>
      <c r="M47" s="1"/>
      <c r="N47" s="1"/>
      <c r="O47" s="1"/>
      <c r="P47" s="1"/>
      <c r="Q47" s="1"/>
      <c r="R47" s="1"/>
      <c r="S47" s="1"/>
      <c r="T47" s="1"/>
      <c r="U47" s="1"/>
      <c r="V47" s="1"/>
      <c r="W47" s="1"/>
      <c r="X47" s="1"/>
      <c r="Y47" s="1"/>
      <c r="Z47" s="1"/>
    </row>
    <row r="48" spans="1:26" ht="211.5" customHeight="1" x14ac:dyDescent="0.2">
      <c r="A48" s="709"/>
      <c r="B48" s="717"/>
      <c r="C48" s="36" t="s">
        <v>83</v>
      </c>
      <c r="D48" s="23" t="s">
        <v>15</v>
      </c>
      <c r="E48" s="24"/>
      <c r="F48" s="25"/>
      <c r="G48" s="26"/>
      <c r="H48" s="60" t="s">
        <v>84</v>
      </c>
      <c r="I48" s="21">
        <v>42</v>
      </c>
      <c r="J48" s="21">
        <v>1</v>
      </c>
      <c r="K48" s="6"/>
      <c r="L48" s="1"/>
      <c r="M48" s="1"/>
      <c r="N48" s="1"/>
      <c r="O48" s="1"/>
      <c r="P48" s="1"/>
      <c r="Q48" s="1"/>
      <c r="R48" s="1"/>
      <c r="S48" s="1"/>
      <c r="T48" s="1"/>
      <c r="U48" s="1"/>
      <c r="V48" s="1"/>
      <c r="W48" s="1"/>
      <c r="X48" s="1"/>
      <c r="Y48" s="1"/>
      <c r="Z48" s="1"/>
    </row>
    <row r="49" spans="1:26" ht="208.5" customHeight="1" x14ac:dyDescent="0.2">
      <c r="A49" s="709"/>
      <c r="B49" s="717"/>
      <c r="C49" s="36" t="s">
        <v>85</v>
      </c>
      <c r="D49" s="23" t="s">
        <v>15</v>
      </c>
      <c r="E49" s="24"/>
      <c r="F49" s="25"/>
      <c r="G49" s="26"/>
      <c r="H49" s="60" t="s">
        <v>86</v>
      </c>
      <c r="I49" s="21">
        <v>43</v>
      </c>
      <c r="J49" s="21">
        <v>1</v>
      </c>
      <c r="K49" s="6"/>
      <c r="L49" s="1"/>
      <c r="M49" s="1"/>
      <c r="N49" s="1"/>
      <c r="O49" s="1"/>
      <c r="P49" s="1"/>
      <c r="Q49" s="1"/>
      <c r="R49" s="1"/>
      <c r="S49" s="1"/>
      <c r="T49" s="1"/>
      <c r="U49" s="1"/>
      <c r="V49" s="1"/>
      <c r="W49" s="1"/>
      <c r="X49" s="1"/>
      <c r="Y49" s="1"/>
      <c r="Z49" s="1"/>
    </row>
    <row r="50" spans="1:26" ht="101.25" customHeight="1" x14ac:dyDescent="0.2">
      <c r="A50" s="709"/>
      <c r="B50" s="717"/>
      <c r="C50" s="36" t="s">
        <v>87</v>
      </c>
      <c r="D50" s="23"/>
      <c r="E50" s="24"/>
      <c r="F50" s="25"/>
      <c r="G50" s="26" t="s">
        <v>15</v>
      </c>
      <c r="H50" s="61"/>
      <c r="I50" s="21">
        <v>44</v>
      </c>
      <c r="J50" s="62"/>
      <c r="K50" s="6"/>
      <c r="L50" s="1"/>
      <c r="M50" s="1"/>
      <c r="N50" s="1"/>
      <c r="O50" s="1"/>
      <c r="P50" s="1"/>
      <c r="Q50" s="1"/>
      <c r="R50" s="1"/>
      <c r="S50" s="1"/>
      <c r="T50" s="1"/>
      <c r="U50" s="1"/>
      <c r="V50" s="1"/>
      <c r="W50" s="1"/>
      <c r="X50" s="1"/>
      <c r="Y50" s="1"/>
      <c r="Z50" s="1"/>
    </row>
    <row r="51" spans="1:26" ht="206.25" customHeight="1" x14ac:dyDescent="0.2">
      <c r="A51" s="713" t="s">
        <v>88</v>
      </c>
      <c r="B51" s="716"/>
      <c r="C51" s="51" t="s">
        <v>89</v>
      </c>
      <c r="D51" s="40" t="s">
        <v>15</v>
      </c>
      <c r="E51" s="41"/>
      <c r="F51" s="42"/>
      <c r="G51" s="43"/>
      <c r="H51" s="60" t="s">
        <v>90</v>
      </c>
      <c r="I51" s="21">
        <v>45</v>
      </c>
      <c r="J51" s="21">
        <v>1</v>
      </c>
      <c r="K51" s="6"/>
      <c r="L51" s="1"/>
      <c r="M51" s="1"/>
      <c r="N51" s="1"/>
      <c r="O51" s="1"/>
      <c r="P51" s="1"/>
      <c r="Q51" s="1"/>
      <c r="R51" s="1"/>
      <c r="S51" s="1"/>
      <c r="T51" s="1"/>
      <c r="U51" s="1"/>
      <c r="V51" s="1"/>
      <c r="W51" s="1"/>
      <c r="X51" s="1"/>
      <c r="Y51" s="1"/>
      <c r="Z51" s="1"/>
    </row>
    <row r="52" spans="1:26" ht="242.25" customHeight="1" x14ac:dyDescent="0.2">
      <c r="A52" s="709"/>
      <c r="B52" s="63" t="s">
        <v>91</v>
      </c>
      <c r="C52" s="64" t="s">
        <v>92</v>
      </c>
      <c r="D52" s="65" t="s">
        <v>15</v>
      </c>
      <c r="E52" s="66"/>
      <c r="F52" s="66"/>
      <c r="G52" s="67"/>
      <c r="H52" s="60" t="s">
        <v>93</v>
      </c>
      <c r="I52" s="21">
        <v>46</v>
      </c>
      <c r="J52" s="21">
        <v>1</v>
      </c>
      <c r="K52" s="6"/>
      <c r="L52" s="1"/>
      <c r="M52" s="1"/>
      <c r="N52" s="1"/>
      <c r="O52" s="1"/>
      <c r="P52" s="1"/>
      <c r="Q52" s="1"/>
      <c r="R52" s="1"/>
      <c r="S52" s="1"/>
      <c r="T52" s="1"/>
      <c r="U52" s="1"/>
      <c r="V52" s="1"/>
      <c r="W52" s="1"/>
      <c r="X52" s="1"/>
      <c r="Y52" s="1"/>
      <c r="Z52" s="1"/>
    </row>
    <row r="53" spans="1:26" ht="121.5" customHeight="1" x14ac:dyDescent="0.2">
      <c r="A53" s="710"/>
      <c r="B53" s="68" t="s">
        <v>94</v>
      </c>
      <c r="C53" s="69" t="s">
        <v>95</v>
      </c>
      <c r="D53" s="70" t="s">
        <v>15</v>
      </c>
      <c r="E53" s="71"/>
      <c r="F53" s="71"/>
      <c r="G53" s="72"/>
      <c r="H53" s="60" t="s">
        <v>96</v>
      </c>
      <c r="I53" s="21">
        <v>47</v>
      </c>
      <c r="J53" s="21">
        <v>1</v>
      </c>
      <c r="K53" s="6"/>
      <c r="L53" s="1"/>
      <c r="M53" s="1"/>
      <c r="N53" s="1"/>
      <c r="O53" s="1"/>
      <c r="P53" s="1"/>
      <c r="Q53" s="1"/>
      <c r="R53" s="1"/>
      <c r="S53" s="1"/>
      <c r="T53" s="1"/>
      <c r="U53" s="1"/>
      <c r="V53" s="1"/>
      <c r="W53" s="1"/>
      <c r="X53" s="1"/>
      <c r="Y53" s="1"/>
      <c r="Z53" s="1"/>
    </row>
    <row r="54" spans="1:26" ht="58.5" customHeight="1" x14ac:dyDescent="0.2">
      <c r="A54" s="714" t="s">
        <v>97</v>
      </c>
      <c r="B54" s="715" t="s">
        <v>13</v>
      </c>
      <c r="C54" s="15" t="s">
        <v>98</v>
      </c>
      <c r="D54" s="16" t="s">
        <v>15</v>
      </c>
      <c r="E54" s="17"/>
      <c r="F54" s="18"/>
      <c r="G54" s="19"/>
      <c r="H54" s="44" t="s">
        <v>99</v>
      </c>
      <c r="I54" s="21">
        <v>48</v>
      </c>
      <c r="J54" s="21">
        <v>1</v>
      </c>
      <c r="K54" s="6" t="s">
        <v>19</v>
      </c>
      <c r="L54" s="1"/>
      <c r="M54" s="1"/>
      <c r="N54" s="1"/>
      <c r="O54" s="1"/>
      <c r="P54" s="1"/>
      <c r="Q54" s="1"/>
      <c r="R54" s="1"/>
      <c r="S54" s="1"/>
      <c r="T54" s="1"/>
      <c r="U54" s="1"/>
      <c r="V54" s="1"/>
      <c r="W54" s="1"/>
      <c r="X54" s="1"/>
      <c r="Y54" s="1"/>
      <c r="Z54" s="1"/>
    </row>
    <row r="55" spans="1:26" ht="12.75" customHeight="1" x14ac:dyDescent="0.2">
      <c r="A55" s="709"/>
      <c r="B55" s="717"/>
      <c r="C55" s="22" t="s">
        <v>100</v>
      </c>
      <c r="D55" s="23"/>
      <c r="E55" s="24" t="s">
        <v>15</v>
      </c>
      <c r="F55" s="25"/>
      <c r="G55" s="26"/>
      <c r="H55" s="73"/>
      <c r="I55" s="21">
        <v>49</v>
      </c>
      <c r="J55" s="21">
        <v>0</v>
      </c>
      <c r="K55" s="6"/>
      <c r="L55" s="1"/>
      <c r="M55" s="1"/>
      <c r="N55" s="1"/>
      <c r="O55" s="1"/>
      <c r="P55" s="1"/>
      <c r="Q55" s="1"/>
      <c r="R55" s="1"/>
      <c r="S55" s="1"/>
      <c r="T55" s="1"/>
      <c r="U55" s="1"/>
      <c r="V55" s="1"/>
      <c r="W55" s="1"/>
      <c r="X55" s="1"/>
      <c r="Y55" s="1"/>
      <c r="Z55" s="1"/>
    </row>
    <row r="56" spans="1:26" ht="81" customHeight="1" x14ac:dyDescent="0.2">
      <c r="A56" s="709"/>
      <c r="B56" s="716"/>
      <c r="C56" s="74" t="s">
        <v>101</v>
      </c>
      <c r="D56" s="75" t="s">
        <v>15</v>
      </c>
      <c r="E56" s="76"/>
      <c r="F56" s="77"/>
      <c r="G56" s="78"/>
      <c r="H56" s="44" t="s">
        <v>102</v>
      </c>
      <c r="I56" s="21">
        <v>50</v>
      </c>
      <c r="J56" s="21">
        <v>1</v>
      </c>
      <c r="K56" s="33" t="s">
        <v>19</v>
      </c>
      <c r="L56" s="1"/>
      <c r="M56" s="1"/>
      <c r="N56" s="1"/>
      <c r="O56" s="1"/>
      <c r="P56" s="1"/>
      <c r="Q56" s="1"/>
      <c r="R56" s="1"/>
      <c r="S56" s="1"/>
      <c r="T56" s="1"/>
      <c r="U56" s="1"/>
      <c r="V56" s="1"/>
      <c r="W56" s="1"/>
      <c r="X56" s="1"/>
      <c r="Y56" s="1"/>
      <c r="Z56" s="1"/>
    </row>
    <row r="57" spans="1:26" ht="12.75" customHeight="1" x14ac:dyDescent="0.2">
      <c r="A57" s="709"/>
      <c r="B57" s="715" t="s">
        <v>26</v>
      </c>
      <c r="C57" s="15" t="s">
        <v>103</v>
      </c>
      <c r="D57" s="16"/>
      <c r="E57" s="17"/>
      <c r="F57" s="18"/>
      <c r="G57" s="19" t="s">
        <v>15</v>
      </c>
      <c r="H57" s="714" t="s">
        <v>104</v>
      </c>
      <c r="I57" s="21">
        <v>51</v>
      </c>
      <c r="J57" s="62"/>
      <c r="K57" s="6"/>
      <c r="L57" s="1"/>
      <c r="M57" s="1"/>
      <c r="N57" s="1"/>
      <c r="O57" s="1"/>
      <c r="P57" s="1"/>
      <c r="Q57" s="1"/>
      <c r="R57" s="1"/>
      <c r="S57" s="1"/>
      <c r="T57" s="1"/>
      <c r="U57" s="1"/>
      <c r="V57" s="1"/>
      <c r="W57" s="1"/>
      <c r="X57" s="1"/>
      <c r="Y57" s="1"/>
      <c r="Z57" s="1"/>
    </row>
    <row r="58" spans="1:26" ht="15" customHeight="1" x14ac:dyDescent="0.2">
      <c r="A58" s="709"/>
      <c r="B58" s="717"/>
      <c r="C58" s="22" t="s">
        <v>105</v>
      </c>
      <c r="D58" s="23"/>
      <c r="E58" s="24"/>
      <c r="F58" s="25"/>
      <c r="G58" s="26" t="s">
        <v>15</v>
      </c>
      <c r="H58" s="709"/>
      <c r="I58" s="21">
        <v>52</v>
      </c>
      <c r="J58" s="62"/>
      <c r="K58" s="6"/>
      <c r="L58" s="1"/>
      <c r="M58" s="1"/>
      <c r="N58" s="1"/>
      <c r="O58" s="1"/>
      <c r="P58" s="1"/>
      <c r="Q58" s="1"/>
      <c r="R58" s="1"/>
      <c r="S58" s="1"/>
      <c r="T58" s="1"/>
      <c r="U58" s="1"/>
      <c r="V58" s="1"/>
      <c r="W58" s="1"/>
      <c r="X58" s="1"/>
      <c r="Y58" s="1"/>
      <c r="Z58" s="1"/>
    </row>
    <row r="59" spans="1:26" ht="15" customHeight="1" x14ac:dyDescent="0.2">
      <c r="A59" s="709"/>
      <c r="B59" s="717"/>
      <c r="C59" s="22" t="s">
        <v>106</v>
      </c>
      <c r="D59" s="23"/>
      <c r="E59" s="24"/>
      <c r="F59" s="25"/>
      <c r="G59" s="26" t="s">
        <v>15</v>
      </c>
      <c r="H59" s="709"/>
      <c r="I59" s="21">
        <v>53</v>
      </c>
      <c r="J59" s="62"/>
      <c r="K59" s="6"/>
      <c r="L59" s="1"/>
      <c r="M59" s="1"/>
      <c r="N59" s="1"/>
      <c r="O59" s="1"/>
      <c r="P59" s="1"/>
      <c r="Q59" s="1"/>
      <c r="R59" s="1"/>
      <c r="S59" s="1"/>
      <c r="T59" s="1"/>
      <c r="U59" s="1"/>
      <c r="V59" s="1"/>
      <c r="W59" s="1"/>
      <c r="X59" s="1"/>
      <c r="Y59" s="1"/>
      <c r="Z59" s="1"/>
    </row>
    <row r="60" spans="1:26" ht="15" customHeight="1" x14ac:dyDescent="0.2">
      <c r="A60" s="709"/>
      <c r="B60" s="717"/>
      <c r="C60" s="27" t="s">
        <v>107</v>
      </c>
      <c r="D60" s="23"/>
      <c r="E60" s="24"/>
      <c r="F60" s="25"/>
      <c r="G60" s="26" t="s">
        <v>15</v>
      </c>
      <c r="H60" s="709"/>
      <c r="I60" s="21">
        <v>54</v>
      </c>
      <c r="J60" s="62"/>
      <c r="K60" s="6"/>
      <c r="L60" s="1"/>
      <c r="M60" s="1"/>
      <c r="N60" s="1"/>
      <c r="O60" s="1"/>
      <c r="P60" s="1"/>
      <c r="Q60" s="1"/>
      <c r="R60" s="1"/>
      <c r="S60" s="1"/>
      <c r="T60" s="1"/>
      <c r="U60" s="1"/>
      <c r="V60" s="1"/>
      <c r="W60" s="1"/>
      <c r="X60" s="1"/>
      <c r="Y60" s="1"/>
      <c r="Z60" s="1"/>
    </row>
    <row r="61" spans="1:26" ht="12.75" customHeight="1" x14ac:dyDescent="0.2">
      <c r="A61" s="709"/>
      <c r="B61" s="716"/>
      <c r="C61" s="28" t="s">
        <v>108</v>
      </c>
      <c r="D61" s="40"/>
      <c r="E61" s="41"/>
      <c r="F61" s="42"/>
      <c r="G61" s="43" t="s">
        <v>15</v>
      </c>
      <c r="H61" s="710"/>
      <c r="I61" s="21">
        <v>55</v>
      </c>
      <c r="J61" s="62"/>
      <c r="K61" s="6"/>
      <c r="L61" s="1"/>
      <c r="M61" s="1"/>
      <c r="N61" s="1"/>
      <c r="O61" s="1"/>
      <c r="P61" s="1"/>
      <c r="Q61" s="1"/>
      <c r="R61" s="1"/>
      <c r="S61" s="1"/>
      <c r="T61" s="1"/>
      <c r="U61" s="1"/>
      <c r="V61" s="1"/>
      <c r="W61" s="1"/>
      <c r="X61" s="1"/>
      <c r="Y61" s="1"/>
      <c r="Z61" s="1"/>
    </row>
    <row r="62" spans="1:26" ht="12.75" customHeight="1" x14ac:dyDescent="0.2">
      <c r="A62" s="709"/>
      <c r="B62" s="68" t="s">
        <v>45</v>
      </c>
      <c r="C62" s="79" t="s">
        <v>109</v>
      </c>
      <c r="D62" s="80"/>
      <c r="E62" s="81" t="s">
        <v>15</v>
      </c>
      <c r="F62" s="82"/>
      <c r="G62" s="83"/>
      <c r="H62" s="84"/>
      <c r="I62" s="21">
        <v>56</v>
      </c>
      <c r="J62" s="21">
        <v>0</v>
      </c>
      <c r="K62" s="6"/>
      <c r="L62" s="1"/>
      <c r="M62" s="1"/>
      <c r="N62" s="1"/>
      <c r="O62" s="1"/>
      <c r="P62" s="1"/>
      <c r="Q62" s="1"/>
      <c r="R62" s="1"/>
      <c r="S62" s="1"/>
      <c r="T62" s="1"/>
      <c r="U62" s="1"/>
      <c r="V62" s="1"/>
      <c r="W62" s="1"/>
      <c r="X62" s="1"/>
      <c r="Y62" s="1"/>
      <c r="Z62" s="1"/>
    </row>
    <row r="63" spans="1:26" ht="12.75" customHeight="1" x14ac:dyDescent="0.2">
      <c r="A63" s="709"/>
      <c r="B63" s="68" t="s">
        <v>67</v>
      </c>
      <c r="C63" s="64" t="s">
        <v>110</v>
      </c>
      <c r="D63" s="70" t="s">
        <v>15</v>
      </c>
      <c r="E63" s="71"/>
      <c r="F63" s="71"/>
      <c r="G63" s="72"/>
      <c r="H63" s="60" t="s">
        <v>111</v>
      </c>
      <c r="I63" s="21">
        <v>57</v>
      </c>
      <c r="J63" s="21">
        <v>1</v>
      </c>
      <c r="K63" s="6"/>
      <c r="L63" s="1"/>
      <c r="M63" s="1"/>
      <c r="N63" s="1"/>
      <c r="O63" s="1"/>
      <c r="P63" s="1"/>
      <c r="Q63" s="1"/>
      <c r="R63" s="1"/>
      <c r="S63" s="1"/>
      <c r="T63" s="1"/>
      <c r="U63" s="1"/>
      <c r="V63" s="1"/>
      <c r="W63" s="1"/>
      <c r="X63" s="1"/>
      <c r="Y63" s="1"/>
      <c r="Z63" s="1"/>
    </row>
    <row r="64" spans="1:26" ht="58.5" customHeight="1" x14ac:dyDescent="0.2">
      <c r="A64" s="709"/>
      <c r="B64" s="68" t="s">
        <v>77</v>
      </c>
      <c r="C64" s="85" t="s">
        <v>112</v>
      </c>
      <c r="D64" s="70" t="s">
        <v>15</v>
      </c>
      <c r="E64" s="71"/>
      <c r="F64" s="71"/>
      <c r="G64" s="72"/>
      <c r="H64" s="60" t="s">
        <v>113</v>
      </c>
      <c r="I64" s="21">
        <v>58</v>
      </c>
      <c r="J64" s="21">
        <v>1</v>
      </c>
      <c r="K64" s="6"/>
      <c r="L64" s="1"/>
      <c r="M64" s="1"/>
      <c r="N64" s="1"/>
      <c r="O64" s="1"/>
      <c r="P64" s="1"/>
      <c r="Q64" s="1"/>
      <c r="R64" s="1"/>
      <c r="S64" s="1"/>
      <c r="T64" s="1"/>
      <c r="U64" s="1"/>
      <c r="V64" s="1"/>
      <c r="W64" s="1"/>
      <c r="X64" s="1"/>
      <c r="Y64" s="1"/>
      <c r="Z64" s="1"/>
    </row>
    <row r="65" spans="1:26" ht="160.5" customHeight="1" x14ac:dyDescent="0.2">
      <c r="A65" s="709"/>
      <c r="B65" s="59" t="s">
        <v>91</v>
      </c>
      <c r="C65" s="86" t="s">
        <v>114</v>
      </c>
      <c r="D65" s="87" t="s">
        <v>15</v>
      </c>
      <c r="E65" s="88"/>
      <c r="F65" s="88"/>
      <c r="G65" s="89"/>
      <c r="H65" s="86" t="s">
        <v>115</v>
      </c>
      <c r="I65" s="21">
        <v>59</v>
      </c>
      <c r="J65" s="21">
        <v>1</v>
      </c>
      <c r="K65" s="6"/>
      <c r="L65" s="1"/>
      <c r="M65" s="1"/>
      <c r="N65" s="1"/>
      <c r="O65" s="1"/>
      <c r="P65" s="1"/>
      <c r="Q65" s="1"/>
      <c r="R65" s="1"/>
      <c r="S65" s="1"/>
      <c r="T65" s="1"/>
      <c r="U65" s="1"/>
      <c r="V65" s="1"/>
      <c r="W65" s="1"/>
      <c r="X65" s="1"/>
      <c r="Y65" s="1"/>
      <c r="Z65" s="1"/>
    </row>
    <row r="66" spans="1:26" ht="45.75" customHeight="1" x14ac:dyDescent="0.2">
      <c r="A66" s="709"/>
      <c r="B66" s="715" t="s">
        <v>94</v>
      </c>
      <c r="C66" s="90" t="s">
        <v>116</v>
      </c>
      <c r="D66" s="91" t="s">
        <v>15</v>
      </c>
      <c r="E66" s="92"/>
      <c r="F66" s="93"/>
      <c r="G66" s="94"/>
      <c r="H66" s="90" t="s">
        <v>117</v>
      </c>
      <c r="I66" s="21">
        <v>60</v>
      </c>
      <c r="J66" s="21">
        <v>1</v>
      </c>
      <c r="K66" s="6"/>
      <c r="L66" s="1"/>
      <c r="M66" s="1"/>
      <c r="N66" s="1"/>
      <c r="O66" s="1"/>
      <c r="P66" s="1"/>
      <c r="Q66" s="1"/>
      <c r="R66" s="1"/>
      <c r="S66" s="1"/>
      <c r="T66" s="1"/>
      <c r="U66" s="1"/>
      <c r="V66" s="1"/>
      <c r="W66" s="1"/>
      <c r="X66" s="1"/>
      <c r="Y66" s="1"/>
      <c r="Z66" s="1"/>
    </row>
    <row r="67" spans="1:26" ht="12.75" customHeight="1" x14ac:dyDescent="0.2">
      <c r="A67" s="709"/>
      <c r="B67" s="716"/>
      <c r="C67" s="95" t="s">
        <v>118</v>
      </c>
      <c r="D67" s="96" t="s">
        <v>15</v>
      </c>
      <c r="E67" s="97"/>
      <c r="F67" s="98"/>
      <c r="G67" s="99"/>
      <c r="H67" s="60" t="s">
        <v>119</v>
      </c>
      <c r="I67" s="21">
        <v>61</v>
      </c>
      <c r="J67" s="21">
        <v>1</v>
      </c>
      <c r="K67" s="6"/>
      <c r="L67" s="1"/>
      <c r="M67" s="1"/>
      <c r="N67" s="1"/>
      <c r="O67" s="1"/>
      <c r="P67" s="1"/>
      <c r="Q67" s="1"/>
      <c r="R67" s="1"/>
      <c r="S67" s="1"/>
      <c r="T67" s="1"/>
      <c r="U67" s="1"/>
      <c r="V67" s="1"/>
      <c r="W67" s="1"/>
      <c r="X67" s="1"/>
      <c r="Y67" s="1"/>
      <c r="Z67" s="1"/>
    </row>
    <row r="68" spans="1:26" ht="98.25" customHeight="1" x14ac:dyDescent="0.2">
      <c r="A68" s="729" t="s">
        <v>97</v>
      </c>
      <c r="B68" s="708" t="s">
        <v>120</v>
      </c>
      <c r="C68" s="90" t="s">
        <v>121</v>
      </c>
      <c r="D68" s="91" t="s">
        <v>15</v>
      </c>
      <c r="E68" s="92"/>
      <c r="F68" s="93"/>
      <c r="G68" s="94"/>
      <c r="H68" s="90" t="s">
        <v>122</v>
      </c>
      <c r="I68" s="21">
        <v>62</v>
      </c>
      <c r="J68" s="21">
        <v>1</v>
      </c>
      <c r="K68" s="6"/>
      <c r="L68" s="1"/>
      <c r="M68" s="1"/>
      <c r="N68" s="1"/>
      <c r="O68" s="1"/>
      <c r="P68" s="1"/>
      <c r="Q68" s="1"/>
      <c r="R68" s="1"/>
      <c r="S68" s="1"/>
      <c r="T68" s="1"/>
      <c r="U68" s="1"/>
      <c r="V68" s="1"/>
      <c r="W68" s="1"/>
      <c r="X68" s="1"/>
      <c r="Y68" s="1"/>
      <c r="Z68" s="1"/>
    </row>
    <row r="69" spans="1:26" ht="96" customHeight="1" x14ac:dyDescent="0.2">
      <c r="A69" s="709"/>
      <c r="B69" s="710"/>
      <c r="C69" s="95" t="s">
        <v>123</v>
      </c>
      <c r="D69" s="100" t="s">
        <v>15</v>
      </c>
      <c r="E69" s="98"/>
      <c r="F69" s="98"/>
      <c r="G69" s="99"/>
      <c r="H69" s="90" t="s">
        <v>124</v>
      </c>
      <c r="I69" s="21">
        <v>63</v>
      </c>
      <c r="J69" s="21">
        <v>1</v>
      </c>
      <c r="K69" s="6"/>
      <c r="L69" s="1"/>
      <c r="M69" s="1"/>
      <c r="N69" s="1"/>
      <c r="O69" s="1"/>
      <c r="P69" s="1"/>
      <c r="Q69" s="1"/>
      <c r="R69" s="1"/>
      <c r="S69" s="1"/>
      <c r="T69" s="1"/>
      <c r="U69" s="1"/>
      <c r="V69" s="1"/>
      <c r="W69" s="1"/>
      <c r="X69" s="1"/>
      <c r="Y69" s="1"/>
      <c r="Z69" s="1"/>
    </row>
    <row r="70" spans="1:26" ht="12.75" customHeight="1" x14ac:dyDescent="0.2">
      <c r="A70" s="709"/>
      <c r="B70" s="68" t="s">
        <v>125</v>
      </c>
      <c r="C70" s="69" t="s">
        <v>126</v>
      </c>
      <c r="D70" s="101"/>
      <c r="E70" s="81" t="s">
        <v>15</v>
      </c>
      <c r="F70" s="82"/>
      <c r="G70" s="83"/>
      <c r="H70" s="102"/>
      <c r="I70" s="21">
        <v>64</v>
      </c>
      <c r="J70" s="21">
        <v>0</v>
      </c>
      <c r="K70" s="6"/>
      <c r="L70" s="1"/>
      <c r="M70" s="1"/>
      <c r="N70" s="1"/>
      <c r="O70" s="1"/>
      <c r="P70" s="1"/>
      <c r="Q70" s="1"/>
      <c r="R70" s="1"/>
      <c r="S70" s="1"/>
      <c r="T70" s="1"/>
      <c r="U70" s="1"/>
      <c r="V70" s="1"/>
      <c r="W70" s="1"/>
      <c r="X70" s="1"/>
      <c r="Y70" s="1"/>
      <c r="Z70" s="1"/>
    </row>
    <row r="71" spans="1:26" ht="52.5" customHeight="1" x14ac:dyDescent="0.2">
      <c r="A71" s="709"/>
      <c r="B71" s="728" t="s">
        <v>127</v>
      </c>
      <c r="C71" s="34" t="s">
        <v>128</v>
      </c>
      <c r="D71" s="87"/>
      <c r="E71" s="88" t="s">
        <v>15</v>
      </c>
      <c r="F71" s="103"/>
      <c r="G71" s="89"/>
      <c r="H71" s="104"/>
      <c r="I71" s="21">
        <v>65</v>
      </c>
      <c r="J71" s="21">
        <v>0</v>
      </c>
      <c r="K71" s="6"/>
      <c r="L71" s="1"/>
      <c r="M71" s="1"/>
      <c r="N71" s="1"/>
      <c r="O71" s="1"/>
      <c r="P71" s="1"/>
      <c r="Q71" s="1"/>
      <c r="R71" s="1"/>
      <c r="S71" s="1"/>
      <c r="T71" s="1"/>
      <c r="U71" s="1"/>
      <c r="V71" s="1"/>
      <c r="W71" s="1"/>
      <c r="X71" s="1"/>
      <c r="Y71" s="1"/>
      <c r="Z71" s="1"/>
    </row>
    <row r="72" spans="1:26" ht="15.75" customHeight="1" x14ac:dyDescent="0.2">
      <c r="A72" s="709"/>
      <c r="B72" s="717"/>
      <c r="C72" s="95" t="s">
        <v>129</v>
      </c>
      <c r="D72" s="105"/>
      <c r="E72" s="106" t="s">
        <v>15</v>
      </c>
      <c r="F72" s="98"/>
      <c r="G72" s="99"/>
      <c r="H72" s="107"/>
      <c r="I72" s="21">
        <v>66</v>
      </c>
      <c r="J72" s="21">
        <v>0</v>
      </c>
      <c r="K72" s="6"/>
      <c r="L72" s="1"/>
      <c r="M72" s="1"/>
      <c r="N72" s="1"/>
      <c r="O72" s="1"/>
      <c r="P72" s="1"/>
      <c r="Q72" s="1"/>
      <c r="R72" s="1"/>
      <c r="S72" s="1"/>
      <c r="T72" s="1"/>
      <c r="U72" s="1"/>
      <c r="V72" s="1"/>
      <c r="W72" s="1"/>
      <c r="X72" s="1"/>
      <c r="Y72" s="1"/>
      <c r="Z72" s="1"/>
    </row>
    <row r="73" spans="1:26" ht="30" customHeight="1" x14ac:dyDescent="0.2">
      <c r="A73" s="709"/>
      <c r="B73" s="715" t="s">
        <v>130</v>
      </c>
      <c r="C73" s="90" t="s">
        <v>131</v>
      </c>
      <c r="D73" s="91"/>
      <c r="E73" s="92" t="s">
        <v>15</v>
      </c>
      <c r="F73" s="93"/>
      <c r="G73" s="94"/>
      <c r="H73" s="108"/>
      <c r="I73" s="21">
        <v>67</v>
      </c>
      <c r="J73" s="21">
        <v>0</v>
      </c>
      <c r="K73" s="6" t="s">
        <v>19</v>
      </c>
      <c r="L73" s="1"/>
      <c r="M73" s="1"/>
      <c r="N73" s="1"/>
      <c r="O73" s="1"/>
      <c r="P73" s="1"/>
      <c r="Q73" s="1"/>
      <c r="R73" s="1"/>
      <c r="S73" s="1"/>
      <c r="T73" s="1"/>
      <c r="U73" s="1"/>
      <c r="V73" s="1"/>
      <c r="W73" s="1"/>
      <c r="X73" s="1"/>
      <c r="Y73" s="1"/>
      <c r="Z73" s="1"/>
    </row>
    <row r="74" spans="1:26" ht="52.5" customHeight="1" x14ac:dyDescent="0.2">
      <c r="A74" s="710"/>
      <c r="B74" s="716"/>
      <c r="C74" s="95" t="s">
        <v>132</v>
      </c>
      <c r="D74" s="100"/>
      <c r="E74" s="97" t="s">
        <v>15</v>
      </c>
      <c r="F74" s="98"/>
      <c r="G74" s="99"/>
      <c r="H74" s="109"/>
      <c r="I74" s="21">
        <v>68</v>
      </c>
      <c r="J74" s="21">
        <v>0</v>
      </c>
      <c r="K74" s="6" t="s">
        <v>19</v>
      </c>
      <c r="L74" s="1"/>
      <c r="M74" s="1"/>
      <c r="N74" s="1"/>
      <c r="O74" s="1"/>
      <c r="P74" s="1"/>
      <c r="Q74" s="1"/>
      <c r="R74" s="1"/>
      <c r="S74" s="1"/>
      <c r="T74" s="1"/>
      <c r="U74" s="1"/>
      <c r="V74" s="1"/>
      <c r="W74" s="1"/>
      <c r="X74" s="1"/>
      <c r="Y74" s="1"/>
      <c r="Z74" s="1"/>
    </row>
    <row r="75" spans="1:26" ht="12.75" customHeight="1" x14ac:dyDescent="0.2">
      <c r="A75" s="724" t="s">
        <v>133</v>
      </c>
      <c r="B75" s="725"/>
      <c r="C75" s="90" t="s">
        <v>134</v>
      </c>
      <c r="D75" s="91"/>
      <c r="E75" s="92" t="s">
        <v>15</v>
      </c>
      <c r="F75" s="93"/>
      <c r="G75" s="94"/>
      <c r="H75" s="104"/>
      <c r="I75" s="21">
        <v>69</v>
      </c>
      <c r="J75" s="21">
        <v>0</v>
      </c>
      <c r="K75" s="6"/>
      <c r="L75" s="1"/>
      <c r="M75" s="1"/>
      <c r="N75" s="1"/>
      <c r="O75" s="1"/>
      <c r="P75" s="1"/>
      <c r="Q75" s="1"/>
      <c r="R75" s="1"/>
      <c r="S75" s="1"/>
      <c r="T75" s="1"/>
      <c r="U75" s="1"/>
      <c r="V75" s="1"/>
      <c r="W75" s="1"/>
      <c r="X75" s="1"/>
      <c r="Y75" s="1"/>
      <c r="Z75" s="1"/>
    </row>
    <row r="76" spans="1:26" ht="12.75" customHeight="1" x14ac:dyDescent="0.2">
      <c r="A76" s="717"/>
      <c r="B76" s="721"/>
      <c r="C76" s="110" t="s">
        <v>135</v>
      </c>
      <c r="D76" s="111"/>
      <c r="E76" s="112" t="s">
        <v>15</v>
      </c>
      <c r="F76" s="113"/>
      <c r="G76" s="114"/>
      <c r="H76" s="115"/>
      <c r="I76" s="21">
        <v>70</v>
      </c>
      <c r="J76" s="21">
        <v>0</v>
      </c>
      <c r="K76" s="6"/>
      <c r="L76" s="1"/>
      <c r="M76" s="1"/>
      <c r="N76" s="1"/>
      <c r="O76" s="1"/>
      <c r="P76" s="1"/>
      <c r="Q76" s="1"/>
      <c r="R76" s="1"/>
      <c r="S76" s="1"/>
      <c r="T76" s="1"/>
      <c r="U76" s="1"/>
      <c r="V76" s="1"/>
      <c r="W76" s="1"/>
      <c r="X76" s="1"/>
      <c r="Y76" s="1"/>
      <c r="Z76" s="1"/>
    </row>
    <row r="77" spans="1:26" ht="12.75" customHeight="1" x14ac:dyDescent="0.2">
      <c r="A77" s="716"/>
      <c r="B77" s="722"/>
      <c r="C77" s="116" t="s">
        <v>136</v>
      </c>
      <c r="D77" s="117"/>
      <c r="E77" s="118" t="s">
        <v>15</v>
      </c>
      <c r="F77" s="119"/>
      <c r="G77" s="120"/>
      <c r="H77" s="121"/>
      <c r="I77" s="21">
        <v>71</v>
      </c>
      <c r="J77" s="21">
        <v>0</v>
      </c>
      <c r="K77" s="6"/>
      <c r="L77" s="1"/>
      <c r="M77" s="1"/>
      <c r="N77" s="1"/>
      <c r="O77" s="1"/>
      <c r="P77" s="1"/>
      <c r="Q77" s="1"/>
      <c r="R77" s="1"/>
      <c r="S77" s="1"/>
      <c r="T77" s="1"/>
      <c r="U77" s="1"/>
      <c r="V77" s="1"/>
      <c r="W77" s="1"/>
      <c r="X77" s="1"/>
      <c r="Y77" s="1"/>
      <c r="Z77" s="1"/>
    </row>
    <row r="78" spans="1:26" ht="83.25" customHeight="1" x14ac:dyDescent="0.2">
      <c r="A78" s="726" t="s">
        <v>137</v>
      </c>
      <c r="B78" s="695"/>
      <c r="C78" s="122" t="s">
        <v>138</v>
      </c>
      <c r="D78" s="87" t="s">
        <v>15</v>
      </c>
      <c r="E78" s="88"/>
      <c r="F78" s="88"/>
      <c r="G78" s="89"/>
      <c r="H78" s="60" t="s">
        <v>139</v>
      </c>
      <c r="I78" s="21">
        <v>72</v>
      </c>
      <c r="J78" s="21">
        <v>1</v>
      </c>
      <c r="K78" s="6"/>
      <c r="L78" s="1"/>
      <c r="M78" s="1"/>
      <c r="N78" s="1"/>
      <c r="O78" s="1"/>
      <c r="P78" s="1"/>
      <c r="Q78" s="1"/>
      <c r="R78" s="1"/>
      <c r="S78" s="1"/>
      <c r="T78" s="1"/>
      <c r="U78" s="1"/>
      <c r="V78" s="1"/>
      <c r="W78" s="1"/>
      <c r="X78" s="1"/>
      <c r="Y78" s="1"/>
      <c r="Z78" s="1"/>
    </row>
    <row r="79" spans="1:26" ht="87.75" customHeight="1" x14ac:dyDescent="0.2">
      <c r="A79" s="727" t="s">
        <v>140</v>
      </c>
      <c r="B79" s="725"/>
      <c r="C79" s="90" t="s">
        <v>141</v>
      </c>
      <c r="D79" s="91"/>
      <c r="E79" s="92"/>
      <c r="F79" s="93"/>
      <c r="G79" s="94" t="s">
        <v>15</v>
      </c>
      <c r="H79" s="718" t="s">
        <v>142</v>
      </c>
      <c r="I79" s="21">
        <v>73</v>
      </c>
      <c r="J79" s="62"/>
      <c r="K79" s="6"/>
      <c r="L79" s="1"/>
      <c r="M79" s="1"/>
      <c r="N79" s="1"/>
      <c r="O79" s="1"/>
      <c r="P79" s="1"/>
      <c r="Q79" s="1"/>
      <c r="R79" s="1"/>
      <c r="S79" s="1"/>
      <c r="T79" s="1"/>
      <c r="U79" s="1"/>
      <c r="V79" s="1"/>
      <c r="W79" s="1"/>
      <c r="X79" s="1"/>
      <c r="Y79" s="1"/>
      <c r="Z79" s="1"/>
    </row>
    <row r="80" spans="1:26" ht="12.75" customHeight="1" x14ac:dyDescent="0.2">
      <c r="A80" s="716"/>
      <c r="B80" s="722"/>
      <c r="C80" s="95" t="s">
        <v>143</v>
      </c>
      <c r="D80" s="105"/>
      <c r="E80" s="97"/>
      <c r="F80" s="98"/>
      <c r="G80" s="123" t="s">
        <v>15</v>
      </c>
      <c r="H80" s="710"/>
      <c r="I80" s="21">
        <v>74</v>
      </c>
      <c r="J80" s="62"/>
      <c r="K80" s="6"/>
      <c r="L80" s="1"/>
      <c r="M80" s="1"/>
      <c r="N80" s="1"/>
      <c r="O80" s="1"/>
      <c r="P80" s="1"/>
      <c r="Q80" s="1"/>
      <c r="R80" s="1"/>
      <c r="S80" s="1"/>
      <c r="T80" s="1"/>
      <c r="U80" s="1"/>
      <c r="V80" s="1"/>
      <c r="W80" s="1"/>
      <c r="X80" s="1"/>
      <c r="Y80" s="1"/>
      <c r="Z80" s="1"/>
    </row>
    <row r="81" spans="1:26" ht="12.75" customHeight="1" x14ac:dyDescent="0.2">
      <c r="A81" s="730" t="s">
        <v>144</v>
      </c>
      <c r="B81" s="707"/>
      <c r="C81" s="124" t="s">
        <v>145</v>
      </c>
      <c r="D81" s="80"/>
      <c r="E81" s="81" t="s">
        <v>15</v>
      </c>
      <c r="F81" s="82"/>
      <c r="G81" s="83"/>
      <c r="H81" s="125"/>
      <c r="I81" s="21">
        <v>75</v>
      </c>
      <c r="J81" s="21">
        <v>0</v>
      </c>
      <c r="K81" s="6"/>
      <c r="L81" s="1"/>
      <c r="M81" s="1"/>
      <c r="N81" s="1"/>
      <c r="O81" s="1"/>
      <c r="P81" s="1"/>
      <c r="Q81" s="1"/>
      <c r="R81" s="1"/>
      <c r="S81" s="1"/>
      <c r="T81" s="1"/>
      <c r="U81" s="1"/>
      <c r="V81" s="1"/>
      <c r="W81" s="1"/>
      <c r="X81" s="1"/>
      <c r="Y81" s="1"/>
      <c r="Z81" s="1"/>
    </row>
    <row r="82" spans="1:26" ht="12.75" customHeight="1" x14ac:dyDescent="0.2">
      <c r="A82" s="724" t="s">
        <v>146</v>
      </c>
      <c r="B82" s="725"/>
      <c r="C82" s="90" t="s">
        <v>147</v>
      </c>
      <c r="D82" s="91" t="s">
        <v>15</v>
      </c>
      <c r="E82" s="92"/>
      <c r="F82" s="93"/>
      <c r="G82" s="94"/>
      <c r="H82" s="126" t="s">
        <v>148</v>
      </c>
      <c r="I82" s="21">
        <v>76</v>
      </c>
      <c r="J82" s="21">
        <v>1</v>
      </c>
      <c r="K82" s="6"/>
      <c r="L82" s="1"/>
      <c r="M82" s="1"/>
      <c r="N82" s="1"/>
      <c r="O82" s="1"/>
      <c r="P82" s="1"/>
      <c r="Q82" s="1"/>
      <c r="R82" s="1"/>
      <c r="S82" s="1"/>
      <c r="T82" s="1"/>
      <c r="U82" s="1"/>
      <c r="V82" s="1"/>
      <c r="W82" s="1"/>
      <c r="X82" s="1"/>
      <c r="Y82" s="1"/>
      <c r="Z82" s="1"/>
    </row>
    <row r="83" spans="1:26" ht="104.25" customHeight="1" x14ac:dyDescent="0.2">
      <c r="A83" s="716"/>
      <c r="B83" s="722"/>
      <c r="C83" s="95" t="s">
        <v>149</v>
      </c>
      <c r="D83" s="100" t="s">
        <v>15</v>
      </c>
      <c r="E83" s="98"/>
      <c r="F83" s="98"/>
      <c r="G83" s="99"/>
      <c r="H83" s="64" t="s">
        <v>150</v>
      </c>
      <c r="I83" s="21">
        <v>77</v>
      </c>
      <c r="J83" s="21">
        <v>1</v>
      </c>
      <c r="K83" s="6"/>
      <c r="L83" s="1"/>
      <c r="M83" s="1"/>
      <c r="N83" s="1"/>
      <c r="O83" s="1"/>
      <c r="P83" s="1"/>
      <c r="Q83" s="1"/>
      <c r="R83" s="1"/>
      <c r="S83" s="1"/>
      <c r="T83" s="1"/>
      <c r="U83" s="1"/>
      <c r="V83" s="1"/>
      <c r="W83" s="1"/>
      <c r="X83" s="1"/>
      <c r="Y83" s="1"/>
      <c r="Z83" s="1"/>
    </row>
    <row r="84" spans="1:26" ht="143.25" customHeight="1" x14ac:dyDescent="0.2">
      <c r="A84" s="719" t="s">
        <v>151</v>
      </c>
      <c r="B84" s="720"/>
      <c r="C84" s="34" t="s">
        <v>152</v>
      </c>
      <c r="D84" s="87"/>
      <c r="E84" s="88"/>
      <c r="F84" s="103"/>
      <c r="G84" s="89" t="s">
        <v>15</v>
      </c>
      <c r="H84" s="718" t="s">
        <v>153</v>
      </c>
      <c r="I84" s="21">
        <v>78</v>
      </c>
      <c r="J84" s="62"/>
      <c r="K84" s="6"/>
      <c r="L84" s="1"/>
      <c r="M84" s="1"/>
      <c r="N84" s="1"/>
      <c r="O84" s="1"/>
      <c r="P84" s="1"/>
      <c r="Q84" s="1"/>
      <c r="R84" s="1"/>
      <c r="S84" s="1"/>
      <c r="T84" s="1"/>
      <c r="U84" s="1"/>
      <c r="V84" s="1"/>
      <c r="W84" s="1"/>
      <c r="X84" s="1"/>
      <c r="Y84" s="1"/>
      <c r="Z84" s="1"/>
    </row>
    <row r="85" spans="1:26" ht="129" customHeight="1" x14ac:dyDescent="0.2">
      <c r="A85" s="717"/>
      <c r="B85" s="721"/>
      <c r="C85" s="36" t="s">
        <v>154</v>
      </c>
      <c r="D85" s="111"/>
      <c r="E85" s="112"/>
      <c r="F85" s="113"/>
      <c r="G85" s="127" t="s">
        <v>15</v>
      </c>
      <c r="H85" s="709"/>
      <c r="I85" s="21">
        <v>79</v>
      </c>
      <c r="J85" s="62"/>
      <c r="K85" s="6"/>
      <c r="L85" s="1"/>
      <c r="M85" s="1"/>
      <c r="N85" s="1"/>
      <c r="O85" s="1"/>
      <c r="P85" s="1"/>
      <c r="Q85" s="1"/>
      <c r="R85" s="1"/>
      <c r="S85" s="1"/>
      <c r="T85" s="1"/>
      <c r="U85" s="1"/>
      <c r="V85" s="1"/>
      <c r="W85" s="1"/>
      <c r="X85" s="1"/>
      <c r="Y85" s="1"/>
      <c r="Z85" s="1"/>
    </row>
    <row r="86" spans="1:26" ht="12.75" customHeight="1" x14ac:dyDescent="0.2">
      <c r="A86" s="717"/>
      <c r="B86" s="721"/>
      <c r="C86" s="36" t="s">
        <v>155</v>
      </c>
      <c r="D86" s="111"/>
      <c r="E86" s="112"/>
      <c r="F86" s="113"/>
      <c r="G86" s="127" t="s">
        <v>15</v>
      </c>
      <c r="H86" s="709"/>
      <c r="I86" s="21">
        <v>80</v>
      </c>
      <c r="J86" s="62"/>
      <c r="K86" s="6"/>
      <c r="L86" s="1"/>
      <c r="M86" s="1"/>
      <c r="N86" s="1"/>
      <c r="O86" s="1"/>
      <c r="P86" s="1"/>
      <c r="Q86" s="1"/>
      <c r="R86" s="1"/>
      <c r="S86" s="1"/>
      <c r="T86" s="1"/>
      <c r="U86" s="1"/>
      <c r="V86" s="1"/>
      <c r="W86" s="1"/>
      <c r="X86" s="1"/>
      <c r="Y86" s="1"/>
      <c r="Z86" s="1"/>
    </row>
    <row r="87" spans="1:26" ht="12.75" customHeight="1" x14ac:dyDescent="0.2">
      <c r="A87" s="716"/>
      <c r="B87" s="722"/>
      <c r="C87" s="36" t="s">
        <v>156</v>
      </c>
      <c r="D87" s="117"/>
      <c r="E87" s="118"/>
      <c r="F87" s="119"/>
      <c r="G87" s="128" t="s">
        <v>15</v>
      </c>
      <c r="H87" s="710"/>
      <c r="I87" s="21">
        <v>81</v>
      </c>
      <c r="J87" s="62"/>
      <c r="K87" s="6"/>
      <c r="L87" s="1"/>
      <c r="M87" s="1"/>
      <c r="N87" s="1"/>
      <c r="O87" s="1"/>
      <c r="P87" s="1"/>
      <c r="Q87" s="1"/>
      <c r="R87" s="1"/>
      <c r="S87" s="1"/>
      <c r="T87" s="1"/>
      <c r="U87" s="1"/>
      <c r="V87" s="1"/>
      <c r="W87" s="1"/>
      <c r="X87" s="1"/>
      <c r="Y87" s="1"/>
      <c r="Z87" s="1"/>
    </row>
    <row r="88" spans="1:26" ht="12.75" customHeight="1" x14ac:dyDescent="0.2">
      <c r="A88" s="723" t="s">
        <v>157</v>
      </c>
      <c r="B88" s="695"/>
      <c r="C88" s="64" t="s">
        <v>158</v>
      </c>
      <c r="D88" s="101" t="s">
        <v>15</v>
      </c>
      <c r="E88" s="82"/>
      <c r="F88" s="81"/>
      <c r="G88" s="83"/>
      <c r="H88" s="102" t="s">
        <v>159</v>
      </c>
      <c r="I88" s="21">
        <v>82</v>
      </c>
      <c r="J88" s="21">
        <v>1</v>
      </c>
      <c r="K88" s="6"/>
      <c r="L88" s="1"/>
      <c r="M88" s="1"/>
      <c r="N88" s="1"/>
      <c r="O88" s="1"/>
      <c r="P88" s="1"/>
      <c r="Q88" s="1"/>
      <c r="R88" s="1"/>
      <c r="S88" s="1"/>
      <c r="T88" s="1"/>
      <c r="U88" s="1"/>
      <c r="V88" s="1"/>
      <c r="W88" s="1"/>
      <c r="X88" s="1"/>
      <c r="Y88" s="1"/>
      <c r="Z88" s="1"/>
    </row>
    <row r="89" spans="1:26" ht="61.5" customHeight="1" x14ac:dyDescent="0.2">
      <c r="A89" s="728" t="s">
        <v>160</v>
      </c>
      <c r="B89" s="721"/>
      <c r="C89" s="129" t="s">
        <v>161</v>
      </c>
      <c r="D89" s="130" t="s">
        <v>15</v>
      </c>
      <c r="E89" s="131"/>
      <c r="F89" s="132"/>
      <c r="G89" s="133"/>
      <c r="H89" s="134"/>
      <c r="I89" s="21">
        <v>83</v>
      </c>
      <c r="J89" s="21">
        <v>1</v>
      </c>
      <c r="K89" s="6"/>
      <c r="L89" s="1"/>
      <c r="M89" s="1"/>
      <c r="N89" s="1"/>
      <c r="O89" s="1"/>
      <c r="P89" s="1"/>
      <c r="Q89" s="1"/>
      <c r="R89" s="1"/>
      <c r="S89" s="1"/>
      <c r="T89" s="1"/>
      <c r="U89" s="1"/>
      <c r="V89" s="1"/>
      <c r="W89" s="1"/>
      <c r="X89" s="1"/>
      <c r="Y89" s="1"/>
      <c r="Z89" s="1"/>
    </row>
    <row r="90" spans="1:26" ht="12.75" customHeight="1" x14ac:dyDescent="0.2">
      <c r="A90" s="717"/>
      <c r="B90" s="721"/>
      <c r="C90" s="135" t="s">
        <v>162</v>
      </c>
      <c r="D90" s="136" t="s">
        <v>15</v>
      </c>
      <c r="E90" s="137"/>
      <c r="F90" s="137"/>
      <c r="G90" s="138"/>
      <c r="H90" s="139" t="s">
        <v>163</v>
      </c>
      <c r="I90" s="21">
        <v>84</v>
      </c>
      <c r="J90" s="21">
        <v>1</v>
      </c>
      <c r="K90" s="6"/>
      <c r="L90" s="1"/>
      <c r="M90" s="1"/>
      <c r="N90" s="1"/>
      <c r="O90" s="1"/>
      <c r="P90" s="1"/>
      <c r="Q90" s="1"/>
      <c r="R90" s="1"/>
      <c r="S90" s="1"/>
      <c r="T90" s="1"/>
      <c r="U90" s="1"/>
      <c r="V90" s="1"/>
      <c r="W90" s="1"/>
      <c r="X90" s="1"/>
      <c r="Y90" s="1"/>
      <c r="Z90" s="1"/>
    </row>
    <row r="91" spans="1:26" ht="12.75" customHeight="1" x14ac:dyDescent="0.2">
      <c r="A91" s="717"/>
      <c r="B91" s="721"/>
      <c r="C91" s="135" t="s">
        <v>164</v>
      </c>
      <c r="D91" s="136" t="s">
        <v>15</v>
      </c>
      <c r="E91" s="137"/>
      <c r="F91" s="137"/>
      <c r="G91" s="138"/>
      <c r="H91" s="139"/>
      <c r="I91" s="21">
        <v>85</v>
      </c>
      <c r="J91" s="21">
        <v>1</v>
      </c>
      <c r="K91" s="6"/>
      <c r="L91" s="1"/>
      <c r="M91" s="1"/>
      <c r="N91" s="1"/>
      <c r="O91" s="1"/>
      <c r="P91" s="1"/>
      <c r="Q91" s="1"/>
      <c r="R91" s="1"/>
      <c r="S91" s="1"/>
      <c r="T91" s="1"/>
      <c r="U91" s="1"/>
      <c r="V91" s="1"/>
      <c r="W91" s="1"/>
      <c r="X91" s="1"/>
      <c r="Y91" s="1"/>
      <c r="Z91" s="1"/>
    </row>
    <row r="92" spans="1:26" ht="66" customHeight="1" x14ac:dyDescent="0.2">
      <c r="A92" s="717"/>
      <c r="B92" s="721"/>
      <c r="C92" s="135" t="s">
        <v>165</v>
      </c>
      <c r="D92" s="136" t="s">
        <v>15</v>
      </c>
      <c r="E92" s="137"/>
      <c r="F92" s="137"/>
      <c r="G92" s="138"/>
      <c r="H92" s="139" t="s">
        <v>166</v>
      </c>
      <c r="I92" s="21">
        <v>86</v>
      </c>
      <c r="J92" s="21">
        <v>1</v>
      </c>
      <c r="K92" s="6"/>
      <c r="L92" s="1"/>
      <c r="M92" s="1"/>
      <c r="N92" s="1"/>
      <c r="O92" s="1"/>
      <c r="P92" s="1"/>
      <c r="Q92" s="1"/>
      <c r="R92" s="1"/>
      <c r="S92" s="1"/>
      <c r="T92" s="1"/>
      <c r="U92" s="1"/>
      <c r="V92" s="1"/>
      <c r="W92" s="1"/>
      <c r="X92" s="1"/>
      <c r="Y92" s="1"/>
      <c r="Z92" s="1"/>
    </row>
    <row r="93" spans="1:26" ht="12.75" customHeight="1" x14ac:dyDescent="0.2">
      <c r="A93" s="716"/>
      <c r="B93" s="722"/>
      <c r="C93" s="51" t="s">
        <v>167</v>
      </c>
      <c r="D93" s="140" t="s">
        <v>15</v>
      </c>
      <c r="E93" s="119"/>
      <c r="F93" s="119"/>
      <c r="G93" s="120"/>
      <c r="H93" s="141"/>
      <c r="I93" s="21">
        <v>87</v>
      </c>
      <c r="J93" s="21">
        <v>1</v>
      </c>
      <c r="K93" s="6"/>
      <c r="L93" s="1"/>
      <c r="M93" s="1"/>
      <c r="N93" s="1"/>
      <c r="O93" s="1"/>
      <c r="P93" s="1"/>
      <c r="Q93" s="1"/>
      <c r="R93" s="1"/>
      <c r="S93" s="1"/>
      <c r="T93" s="1"/>
      <c r="U93" s="1"/>
      <c r="V93" s="1"/>
      <c r="W93" s="1"/>
      <c r="X93" s="1"/>
      <c r="Y93" s="1"/>
      <c r="Z93" s="1"/>
    </row>
    <row r="94" spans="1:26" ht="12.75" customHeight="1" x14ac:dyDescent="0.2">
      <c r="A94" s="715" t="s">
        <v>168</v>
      </c>
      <c r="B94" s="725"/>
      <c r="C94" s="129" t="s">
        <v>169</v>
      </c>
      <c r="D94" s="130"/>
      <c r="E94" s="131" t="s">
        <v>15</v>
      </c>
      <c r="F94" s="132"/>
      <c r="G94" s="133"/>
      <c r="H94" s="134"/>
      <c r="I94" s="21">
        <v>88</v>
      </c>
      <c r="J94" s="21">
        <v>0</v>
      </c>
      <c r="K94" s="6"/>
      <c r="L94" s="1"/>
      <c r="M94" s="1"/>
      <c r="N94" s="1"/>
      <c r="O94" s="1"/>
      <c r="P94" s="1"/>
      <c r="Q94" s="1"/>
      <c r="R94" s="1"/>
      <c r="S94" s="1"/>
      <c r="T94" s="1"/>
      <c r="U94" s="1"/>
      <c r="V94" s="1"/>
      <c r="W94" s="1"/>
      <c r="X94" s="1"/>
      <c r="Y94" s="1"/>
      <c r="Z94" s="1"/>
    </row>
    <row r="95" spans="1:26" ht="12.75" customHeight="1" x14ac:dyDescent="0.2">
      <c r="A95" s="717"/>
      <c r="B95" s="721"/>
      <c r="C95" s="135" t="s">
        <v>170</v>
      </c>
      <c r="D95" s="142"/>
      <c r="E95" s="143" t="s">
        <v>15</v>
      </c>
      <c r="F95" s="137"/>
      <c r="G95" s="138"/>
      <c r="H95" s="139"/>
      <c r="I95" s="21">
        <v>89</v>
      </c>
      <c r="J95" s="21">
        <v>0</v>
      </c>
      <c r="K95" s="6"/>
      <c r="L95" s="1"/>
      <c r="M95" s="1"/>
      <c r="N95" s="1"/>
      <c r="O95" s="1"/>
      <c r="P95" s="1"/>
      <c r="Q95" s="1"/>
      <c r="R95" s="1"/>
      <c r="S95" s="1"/>
      <c r="T95" s="1"/>
      <c r="U95" s="1"/>
      <c r="V95" s="1"/>
      <c r="W95" s="1"/>
      <c r="X95" s="1"/>
      <c r="Y95" s="1"/>
      <c r="Z95" s="1"/>
    </row>
    <row r="96" spans="1:26" ht="12.75" customHeight="1" x14ac:dyDescent="0.2">
      <c r="A96" s="717"/>
      <c r="B96" s="721"/>
      <c r="C96" s="135" t="s">
        <v>171</v>
      </c>
      <c r="D96" s="142"/>
      <c r="E96" s="143" t="s">
        <v>15</v>
      </c>
      <c r="F96" s="137"/>
      <c r="G96" s="138"/>
      <c r="H96" s="139"/>
      <c r="I96" s="21">
        <v>90</v>
      </c>
      <c r="J96" s="21">
        <v>0</v>
      </c>
      <c r="K96" s="6"/>
      <c r="L96" s="1"/>
      <c r="M96" s="1"/>
      <c r="N96" s="1"/>
      <c r="O96" s="1"/>
      <c r="P96" s="1"/>
      <c r="Q96" s="1"/>
      <c r="R96" s="1"/>
      <c r="S96" s="1"/>
      <c r="T96" s="1"/>
      <c r="U96" s="1"/>
      <c r="V96" s="1"/>
      <c r="W96" s="1"/>
      <c r="X96" s="1"/>
      <c r="Y96" s="1"/>
      <c r="Z96" s="1"/>
    </row>
    <row r="97" spans="1:26" ht="12.75" customHeight="1" x14ac:dyDescent="0.2">
      <c r="A97" s="716"/>
      <c r="B97" s="722"/>
      <c r="C97" s="51" t="s">
        <v>172</v>
      </c>
      <c r="D97" s="117"/>
      <c r="E97" s="118" t="s">
        <v>15</v>
      </c>
      <c r="F97" s="119"/>
      <c r="G97" s="120"/>
      <c r="H97" s="141"/>
      <c r="I97" s="21">
        <v>91</v>
      </c>
      <c r="J97" s="21">
        <v>0</v>
      </c>
      <c r="K97" s="6"/>
      <c r="L97" s="1"/>
      <c r="M97" s="1"/>
      <c r="N97" s="1"/>
      <c r="O97" s="1"/>
      <c r="P97" s="1"/>
      <c r="Q97" s="1"/>
      <c r="R97" s="1"/>
      <c r="S97" s="1"/>
      <c r="T97" s="1"/>
      <c r="U97" s="1"/>
      <c r="V97" s="1"/>
      <c r="W97" s="1"/>
      <c r="X97" s="1"/>
      <c r="Y97" s="1"/>
      <c r="Z97" s="1"/>
    </row>
    <row r="98" spans="1:26" ht="12.75" customHeight="1" x14ac:dyDescent="0.2">
      <c r="A98" s="723" t="s">
        <v>173</v>
      </c>
      <c r="B98" s="695"/>
      <c r="C98" s="64" t="s">
        <v>174</v>
      </c>
      <c r="D98" s="101" t="s">
        <v>15</v>
      </c>
      <c r="E98" s="82"/>
      <c r="F98" s="82"/>
      <c r="G98" s="83"/>
      <c r="H98" s="64" t="s">
        <v>175</v>
      </c>
      <c r="I98" s="21">
        <v>92</v>
      </c>
      <c r="J98" s="21">
        <v>1</v>
      </c>
      <c r="K98" s="6"/>
      <c r="L98" s="1"/>
      <c r="M98" s="1"/>
      <c r="N98" s="1"/>
      <c r="O98" s="1"/>
      <c r="P98" s="1"/>
      <c r="Q98" s="1"/>
      <c r="R98" s="1"/>
      <c r="S98" s="1"/>
      <c r="T98" s="1"/>
      <c r="U98" s="1"/>
      <c r="V98" s="1"/>
      <c r="W98" s="1"/>
      <c r="X98" s="1"/>
      <c r="Y98" s="1"/>
      <c r="Z98" s="1"/>
    </row>
    <row r="99" spans="1:26" ht="29.25" customHeight="1" x14ac:dyDescent="0.2">
      <c r="A99" s="144">
        <f>(5*100)/92</f>
        <v>5.4347826086956523</v>
      </c>
      <c r="B99" s="144"/>
      <c r="C99" s="144">
        <f>(1*100)/92</f>
        <v>1.0869565217391304</v>
      </c>
      <c r="D99" s="1"/>
      <c r="E99" s="1"/>
      <c r="F99" s="1"/>
      <c r="G99" s="1">
        <f>(6*100)/92</f>
        <v>6.5217391304347823</v>
      </c>
      <c r="H99" s="1">
        <f>(51*100)/92</f>
        <v>55.434782608695649</v>
      </c>
      <c r="I99" s="1"/>
      <c r="J99" s="1">
        <f>SUM(J7:J98)</f>
        <v>50.5</v>
      </c>
      <c r="K99" s="2"/>
      <c r="L99" s="1"/>
      <c r="M99" s="1"/>
      <c r="N99" s="1"/>
      <c r="O99" s="1"/>
      <c r="P99" s="1"/>
      <c r="Q99" s="1"/>
      <c r="R99" s="1"/>
      <c r="S99" s="1"/>
      <c r="T99" s="1"/>
      <c r="U99" s="1"/>
      <c r="V99" s="1"/>
      <c r="W99" s="1"/>
      <c r="X99" s="1"/>
      <c r="Y99" s="1"/>
      <c r="Z99" s="1"/>
    </row>
    <row r="100" spans="1:26" ht="12.75" customHeight="1" x14ac:dyDescent="0.2">
      <c r="A100" s="1"/>
      <c r="B100" s="145"/>
      <c r="C100" s="1">
        <f>A99+C99+G99+H99</f>
        <v>68.478260869565219</v>
      </c>
      <c r="D100" s="1"/>
      <c r="E100" s="1"/>
      <c r="F100" s="1"/>
      <c r="G100" s="1"/>
      <c r="H100" s="1"/>
      <c r="I100" s="1"/>
      <c r="J100" s="1"/>
      <c r="K100" s="2"/>
      <c r="L100" s="1"/>
      <c r="M100" s="1"/>
      <c r="N100" s="1"/>
      <c r="O100" s="1"/>
      <c r="P100" s="1"/>
      <c r="Q100" s="1"/>
      <c r="R100" s="1"/>
      <c r="S100" s="1"/>
      <c r="T100" s="1"/>
      <c r="U100" s="1"/>
      <c r="V100" s="1"/>
      <c r="W100" s="1"/>
      <c r="X100" s="1"/>
      <c r="Y100" s="1"/>
      <c r="Z100" s="1"/>
    </row>
    <row r="101" spans="1:26" ht="12.75" customHeight="1" x14ac:dyDescent="0.2">
      <c r="A101" s="1"/>
      <c r="B101" s="145"/>
      <c r="C101" s="1"/>
      <c r="D101" s="1"/>
      <c r="E101" s="1"/>
      <c r="F101" s="1"/>
      <c r="G101" s="1"/>
      <c r="H101" s="1"/>
      <c r="I101" s="1"/>
      <c r="J101" s="1"/>
      <c r="K101" s="2"/>
      <c r="L101" s="1"/>
      <c r="M101" s="1"/>
      <c r="N101" s="1"/>
      <c r="O101" s="1"/>
      <c r="P101" s="1"/>
      <c r="Q101" s="1"/>
      <c r="R101" s="1"/>
      <c r="S101" s="1"/>
      <c r="T101" s="1"/>
      <c r="U101" s="1"/>
      <c r="V101" s="1"/>
      <c r="W101" s="1"/>
      <c r="X101" s="1"/>
      <c r="Y101" s="1"/>
      <c r="Z101" s="1"/>
    </row>
    <row r="102" spans="1:26" ht="12.75" customHeight="1" x14ac:dyDescent="0.2">
      <c r="A102" s="1"/>
      <c r="B102" s="145"/>
      <c r="C102" s="1"/>
      <c r="D102" s="1"/>
      <c r="E102" s="1"/>
      <c r="F102" s="1"/>
      <c r="G102" s="1"/>
      <c r="H102" s="1"/>
      <c r="I102" s="1"/>
      <c r="J102" s="1"/>
      <c r="K102" s="2"/>
      <c r="L102" s="1"/>
      <c r="M102" s="1"/>
      <c r="N102" s="1"/>
      <c r="O102" s="1"/>
      <c r="P102" s="1"/>
      <c r="Q102" s="1"/>
      <c r="R102" s="1"/>
      <c r="S102" s="1"/>
      <c r="T102" s="1"/>
      <c r="U102" s="1"/>
      <c r="V102" s="1"/>
      <c r="W102" s="1"/>
      <c r="X102" s="1"/>
      <c r="Y102" s="1"/>
      <c r="Z102" s="1"/>
    </row>
    <row r="103" spans="1:26" ht="12.75" customHeight="1" x14ac:dyDescent="0.2">
      <c r="A103" s="1"/>
      <c r="B103" s="145"/>
      <c r="C103" s="1"/>
      <c r="D103" s="1"/>
      <c r="E103" s="1"/>
      <c r="F103" s="1"/>
      <c r="G103" s="1"/>
      <c r="H103" s="1"/>
      <c r="I103" s="1"/>
      <c r="J103" s="1"/>
      <c r="K103" s="2"/>
      <c r="L103" s="1"/>
      <c r="M103" s="1"/>
      <c r="N103" s="1"/>
      <c r="O103" s="1"/>
      <c r="P103" s="1"/>
      <c r="Q103" s="1"/>
      <c r="R103" s="1"/>
      <c r="S103" s="1"/>
      <c r="T103" s="1"/>
      <c r="U103" s="1"/>
      <c r="V103" s="1"/>
      <c r="W103" s="1"/>
      <c r="X103" s="1"/>
      <c r="Y103" s="1"/>
      <c r="Z103" s="1"/>
    </row>
    <row r="104" spans="1:26" ht="12.75" customHeight="1" x14ac:dyDescent="0.2">
      <c r="A104" s="1"/>
      <c r="B104" s="145"/>
      <c r="C104" s="1"/>
      <c r="D104" s="1"/>
      <c r="E104" s="1"/>
      <c r="F104" s="1"/>
      <c r="G104" s="1"/>
      <c r="H104" s="1"/>
      <c r="I104" s="1"/>
      <c r="J104" s="1"/>
      <c r="K104" s="2"/>
      <c r="L104" s="1"/>
      <c r="M104" s="1"/>
      <c r="N104" s="1"/>
      <c r="O104" s="1"/>
      <c r="P104" s="1"/>
      <c r="Q104" s="1"/>
      <c r="R104" s="1"/>
      <c r="S104" s="1"/>
      <c r="T104" s="1"/>
      <c r="U104" s="1"/>
      <c r="V104" s="1"/>
      <c r="W104" s="1"/>
      <c r="X104" s="1"/>
      <c r="Y104" s="1"/>
      <c r="Z104" s="1"/>
    </row>
    <row r="105" spans="1:26" ht="12.75" customHeight="1" x14ac:dyDescent="0.2">
      <c r="A105" s="1"/>
      <c r="B105" s="145"/>
      <c r="C105" s="1"/>
      <c r="D105" s="1"/>
      <c r="E105" s="1"/>
      <c r="F105" s="1"/>
      <c r="G105" s="1"/>
      <c r="H105" s="1"/>
      <c r="I105" s="1"/>
      <c r="J105" s="1"/>
      <c r="K105" s="2"/>
      <c r="L105" s="1"/>
      <c r="M105" s="1"/>
      <c r="N105" s="1"/>
      <c r="O105" s="1"/>
      <c r="P105" s="1"/>
      <c r="Q105" s="1"/>
      <c r="R105" s="1"/>
      <c r="S105" s="1"/>
      <c r="T105" s="1"/>
      <c r="U105" s="1"/>
      <c r="V105" s="1"/>
      <c r="W105" s="1"/>
      <c r="X105" s="1"/>
      <c r="Y105" s="1"/>
      <c r="Z105" s="1"/>
    </row>
    <row r="106" spans="1:26" ht="12.75" customHeight="1" x14ac:dyDescent="0.2">
      <c r="A106" s="1"/>
      <c r="B106" s="145"/>
      <c r="C106" s="1"/>
      <c r="D106" s="1"/>
      <c r="E106" s="1"/>
      <c r="F106" s="1"/>
      <c r="G106" s="1"/>
      <c r="H106" s="1"/>
      <c r="I106" s="1"/>
      <c r="J106" s="1"/>
      <c r="K106" s="2"/>
      <c r="L106" s="1"/>
      <c r="M106" s="1"/>
      <c r="N106" s="1"/>
      <c r="O106" s="1"/>
      <c r="P106" s="1"/>
      <c r="Q106" s="1"/>
      <c r="R106" s="1"/>
      <c r="S106" s="1"/>
      <c r="T106" s="1"/>
      <c r="U106" s="1"/>
      <c r="V106" s="1"/>
      <c r="W106" s="1"/>
      <c r="X106" s="1"/>
      <c r="Y106" s="1"/>
      <c r="Z106" s="1"/>
    </row>
    <row r="107" spans="1:26" ht="12.75" customHeight="1" x14ac:dyDescent="0.2">
      <c r="A107" s="1"/>
      <c r="B107" s="145"/>
      <c r="C107" s="1"/>
      <c r="D107" s="1"/>
      <c r="E107" s="1"/>
      <c r="F107" s="1"/>
      <c r="G107" s="1"/>
      <c r="H107" s="1"/>
      <c r="I107" s="1"/>
      <c r="J107" s="1"/>
      <c r="K107" s="2"/>
      <c r="L107" s="1"/>
      <c r="M107" s="1"/>
      <c r="N107" s="1"/>
      <c r="O107" s="1"/>
      <c r="P107" s="1"/>
      <c r="Q107" s="1"/>
      <c r="R107" s="1"/>
      <c r="S107" s="1"/>
      <c r="T107" s="1"/>
      <c r="U107" s="1"/>
      <c r="V107" s="1"/>
      <c r="W107" s="1"/>
      <c r="X107" s="1"/>
      <c r="Y107" s="1"/>
      <c r="Z107" s="1"/>
    </row>
    <row r="108" spans="1:26" ht="12.75" customHeight="1" x14ac:dyDescent="0.2">
      <c r="A108" s="1"/>
      <c r="B108" s="145"/>
      <c r="C108" s="1"/>
      <c r="D108" s="1"/>
      <c r="E108" s="1"/>
      <c r="F108" s="1"/>
      <c r="G108" s="1"/>
      <c r="H108" s="1"/>
      <c r="I108" s="1"/>
      <c r="J108" s="1"/>
      <c r="K108" s="2"/>
      <c r="L108" s="1"/>
      <c r="M108" s="1"/>
      <c r="N108" s="1"/>
      <c r="O108" s="1"/>
      <c r="P108" s="1"/>
      <c r="Q108" s="1"/>
      <c r="R108" s="1"/>
      <c r="S108" s="1"/>
      <c r="T108" s="1"/>
      <c r="U108" s="1"/>
      <c r="V108" s="1"/>
      <c r="W108" s="1"/>
      <c r="X108" s="1"/>
      <c r="Y108" s="1"/>
      <c r="Z108" s="1"/>
    </row>
    <row r="109" spans="1:26" ht="12.75" customHeight="1" x14ac:dyDescent="0.2">
      <c r="A109" s="1"/>
      <c r="B109" s="145"/>
      <c r="C109" s="1"/>
      <c r="D109" s="1"/>
      <c r="E109" s="1"/>
      <c r="F109" s="1"/>
      <c r="G109" s="1"/>
      <c r="H109" s="1"/>
      <c r="I109" s="1"/>
      <c r="J109" s="1"/>
      <c r="K109" s="2"/>
      <c r="L109" s="1"/>
      <c r="M109" s="1"/>
      <c r="N109" s="1"/>
      <c r="O109" s="1"/>
      <c r="P109" s="1"/>
      <c r="Q109" s="1"/>
      <c r="R109" s="1"/>
      <c r="S109" s="1"/>
      <c r="T109" s="1"/>
      <c r="U109" s="1"/>
      <c r="V109" s="1"/>
      <c r="W109" s="1"/>
      <c r="X109" s="1"/>
      <c r="Y109" s="1"/>
      <c r="Z109" s="1"/>
    </row>
    <row r="110" spans="1:26" ht="12.75" customHeight="1" x14ac:dyDescent="0.2">
      <c r="A110" s="1"/>
      <c r="B110" s="145"/>
      <c r="C110" s="1"/>
      <c r="D110" s="1"/>
      <c r="E110" s="1"/>
      <c r="F110" s="1"/>
      <c r="G110" s="1"/>
      <c r="H110" s="1"/>
      <c r="I110" s="1"/>
      <c r="J110" s="1"/>
      <c r="K110" s="2"/>
      <c r="L110" s="1"/>
      <c r="M110" s="1"/>
      <c r="N110" s="1"/>
      <c r="O110" s="1"/>
      <c r="P110" s="1"/>
      <c r="Q110" s="1"/>
      <c r="R110" s="1"/>
      <c r="S110" s="1"/>
      <c r="T110" s="1"/>
      <c r="U110" s="1"/>
      <c r="V110" s="1"/>
      <c r="W110" s="1"/>
      <c r="X110" s="1"/>
      <c r="Y110" s="1"/>
      <c r="Z110" s="1"/>
    </row>
    <row r="111" spans="1:26" ht="12.75" customHeight="1" x14ac:dyDescent="0.2">
      <c r="A111" s="1"/>
      <c r="B111" s="145"/>
      <c r="C111" s="1"/>
      <c r="D111" s="1"/>
      <c r="E111" s="1"/>
      <c r="F111" s="1"/>
      <c r="G111" s="1"/>
      <c r="H111" s="1"/>
      <c r="I111" s="1"/>
      <c r="J111" s="1"/>
      <c r="K111" s="2"/>
      <c r="L111" s="1"/>
      <c r="M111" s="1"/>
      <c r="N111" s="1"/>
      <c r="O111" s="1"/>
      <c r="P111" s="1"/>
      <c r="Q111" s="1"/>
      <c r="R111" s="1"/>
      <c r="S111" s="1"/>
      <c r="T111" s="1"/>
      <c r="U111" s="1"/>
      <c r="V111" s="1"/>
      <c r="W111" s="1"/>
      <c r="X111" s="1"/>
      <c r="Y111" s="1"/>
      <c r="Z111" s="1"/>
    </row>
    <row r="112" spans="1:26" ht="12.75" customHeight="1" x14ac:dyDescent="0.2">
      <c r="A112" s="1"/>
      <c r="B112" s="145"/>
      <c r="C112" s="1"/>
      <c r="D112" s="1"/>
      <c r="E112" s="1"/>
      <c r="F112" s="1"/>
      <c r="G112" s="1"/>
      <c r="H112" s="1"/>
      <c r="I112" s="1"/>
      <c r="J112" s="1"/>
      <c r="K112" s="2"/>
      <c r="L112" s="1"/>
      <c r="M112" s="1"/>
      <c r="N112" s="1"/>
      <c r="O112" s="1"/>
      <c r="P112" s="1"/>
      <c r="Q112" s="1"/>
      <c r="R112" s="1"/>
      <c r="S112" s="1"/>
      <c r="T112" s="1"/>
      <c r="U112" s="1"/>
      <c r="V112" s="1"/>
      <c r="W112" s="1"/>
      <c r="X112" s="1"/>
      <c r="Y112" s="1"/>
      <c r="Z112" s="1"/>
    </row>
    <row r="113" spans="1:26" ht="12.75" customHeight="1" x14ac:dyDescent="0.2">
      <c r="A113" s="1"/>
      <c r="B113" s="145"/>
      <c r="C113" s="1"/>
      <c r="D113" s="1"/>
      <c r="E113" s="1"/>
      <c r="F113" s="1"/>
      <c r="G113" s="1"/>
      <c r="H113" s="1"/>
      <c r="I113" s="1"/>
      <c r="J113" s="1"/>
      <c r="K113" s="2"/>
      <c r="L113" s="1"/>
      <c r="M113" s="1"/>
      <c r="N113" s="1"/>
      <c r="O113" s="1"/>
      <c r="P113" s="1"/>
      <c r="Q113" s="1"/>
      <c r="R113" s="1"/>
      <c r="S113" s="1"/>
      <c r="T113" s="1"/>
      <c r="U113" s="1"/>
      <c r="V113" s="1"/>
      <c r="W113" s="1"/>
      <c r="X113" s="1"/>
      <c r="Y113" s="1"/>
      <c r="Z113" s="1"/>
    </row>
    <row r="114" spans="1:26" ht="12.75" customHeight="1" x14ac:dyDescent="0.2">
      <c r="A114" s="1"/>
      <c r="B114" s="145"/>
      <c r="C114" s="1"/>
      <c r="D114" s="1"/>
      <c r="E114" s="1"/>
      <c r="F114" s="1"/>
      <c r="G114" s="1"/>
      <c r="H114" s="1"/>
      <c r="I114" s="1"/>
      <c r="J114" s="1"/>
      <c r="K114" s="2"/>
      <c r="L114" s="1"/>
      <c r="M114" s="1"/>
      <c r="N114" s="1"/>
      <c r="O114" s="1"/>
      <c r="P114" s="1"/>
      <c r="Q114" s="1"/>
      <c r="R114" s="1"/>
      <c r="S114" s="1"/>
      <c r="T114" s="1"/>
      <c r="U114" s="1"/>
      <c r="V114" s="1"/>
      <c r="W114" s="1"/>
      <c r="X114" s="1"/>
      <c r="Y114" s="1"/>
      <c r="Z114" s="1"/>
    </row>
    <row r="115" spans="1:26" ht="12.75" customHeight="1" x14ac:dyDescent="0.2">
      <c r="A115" s="1"/>
      <c r="B115" s="145"/>
      <c r="C115" s="1"/>
      <c r="D115" s="1"/>
      <c r="E115" s="1"/>
      <c r="F115" s="1"/>
      <c r="G115" s="1"/>
      <c r="H115" s="1"/>
      <c r="I115" s="1"/>
      <c r="J115" s="1"/>
      <c r="K115" s="2"/>
      <c r="L115" s="1"/>
      <c r="M115" s="1"/>
      <c r="N115" s="1"/>
      <c r="O115" s="1"/>
      <c r="P115" s="1"/>
      <c r="Q115" s="1"/>
      <c r="R115" s="1"/>
      <c r="S115" s="1"/>
      <c r="T115" s="1"/>
      <c r="U115" s="1"/>
      <c r="V115" s="1"/>
      <c r="W115" s="1"/>
      <c r="X115" s="1"/>
      <c r="Y115" s="1"/>
      <c r="Z115" s="1"/>
    </row>
    <row r="116" spans="1:26" ht="12.75" customHeight="1" x14ac:dyDescent="0.2">
      <c r="A116" s="1"/>
      <c r="B116" s="145"/>
      <c r="C116" s="1"/>
      <c r="D116" s="1"/>
      <c r="E116" s="1"/>
      <c r="F116" s="1"/>
      <c r="G116" s="1"/>
      <c r="H116" s="1"/>
      <c r="I116" s="1"/>
      <c r="J116" s="1"/>
      <c r="K116" s="2"/>
      <c r="L116" s="1"/>
      <c r="M116" s="1"/>
      <c r="N116" s="1"/>
      <c r="O116" s="1"/>
      <c r="P116" s="1"/>
      <c r="Q116" s="1"/>
      <c r="R116" s="1"/>
      <c r="S116" s="1"/>
      <c r="T116" s="1"/>
      <c r="U116" s="1"/>
      <c r="V116" s="1"/>
      <c r="W116" s="1"/>
      <c r="X116" s="1"/>
      <c r="Y116" s="1"/>
      <c r="Z116" s="1"/>
    </row>
    <row r="117" spans="1:26" ht="12.75" customHeight="1" x14ac:dyDescent="0.2">
      <c r="A117" s="1"/>
      <c r="B117" s="145"/>
      <c r="C117" s="1"/>
      <c r="D117" s="1"/>
      <c r="E117" s="1"/>
      <c r="F117" s="1"/>
      <c r="G117" s="1"/>
      <c r="H117" s="1"/>
      <c r="I117" s="1"/>
      <c r="J117" s="1"/>
      <c r="K117" s="2"/>
      <c r="L117" s="1"/>
      <c r="M117" s="1"/>
      <c r="N117" s="1"/>
      <c r="O117" s="1"/>
      <c r="P117" s="1"/>
      <c r="Q117" s="1"/>
      <c r="R117" s="1"/>
      <c r="S117" s="1"/>
      <c r="T117" s="1"/>
      <c r="U117" s="1"/>
      <c r="V117" s="1"/>
      <c r="W117" s="1"/>
      <c r="X117" s="1"/>
      <c r="Y117" s="1"/>
      <c r="Z117" s="1"/>
    </row>
    <row r="118" spans="1:26" ht="12.75" customHeight="1" x14ac:dyDescent="0.2">
      <c r="A118" s="1"/>
      <c r="B118" s="145"/>
      <c r="C118" s="1"/>
      <c r="D118" s="1"/>
      <c r="E118" s="1"/>
      <c r="F118" s="1"/>
      <c r="G118" s="1"/>
      <c r="H118" s="1"/>
      <c r="I118" s="1"/>
      <c r="J118" s="1"/>
      <c r="K118" s="2"/>
      <c r="L118" s="1"/>
      <c r="M118" s="1"/>
      <c r="N118" s="1"/>
      <c r="O118" s="1"/>
      <c r="P118" s="1"/>
      <c r="Q118" s="1"/>
      <c r="R118" s="1"/>
      <c r="S118" s="1"/>
      <c r="T118" s="1"/>
      <c r="U118" s="1"/>
      <c r="V118" s="1"/>
      <c r="W118" s="1"/>
      <c r="X118" s="1"/>
      <c r="Y118" s="1"/>
      <c r="Z118" s="1"/>
    </row>
    <row r="119" spans="1:26" ht="12.75" customHeight="1" x14ac:dyDescent="0.2">
      <c r="A119" s="1"/>
      <c r="B119" s="145"/>
      <c r="C119" s="1"/>
      <c r="D119" s="1"/>
      <c r="E119" s="1"/>
      <c r="F119" s="1"/>
      <c r="G119" s="1"/>
      <c r="H119" s="1"/>
      <c r="I119" s="1"/>
      <c r="J119" s="1"/>
      <c r="K119" s="2"/>
      <c r="L119" s="1"/>
      <c r="M119" s="1"/>
      <c r="N119" s="1"/>
      <c r="O119" s="1"/>
      <c r="P119" s="1"/>
      <c r="Q119" s="1"/>
      <c r="R119" s="1"/>
      <c r="S119" s="1"/>
      <c r="T119" s="1"/>
      <c r="U119" s="1"/>
      <c r="V119" s="1"/>
      <c r="W119" s="1"/>
      <c r="X119" s="1"/>
      <c r="Y119" s="1"/>
      <c r="Z119" s="1"/>
    </row>
    <row r="120" spans="1:26" ht="12.75" customHeight="1" x14ac:dyDescent="0.2">
      <c r="A120" s="1"/>
      <c r="B120" s="145"/>
      <c r="C120" s="1"/>
      <c r="D120" s="1"/>
      <c r="E120" s="1"/>
      <c r="F120" s="1"/>
      <c r="G120" s="1"/>
      <c r="H120" s="1"/>
      <c r="I120" s="1"/>
      <c r="J120" s="1"/>
      <c r="K120" s="2"/>
      <c r="L120" s="1"/>
      <c r="M120" s="1"/>
      <c r="N120" s="1"/>
      <c r="O120" s="1"/>
      <c r="P120" s="1"/>
      <c r="Q120" s="1"/>
      <c r="R120" s="1"/>
      <c r="S120" s="1"/>
      <c r="T120" s="1"/>
      <c r="U120" s="1"/>
      <c r="V120" s="1"/>
      <c r="W120" s="1"/>
      <c r="X120" s="1"/>
      <c r="Y120" s="1"/>
      <c r="Z120" s="1"/>
    </row>
    <row r="121" spans="1:26" ht="12.75" customHeight="1" x14ac:dyDescent="0.2">
      <c r="A121" s="1"/>
      <c r="B121" s="145"/>
      <c r="C121" s="1"/>
      <c r="D121" s="1"/>
      <c r="E121" s="1"/>
      <c r="F121" s="1"/>
      <c r="G121" s="1"/>
      <c r="H121" s="1"/>
      <c r="I121" s="1"/>
      <c r="J121" s="1"/>
      <c r="K121" s="2"/>
      <c r="L121" s="1"/>
      <c r="M121" s="1"/>
      <c r="N121" s="1"/>
      <c r="O121" s="1"/>
      <c r="P121" s="1"/>
      <c r="Q121" s="1"/>
      <c r="R121" s="1"/>
      <c r="S121" s="1"/>
      <c r="T121" s="1"/>
      <c r="U121" s="1"/>
      <c r="V121" s="1"/>
      <c r="W121" s="1"/>
      <c r="X121" s="1"/>
      <c r="Y121" s="1"/>
      <c r="Z121" s="1"/>
    </row>
    <row r="122" spans="1:26" ht="12.75" customHeight="1" x14ac:dyDescent="0.2">
      <c r="A122" s="1"/>
      <c r="B122" s="145"/>
      <c r="C122" s="1"/>
      <c r="D122" s="1"/>
      <c r="E122" s="1"/>
      <c r="F122" s="1"/>
      <c r="G122" s="1"/>
      <c r="H122" s="1"/>
      <c r="I122" s="1"/>
      <c r="J122" s="1"/>
      <c r="K122" s="2"/>
      <c r="L122" s="1"/>
      <c r="M122" s="1"/>
      <c r="N122" s="1"/>
      <c r="O122" s="1"/>
      <c r="P122" s="1"/>
      <c r="Q122" s="1"/>
      <c r="R122" s="1"/>
      <c r="S122" s="1"/>
      <c r="T122" s="1"/>
      <c r="U122" s="1"/>
      <c r="V122" s="1"/>
      <c r="W122" s="1"/>
      <c r="X122" s="1"/>
      <c r="Y122" s="1"/>
      <c r="Z122" s="1"/>
    </row>
    <row r="123" spans="1:26" ht="12.75" customHeight="1" x14ac:dyDescent="0.2">
      <c r="A123" s="1"/>
      <c r="B123" s="145"/>
      <c r="C123" s="1"/>
      <c r="D123" s="1"/>
      <c r="E123" s="1"/>
      <c r="F123" s="1"/>
      <c r="G123" s="1"/>
      <c r="H123" s="1"/>
      <c r="I123" s="1"/>
      <c r="J123" s="1"/>
      <c r="K123" s="2"/>
      <c r="L123" s="1"/>
      <c r="M123" s="1"/>
      <c r="N123" s="1"/>
      <c r="O123" s="1"/>
      <c r="P123" s="1"/>
      <c r="Q123" s="1"/>
      <c r="R123" s="1"/>
      <c r="S123" s="1"/>
      <c r="T123" s="1"/>
      <c r="U123" s="1"/>
      <c r="V123" s="1"/>
      <c r="W123" s="1"/>
      <c r="X123" s="1"/>
      <c r="Y123" s="1"/>
      <c r="Z123" s="1"/>
    </row>
    <row r="124" spans="1:26" ht="12.75" customHeight="1" x14ac:dyDescent="0.2">
      <c r="A124" s="1"/>
      <c r="B124" s="145"/>
      <c r="C124" s="1"/>
      <c r="D124" s="1"/>
      <c r="E124" s="1"/>
      <c r="F124" s="1"/>
      <c r="G124" s="1"/>
      <c r="H124" s="1"/>
      <c r="I124" s="1"/>
      <c r="J124" s="1"/>
      <c r="K124" s="2"/>
      <c r="L124" s="1"/>
      <c r="M124" s="1"/>
      <c r="N124" s="1"/>
      <c r="O124" s="1"/>
      <c r="P124" s="1"/>
      <c r="Q124" s="1"/>
      <c r="R124" s="1"/>
      <c r="S124" s="1"/>
      <c r="T124" s="1"/>
      <c r="U124" s="1"/>
      <c r="V124" s="1"/>
      <c r="W124" s="1"/>
      <c r="X124" s="1"/>
      <c r="Y124" s="1"/>
      <c r="Z124" s="1"/>
    </row>
    <row r="125" spans="1:26" ht="12.75" customHeight="1" x14ac:dyDescent="0.2">
      <c r="A125" s="1"/>
      <c r="B125" s="145"/>
      <c r="C125" s="1"/>
      <c r="D125" s="1"/>
      <c r="E125" s="1"/>
      <c r="F125" s="1"/>
      <c r="G125" s="1"/>
      <c r="H125" s="1"/>
      <c r="I125" s="1"/>
      <c r="J125" s="1"/>
      <c r="K125" s="2"/>
      <c r="L125" s="1"/>
      <c r="M125" s="1"/>
      <c r="N125" s="1"/>
      <c r="O125" s="1"/>
      <c r="P125" s="1"/>
      <c r="Q125" s="1"/>
      <c r="R125" s="1"/>
      <c r="S125" s="1"/>
      <c r="T125" s="1"/>
      <c r="U125" s="1"/>
      <c r="V125" s="1"/>
      <c r="W125" s="1"/>
      <c r="X125" s="1"/>
      <c r="Y125" s="1"/>
      <c r="Z125" s="1"/>
    </row>
    <row r="126" spans="1:26" ht="12.75" customHeight="1" x14ac:dyDescent="0.2">
      <c r="A126" s="1"/>
      <c r="B126" s="145"/>
      <c r="C126" s="1"/>
      <c r="D126" s="1"/>
      <c r="E126" s="1"/>
      <c r="F126" s="1"/>
      <c r="G126" s="1"/>
      <c r="H126" s="1"/>
      <c r="I126" s="1"/>
      <c r="J126" s="1"/>
      <c r="K126" s="2"/>
      <c r="L126" s="1"/>
      <c r="M126" s="1"/>
      <c r="N126" s="1"/>
      <c r="O126" s="1"/>
      <c r="P126" s="1"/>
      <c r="Q126" s="1"/>
      <c r="R126" s="1"/>
      <c r="S126" s="1"/>
      <c r="T126" s="1"/>
      <c r="U126" s="1"/>
      <c r="V126" s="1"/>
      <c r="W126" s="1"/>
      <c r="X126" s="1"/>
      <c r="Y126" s="1"/>
      <c r="Z126" s="1"/>
    </row>
    <row r="127" spans="1:26" ht="12.75" customHeight="1" x14ac:dyDescent="0.2">
      <c r="A127" s="1"/>
      <c r="B127" s="145"/>
      <c r="C127" s="1"/>
      <c r="D127" s="1"/>
      <c r="E127" s="1"/>
      <c r="F127" s="1"/>
      <c r="G127" s="1"/>
      <c r="H127" s="1"/>
      <c r="I127" s="1"/>
      <c r="J127" s="1"/>
      <c r="K127" s="2"/>
      <c r="L127" s="1"/>
      <c r="M127" s="1"/>
      <c r="N127" s="1"/>
      <c r="O127" s="1"/>
      <c r="P127" s="1"/>
      <c r="Q127" s="1"/>
      <c r="R127" s="1"/>
      <c r="S127" s="1"/>
      <c r="T127" s="1"/>
      <c r="U127" s="1"/>
      <c r="V127" s="1"/>
      <c r="W127" s="1"/>
      <c r="X127" s="1"/>
      <c r="Y127" s="1"/>
      <c r="Z127" s="1"/>
    </row>
    <row r="128" spans="1:26" ht="12.75" customHeight="1" x14ac:dyDescent="0.2">
      <c r="A128" s="1"/>
      <c r="B128" s="145"/>
      <c r="C128" s="1"/>
      <c r="D128" s="1"/>
      <c r="E128" s="1"/>
      <c r="F128" s="1"/>
      <c r="G128" s="1"/>
      <c r="H128" s="1"/>
      <c r="I128" s="1"/>
      <c r="J128" s="1"/>
      <c r="K128" s="2"/>
      <c r="L128" s="1"/>
      <c r="M128" s="1"/>
      <c r="N128" s="1"/>
      <c r="O128" s="1"/>
      <c r="P128" s="1"/>
      <c r="Q128" s="1"/>
      <c r="R128" s="1"/>
      <c r="S128" s="1"/>
      <c r="T128" s="1"/>
      <c r="U128" s="1"/>
      <c r="V128" s="1"/>
      <c r="W128" s="1"/>
      <c r="X128" s="1"/>
      <c r="Y128" s="1"/>
      <c r="Z128" s="1"/>
    </row>
    <row r="129" spans="1:26" ht="12.75" customHeight="1" x14ac:dyDescent="0.2">
      <c r="A129" s="1"/>
      <c r="B129" s="145"/>
      <c r="C129" s="1"/>
      <c r="D129" s="1"/>
      <c r="E129" s="1"/>
      <c r="F129" s="1"/>
      <c r="G129" s="1"/>
      <c r="H129" s="1"/>
      <c r="I129" s="1"/>
      <c r="J129" s="1"/>
      <c r="K129" s="2"/>
      <c r="L129" s="1"/>
      <c r="M129" s="1"/>
      <c r="N129" s="1"/>
      <c r="O129" s="1"/>
      <c r="P129" s="1"/>
      <c r="Q129" s="1"/>
      <c r="R129" s="1"/>
      <c r="S129" s="1"/>
      <c r="T129" s="1"/>
      <c r="U129" s="1"/>
      <c r="V129" s="1"/>
      <c r="W129" s="1"/>
      <c r="X129" s="1"/>
      <c r="Y129" s="1"/>
      <c r="Z129" s="1"/>
    </row>
    <row r="130" spans="1:26" ht="12.75" customHeight="1" x14ac:dyDescent="0.2">
      <c r="A130" s="1"/>
      <c r="B130" s="145"/>
      <c r="C130" s="1"/>
      <c r="D130" s="1"/>
      <c r="E130" s="1"/>
      <c r="F130" s="1"/>
      <c r="G130" s="1"/>
      <c r="H130" s="1"/>
      <c r="I130" s="1"/>
      <c r="J130" s="1"/>
      <c r="K130" s="2"/>
      <c r="L130" s="1"/>
      <c r="M130" s="1"/>
      <c r="N130" s="1"/>
      <c r="O130" s="1"/>
      <c r="P130" s="1"/>
      <c r="Q130" s="1"/>
      <c r="R130" s="1"/>
      <c r="S130" s="1"/>
      <c r="T130" s="1"/>
      <c r="U130" s="1"/>
      <c r="V130" s="1"/>
      <c r="W130" s="1"/>
      <c r="X130" s="1"/>
      <c r="Y130" s="1"/>
      <c r="Z130" s="1"/>
    </row>
    <row r="131" spans="1:26" ht="12.75" customHeight="1" x14ac:dyDescent="0.2">
      <c r="A131" s="1"/>
      <c r="B131" s="145"/>
      <c r="C131" s="1"/>
      <c r="D131" s="1"/>
      <c r="E131" s="1"/>
      <c r="F131" s="1"/>
      <c r="G131" s="1"/>
      <c r="H131" s="1"/>
      <c r="I131" s="1"/>
      <c r="J131" s="1"/>
      <c r="K131" s="2"/>
      <c r="L131" s="1"/>
      <c r="M131" s="1"/>
      <c r="N131" s="1"/>
      <c r="O131" s="1"/>
      <c r="P131" s="1"/>
      <c r="Q131" s="1"/>
      <c r="R131" s="1"/>
      <c r="S131" s="1"/>
      <c r="T131" s="1"/>
      <c r="U131" s="1"/>
      <c r="V131" s="1"/>
      <c r="W131" s="1"/>
      <c r="X131" s="1"/>
      <c r="Y131" s="1"/>
      <c r="Z131" s="1"/>
    </row>
    <row r="132" spans="1:26" ht="12.75" customHeight="1" x14ac:dyDescent="0.2">
      <c r="A132" s="1"/>
      <c r="B132" s="145"/>
      <c r="C132" s="1"/>
      <c r="D132" s="1"/>
      <c r="E132" s="1"/>
      <c r="F132" s="1"/>
      <c r="G132" s="1"/>
      <c r="H132" s="1"/>
      <c r="I132" s="1"/>
      <c r="J132" s="1"/>
      <c r="K132" s="2"/>
      <c r="L132" s="1"/>
      <c r="M132" s="1"/>
      <c r="N132" s="1"/>
      <c r="O132" s="1"/>
      <c r="P132" s="1"/>
      <c r="Q132" s="1"/>
      <c r="R132" s="1"/>
      <c r="S132" s="1"/>
      <c r="T132" s="1"/>
      <c r="U132" s="1"/>
      <c r="V132" s="1"/>
      <c r="W132" s="1"/>
      <c r="X132" s="1"/>
      <c r="Y132" s="1"/>
      <c r="Z132" s="1"/>
    </row>
    <row r="133" spans="1:26" ht="12.75" customHeight="1" x14ac:dyDescent="0.2">
      <c r="A133" s="1"/>
      <c r="B133" s="145"/>
      <c r="C133" s="1"/>
      <c r="D133" s="1"/>
      <c r="E133" s="1"/>
      <c r="F133" s="1"/>
      <c r="G133" s="1"/>
      <c r="H133" s="1"/>
      <c r="I133" s="1"/>
      <c r="J133" s="1"/>
      <c r="K133" s="2"/>
      <c r="L133" s="1"/>
      <c r="M133" s="1"/>
      <c r="N133" s="1"/>
      <c r="O133" s="1"/>
      <c r="P133" s="1"/>
      <c r="Q133" s="1"/>
      <c r="R133" s="1"/>
      <c r="S133" s="1"/>
      <c r="T133" s="1"/>
      <c r="U133" s="1"/>
      <c r="V133" s="1"/>
      <c r="W133" s="1"/>
      <c r="X133" s="1"/>
      <c r="Y133" s="1"/>
      <c r="Z133" s="1"/>
    </row>
    <row r="134" spans="1:26" ht="12.75" customHeight="1" x14ac:dyDescent="0.2">
      <c r="A134" s="1"/>
      <c r="B134" s="145"/>
      <c r="C134" s="1"/>
      <c r="D134" s="1"/>
      <c r="E134" s="1"/>
      <c r="F134" s="1"/>
      <c r="G134" s="1"/>
      <c r="H134" s="1"/>
      <c r="I134" s="1"/>
      <c r="J134" s="1"/>
      <c r="K134" s="2"/>
      <c r="L134" s="1"/>
      <c r="M134" s="1"/>
      <c r="N134" s="1"/>
      <c r="O134" s="1"/>
      <c r="P134" s="1"/>
      <c r="Q134" s="1"/>
      <c r="R134" s="1"/>
      <c r="S134" s="1"/>
      <c r="T134" s="1"/>
      <c r="U134" s="1"/>
      <c r="V134" s="1"/>
      <c r="W134" s="1"/>
      <c r="X134" s="1"/>
      <c r="Y134" s="1"/>
      <c r="Z134" s="1"/>
    </row>
    <row r="135" spans="1:26" ht="12.75" customHeight="1" x14ac:dyDescent="0.2">
      <c r="A135" s="1"/>
      <c r="B135" s="145"/>
      <c r="C135" s="1"/>
      <c r="D135" s="1"/>
      <c r="E135" s="1"/>
      <c r="F135" s="1"/>
      <c r="G135" s="1"/>
      <c r="H135" s="1"/>
      <c r="I135" s="1"/>
      <c r="J135" s="1"/>
      <c r="K135" s="2"/>
      <c r="L135" s="1"/>
      <c r="M135" s="1"/>
      <c r="N135" s="1"/>
      <c r="O135" s="1"/>
      <c r="P135" s="1"/>
      <c r="Q135" s="1"/>
      <c r="R135" s="1"/>
      <c r="S135" s="1"/>
      <c r="T135" s="1"/>
      <c r="U135" s="1"/>
      <c r="V135" s="1"/>
      <c r="W135" s="1"/>
      <c r="X135" s="1"/>
      <c r="Y135" s="1"/>
      <c r="Z135" s="1"/>
    </row>
    <row r="136" spans="1:26" ht="12.75" customHeight="1" x14ac:dyDescent="0.2">
      <c r="A136" s="1"/>
      <c r="B136" s="145"/>
      <c r="C136" s="1"/>
      <c r="D136" s="1"/>
      <c r="E136" s="1"/>
      <c r="F136" s="1"/>
      <c r="G136" s="1"/>
      <c r="H136" s="1"/>
      <c r="I136" s="1"/>
      <c r="J136" s="1"/>
      <c r="K136" s="2"/>
      <c r="L136" s="1"/>
      <c r="M136" s="1"/>
      <c r="N136" s="1"/>
      <c r="O136" s="1"/>
      <c r="P136" s="1"/>
      <c r="Q136" s="1"/>
      <c r="R136" s="1"/>
      <c r="S136" s="1"/>
      <c r="T136" s="1"/>
      <c r="U136" s="1"/>
      <c r="V136" s="1"/>
      <c r="W136" s="1"/>
      <c r="X136" s="1"/>
      <c r="Y136" s="1"/>
      <c r="Z136" s="1"/>
    </row>
    <row r="137" spans="1:26" ht="12.75" customHeight="1" x14ac:dyDescent="0.2">
      <c r="A137" s="1"/>
      <c r="B137" s="145"/>
      <c r="C137" s="1"/>
      <c r="D137" s="1"/>
      <c r="E137" s="1"/>
      <c r="F137" s="1"/>
      <c r="G137" s="1"/>
      <c r="H137" s="1"/>
      <c r="I137" s="1"/>
      <c r="J137" s="1"/>
      <c r="K137" s="2"/>
      <c r="L137" s="1"/>
      <c r="M137" s="1"/>
      <c r="N137" s="1"/>
      <c r="O137" s="1"/>
      <c r="P137" s="1"/>
      <c r="Q137" s="1"/>
      <c r="R137" s="1"/>
      <c r="S137" s="1"/>
      <c r="T137" s="1"/>
      <c r="U137" s="1"/>
      <c r="V137" s="1"/>
      <c r="W137" s="1"/>
      <c r="X137" s="1"/>
      <c r="Y137" s="1"/>
      <c r="Z137" s="1"/>
    </row>
    <row r="138" spans="1:26" ht="12.75" customHeight="1" x14ac:dyDescent="0.2">
      <c r="A138" s="1"/>
      <c r="B138" s="145"/>
      <c r="C138" s="1"/>
      <c r="D138" s="1"/>
      <c r="E138" s="1"/>
      <c r="F138" s="1"/>
      <c r="G138" s="1"/>
      <c r="H138" s="1"/>
      <c r="I138" s="1"/>
      <c r="J138" s="1"/>
      <c r="K138" s="2"/>
      <c r="L138" s="1"/>
      <c r="M138" s="1"/>
      <c r="N138" s="1"/>
      <c r="O138" s="1"/>
      <c r="P138" s="1"/>
      <c r="Q138" s="1"/>
      <c r="R138" s="1"/>
      <c r="S138" s="1"/>
      <c r="T138" s="1"/>
      <c r="U138" s="1"/>
      <c r="V138" s="1"/>
      <c r="W138" s="1"/>
      <c r="X138" s="1"/>
      <c r="Y138" s="1"/>
      <c r="Z138" s="1"/>
    </row>
    <row r="139" spans="1:26" ht="12.75" customHeight="1" x14ac:dyDescent="0.2">
      <c r="A139" s="1"/>
      <c r="B139" s="145"/>
      <c r="C139" s="1"/>
      <c r="D139" s="1"/>
      <c r="E139" s="1"/>
      <c r="F139" s="1"/>
      <c r="G139" s="1"/>
      <c r="H139" s="1"/>
      <c r="I139" s="1"/>
      <c r="J139" s="1"/>
      <c r="K139" s="2"/>
      <c r="L139" s="1"/>
      <c r="M139" s="1"/>
      <c r="N139" s="1"/>
      <c r="O139" s="1"/>
      <c r="P139" s="1"/>
      <c r="Q139" s="1"/>
      <c r="R139" s="1"/>
      <c r="S139" s="1"/>
      <c r="T139" s="1"/>
      <c r="U139" s="1"/>
      <c r="V139" s="1"/>
      <c r="W139" s="1"/>
      <c r="X139" s="1"/>
      <c r="Y139" s="1"/>
      <c r="Z139" s="1"/>
    </row>
    <row r="140" spans="1:26" ht="12.75" customHeight="1" x14ac:dyDescent="0.2">
      <c r="A140" s="1"/>
      <c r="B140" s="145"/>
      <c r="C140" s="1"/>
      <c r="D140" s="1"/>
      <c r="E140" s="1"/>
      <c r="F140" s="1"/>
      <c r="G140" s="1"/>
      <c r="H140" s="1"/>
      <c r="I140" s="1"/>
      <c r="J140" s="1"/>
      <c r="K140" s="2"/>
      <c r="L140" s="1"/>
      <c r="M140" s="1"/>
      <c r="N140" s="1"/>
      <c r="O140" s="1"/>
      <c r="P140" s="1"/>
      <c r="Q140" s="1"/>
      <c r="R140" s="1"/>
      <c r="S140" s="1"/>
      <c r="T140" s="1"/>
      <c r="U140" s="1"/>
      <c r="V140" s="1"/>
      <c r="W140" s="1"/>
      <c r="X140" s="1"/>
      <c r="Y140" s="1"/>
      <c r="Z140" s="1"/>
    </row>
    <row r="141" spans="1:26" ht="12.75" customHeight="1" x14ac:dyDescent="0.2">
      <c r="A141" s="1"/>
      <c r="B141" s="145"/>
      <c r="C141" s="1"/>
      <c r="D141" s="1"/>
      <c r="E141" s="1"/>
      <c r="F141" s="1"/>
      <c r="G141" s="1"/>
      <c r="H141" s="1"/>
      <c r="I141" s="1"/>
      <c r="J141" s="1"/>
      <c r="K141" s="2"/>
      <c r="L141" s="1"/>
      <c r="M141" s="1"/>
      <c r="N141" s="1"/>
      <c r="O141" s="1"/>
      <c r="P141" s="1"/>
      <c r="Q141" s="1"/>
      <c r="R141" s="1"/>
      <c r="S141" s="1"/>
      <c r="T141" s="1"/>
      <c r="U141" s="1"/>
      <c r="V141" s="1"/>
      <c r="W141" s="1"/>
      <c r="X141" s="1"/>
      <c r="Y141" s="1"/>
      <c r="Z141" s="1"/>
    </row>
    <row r="142" spans="1:26" ht="12.75" customHeight="1" x14ac:dyDescent="0.2">
      <c r="A142" s="1"/>
      <c r="B142" s="145"/>
      <c r="C142" s="1"/>
      <c r="D142" s="1"/>
      <c r="E142" s="1"/>
      <c r="F142" s="1"/>
      <c r="G142" s="1"/>
      <c r="H142" s="1"/>
      <c r="I142" s="1"/>
      <c r="J142" s="1"/>
      <c r="K142" s="2"/>
      <c r="L142" s="1"/>
      <c r="M142" s="1"/>
      <c r="N142" s="1"/>
      <c r="O142" s="1"/>
      <c r="P142" s="1"/>
      <c r="Q142" s="1"/>
      <c r="R142" s="1"/>
      <c r="S142" s="1"/>
      <c r="T142" s="1"/>
      <c r="U142" s="1"/>
      <c r="V142" s="1"/>
      <c r="W142" s="1"/>
      <c r="X142" s="1"/>
      <c r="Y142" s="1"/>
      <c r="Z142" s="1"/>
    </row>
    <row r="143" spans="1:26" ht="12.75" customHeight="1" x14ac:dyDescent="0.2">
      <c r="A143" s="1"/>
      <c r="B143" s="145"/>
      <c r="C143" s="1"/>
      <c r="D143" s="1"/>
      <c r="E143" s="1"/>
      <c r="F143" s="1"/>
      <c r="G143" s="1"/>
      <c r="H143" s="1"/>
      <c r="I143" s="1"/>
      <c r="J143" s="1"/>
      <c r="K143" s="2"/>
      <c r="L143" s="1"/>
      <c r="M143" s="1"/>
      <c r="N143" s="1"/>
      <c r="O143" s="1"/>
      <c r="P143" s="1"/>
      <c r="Q143" s="1"/>
      <c r="R143" s="1"/>
      <c r="S143" s="1"/>
      <c r="T143" s="1"/>
      <c r="U143" s="1"/>
      <c r="V143" s="1"/>
      <c r="W143" s="1"/>
      <c r="X143" s="1"/>
      <c r="Y143" s="1"/>
      <c r="Z143" s="1"/>
    </row>
    <row r="144" spans="1:26" ht="12.75" customHeight="1" x14ac:dyDescent="0.2">
      <c r="A144" s="1"/>
      <c r="B144" s="145"/>
      <c r="C144" s="1"/>
      <c r="D144" s="1"/>
      <c r="E144" s="1"/>
      <c r="F144" s="1"/>
      <c r="G144" s="1"/>
      <c r="H144" s="1"/>
      <c r="I144" s="1"/>
      <c r="J144" s="1"/>
      <c r="K144" s="2"/>
      <c r="L144" s="1"/>
      <c r="M144" s="1"/>
      <c r="N144" s="1"/>
      <c r="O144" s="1"/>
      <c r="P144" s="1"/>
      <c r="Q144" s="1"/>
      <c r="R144" s="1"/>
      <c r="S144" s="1"/>
      <c r="T144" s="1"/>
      <c r="U144" s="1"/>
      <c r="V144" s="1"/>
      <c r="W144" s="1"/>
      <c r="X144" s="1"/>
      <c r="Y144" s="1"/>
      <c r="Z144" s="1"/>
    </row>
    <row r="145" spans="1:26" ht="12.75" customHeight="1" x14ac:dyDescent="0.2">
      <c r="A145" s="1"/>
      <c r="B145" s="145"/>
      <c r="C145" s="1"/>
      <c r="D145" s="1"/>
      <c r="E145" s="1"/>
      <c r="F145" s="1"/>
      <c r="G145" s="1"/>
      <c r="H145" s="1"/>
      <c r="I145" s="1"/>
      <c r="J145" s="1"/>
      <c r="K145" s="2"/>
      <c r="L145" s="1"/>
      <c r="M145" s="1"/>
      <c r="N145" s="1"/>
      <c r="O145" s="1"/>
      <c r="P145" s="1"/>
      <c r="Q145" s="1"/>
      <c r="R145" s="1"/>
      <c r="S145" s="1"/>
      <c r="T145" s="1"/>
      <c r="U145" s="1"/>
      <c r="V145" s="1"/>
      <c r="W145" s="1"/>
      <c r="X145" s="1"/>
      <c r="Y145" s="1"/>
      <c r="Z145" s="1"/>
    </row>
    <row r="146" spans="1:26" ht="12.75" customHeight="1" x14ac:dyDescent="0.2">
      <c r="A146" s="1"/>
      <c r="B146" s="145"/>
      <c r="C146" s="1"/>
      <c r="D146" s="1"/>
      <c r="E146" s="1"/>
      <c r="F146" s="1"/>
      <c r="G146" s="1"/>
      <c r="H146" s="1"/>
      <c r="I146" s="1"/>
      <c r="J146" s="1"/>
      <c r="K146" s="2"/>
      <c r="L146" s="1"/>
      <c r="M146" s="1"/>
      <c r="N146" s="1"/>
      <c r="O146" s="1"/>
      <c r="P146" s="1"/>
      <c r="Q146" s="1"/>
      <c r="R146" s="1"/>
      <c r="S146" s="1"/>
      <c r="T146" s="1"/>
      <c r="U146" s="1"/>
      <c r="V146" s="1"/>
      <c r="W146" s="1"/>
      <c r="X146" s="1"/>
      <c r="Y146" s="1"/>
      <c r="Z146" s="1"/>
    </row>
    <row r="147" spans="1:26" ht="12.75" customHeight="1" x14ac:dyDescent="0.2">
      <c r="A147" s="1"/>
      <c r="B147" s="145"/>
      <c r="C147" s="1"/>
      <c r="D147" s="1"/>
      <c r="E147" s="1"/>
      <c r="F147" s="1"/>
      <c r="G147" s="1"/>
      <c r="H147" s="1"/>
      <c r="I147" s="1"/>
      <c r="J147" s="1"/>
      <c r="K147" s="2"/>
      <c r="L147" s="1"/>
      <c r="M147" s="1"/>
      <c r="N147" s="1"/>
      <c r="O147" s="1"/>
      <c r="P147" s="1"/>
      <c r="Q147" s="1"/>
      <c r="R147" s="1"/>
      <c r="S147" s="1"/>
      <c r="T147" s="1"/>
      <c r="U147" s="1"/>
      <c r="V147" s="1"/>
      <c r="W147" s="1"/>
      <c r="X147" s="1"/>
      <c r="Y147" s="1"/>
      <c r="Z147" s="1"/>
    </row>
    <row r="148" spans="1:26" ht="12.75" customHeight="1" x14ac:dyDescent="0.2">
      <c r="A148" s="1"/>
      <c r="B148" s="145"/>
      <c r="C148" s="1"/>
      <c r="D148" s="1"/>
      <c r="E148" s="1"/>
      <c r="F148" s="1"/>
      <c r="G148" s="1"/>
      <c r="H148" s="1"/>
      <c r="I148" s="1"/>
      <c r="J148" s="1"/>
      <c r="K148" s="2"/>
      <c r="L148" s="1"/>
      <c r="M148" s="1"/>
      <c r="N148" s="1"/>
      <c r="O148" s="1"/>
      <c r="P148" s="1"/>
      <c r="Q148" s="1"/>
      <c r="R148" s="1"/>
      <c r="S148" s="1"/>
      <c r="T148" s="1"/>
      <c r="U148" s="1"/>
      <c r="V148" s="1"/>
      <c r="W148" s="1"/>
      <c r="X148" s="1"/>
      <c r="Y148" s="1"/>
      <c r="Z148" s="1"/>
    </row>
    <row r="149" spans="1:26" ht="12.75" customHeight="1" x14ac:dyDescent="0.2">
      <c r="A149" s="1"/>
      <c r="B149" s="145"/>
      <c r="C149" s="1"/>
      <c r="D149" s="1"/>
      <c r="E149" s="1"/>
      <c r="F149" s="1"/>
      <c r="G149" s="1"/>
      <c r="H149" s="1"/>
      <c r="I149" s="1"/>
      <c r="J149" s="1"/>
      <c r="K149" s="2"/>
      <c r="L149" s="1"/>
      <c r="M149" s="1"/>
      <c r="N149" s="1"/>
      <c r="O149" s="1"/>
      <c r="P149" s="1"/>
      <c r="Q149" s="1"/>
      <c r="R149" s="1"/>
      <c r="S149" s="1"/>
      <c r="T149" s="1"/>
      <c r="U149" s="1"/>
      <c r="V149" s="1"/>
      <c r="W149" s="1"/>
      <c r="X149" s="1"/>
      <c r="Y149" s="1"/>
      <c r="Z149" s="1"/>
    </row>
    <row r="150" spans="1:26" ht="12.75" customHeight="1" x14ac:dyDescent="0.2">
      <c r="A150" s="1"/>
      <c r="B150" s="145"/>
      <c r="C150" s="1"/>
      <c r="D150" s="1"/>
      <c r="E150" s="1"/>
      <c r="F150" s="1"/>
      <c r="G150" s="1"/>
      <c r="H150" s="1"/>
      <c r="I150" s="1"/>
      <c r="J150" s="1"/>
      <c r="K150" s="2"/>
      <c r="L150" s="1"/>
      <c r="M150" s="1"/>
      <c r="N150" s="1"/>
      <c r="O150" s="1"/>
      <c r="P150" s="1"/>
      <c r="Q150" s="1"/>
      <c r="R150" s="1"/>
      <c r="S150" s="1"/>
      <c r="T150" s="1"/>
      <c r="U150" s="1"/>
      <c r="V150" s="1"/>
      <c r="W150" s="1"/>
      <c r="X150" s="1"/>
      <c r="Y150" s="1"/>
      <c r="Z150" s="1"/>
    </row>
    <row r="151" spans="1:26" ht="12.75" customHeight="1" x14ac:dyDescent="0.2">
      <c r="A151" s="1"/>
      <c r="B151" s="145"/>
      <c r="C151" s="1"/>
      <c r="D151" s="1"/>
      <c r="E151" s="1"/>
      <c r="F151" s="1"/>
      <c r="G151" s="1"/>
      <c r="H151" s="1"/>
      <c r="I151" s="1"/>
      <c r="J151" s="1"/>
      <c r="K151" s="2"/>
      <c r="L151" s="1"/>
      <c r="M151" s="1"/>
      <c r="N151" s="1"/>
      <c r="O151" s="1"/>
      <c r="P151" s="1"/>
      <c r="Q151" s="1"/>
      <c r="R151" s="1"/>
      <c r="S151" s="1"/>
      <c r="T151" s="1"/>
      <c r="U151" s="1"/>
      <c r="V151" s="1"/>
      <c r="W151" s="1"/>
      <c r="X151" s="1"/>
      <c r="Y151" s="1"/>
      <c r="Z151" s="1"/>
    </row>
    <row r="152" spans="1:26" ht="12.75" customHeight="1" x14ac:dyDescent="0.2">
      <c r="A152" s="1"/>
      <c r="B152" s="145"/>
      <c r="C152" s="1"/>
      <c r="D152" s="1"/>
      <c r="E152" s="1"/>
      <c r="F152" s="1"/>
      <c r="G152" s="1"/>
      <c r="H152" s="1"/>
      <c r="I152" s="1"/>
      <c r="J152" s="1"/>
      <c r="K152" s="2"/>
      <c r="L152" s="1"/>
      <c r="M152" s="1"/>
      <c r="N152" s="1"/>
      <c r="O152" s="1"/>
      <c r="P152" s="1"/>
      <c r="Q152" s="1"/>
      <c r="R152" s="1"/>
      <c r="S152" s="1"/>
      <c r="T152" s="1"/>
      <c r="U152" s="1"/>
      <c r="V152" s="1"/>
      <c r="W152" s="1"/>
      <c r="X152" s="1"/>
      <c r="Y152" s="1"/>
      <c r="Z152" s="1"/>
    </row>
    <row r="153" spans="1:26" ht="12.75" customHeight="1" x14ac:dyDescent="0.2">
      <c r="A153" s="1"/>
      <c r="B153" s="145"/>
      <c r="C153" s="1"/>
      <c r="D153" s="1"/>
      <c r="E153" s="1"/>
      <c r="F153" s="1"/>
      <c r="G153" s="1"/>
      <c r="H153" s="1"/>
      <c r="I153" s="1"/>
      <c r="J153" s="1"/>
      <c r="K153" s="2"/>
      <c r="L153" s="1"/>
      <c r="M153" s="1"/>
      <c r="N153" s="1"/>
      <c r="O153" s="1"/>
      <c r="P153" s="1"/>
      <c r="Q153" s="1"/>
      <c r="R153" s="1"/>
      <c r="S153" s="1"/>
      <c r="T153" s="1"/>
      <c r="U153" s="1"/>
      <c r="V153" s="1"/>
      <c r="W153" s="1"/>
      <c r="X153" s="1"/>
      <c r="Y153" s="1"/>
      <c r="Z153" s="1"/>
    </row>
    <row r="154" spans="1:26" ht="12.75" customHeight="1" x14ac:dyDescent="0.2">
      <c r="A154" s="1"/>
      <c r="B154" s="145"/>
      <c r="C154" s="1"/>
      <c r="D154" s="1"/>
      <c r="E154" s="1"/>
      <c r="F154" s="1"/>
      <c r="G154" s="1"/>
      <c r="H154" s="1"/>
      <c r="I154" s="1"/>
      <c r="J154" s="1"/>
      <c r="K154" s="2"/>
      <c r="L154" s="1"/>
      <c r="M154" s="1"/>
      <c r="N154" s="1"/>
      <c r="O154" s="1"/>
      <c r="P154" s="1"/>
      <c r="Q154" s="1"/>
      <c r="R154" s="1"/>
      <c r="S154" s="1"/>
      <c r="T154" s="1"/>
      <c r="U154" s="1"/>
      <c r="V154" s="1"/>
      <c r="W154" s="1"/>
      <c r="X154" s="1"/>
      <c r="Y154" s="1"/>
      <c r="Z154" s="1"/>
    </row>
    <row r="155" spans="1:26" ht="12.75" customHeight="1" x14ac:dyDescent="0.2">
      <c r="A155" s="1"/>
      <c r="B155" s="145"/>
      <c r="C155" s="1"/>
      <c r="D155" s="1"/>
      <c r="E155" s="1"/>
      <c r="F155" s="1"/>
      <c r="G155" s="1"/>
      <c r="H155" s="1"/>
      <c r="I155" s="1"/>
      <c r="J155" s="1"/>
      <c r="K155" s="2"/>
      <c r="L155" s="1"/>
      <c r="M155" s="1"/>
      <c r="N155" s="1"/>
      <c r="O155" s="1"/>
      <c r="P155" s="1"/>
      <c r="Q155" s="1"/>
      <c r="R155" s="1"/>
      <c r="S155" s="1"/>
      <c r="T155" s="1"/>
      <c r="U155" s="1"/>
      <c r="V155" s="1"/>
      <c r="W155" s="1"/>
      <c r="X155" s="1"/>
      <c r="Y155" s="1"/>
      <c r="Z155" s="1"/>
    </row>
    <row r="156" spans="1:26" ht="12.75" customHeight="1" x14ac:dyDescent="0.2">
      <c r="A156" s="1"/>
      <c r="B156" s="145"/>
      <c r="C156" s="1"/>
      <c r="D156" s="1"/>
      <c r="E156" s="1"/>
      <c r="F156" s="1"/>
      <c r="G156" s="1"/>
      <c r="H156" s="1"/>
      <c r="I156" s="1"/>
      <c r="J156" s="1"/>
      <c r="K156" s="2"/>
      <c r="L156" s="1"/>
      <c r="M156" s="1"/>
      <c r="N156" s="1"/>
      <c r="O156" s="1"/>
      <c r="P156" s="1"/>
      <c r="Q156" s="1"/>
      <c r="R156" s="1"/>
      <c r="S156" s="1"/>
      <c r="T156" s="1"/>
      <c r="U156" s="1"/>
      <c r="V156" s="1"/>
      <c r="W156" s="1"/>
      <c r="X156" s="1"/>
      <c r="Y156" s="1"/>
      <c r="Z156" s="1"/>
    </row>
    <row r="157" spans="1:26" ht="12.75" customHeight="1" x14ac:dyDescent="0.2">
      <c r="A157" s="1"/>
      <c r="B157" s="145"/>
      <c r="C157" s="1"/>
      <c r="D157" s="1"/>
      <c r="E157" s="1"/>
      <c r="F157" s="1"/>
      <c r="G157" s="1"/>
      <c r="H157" s="1"/>
      <c r="I157" s="1"/>
      <c r="J157" s="1"/>
      <c r="K157" s="2"/>
      <c r="L157" s="1"/>
      <c r="M157" s="1"/>
      <c r="N157" s="1"/>
      <c r="O157" s="1"/>
      <c r="P157" s="1"/>
      <c r="Q157" s="1"/>
      <c r="R157" s="1"/>
      <c r="S157" s="1"/>
      <c r="T157" s="1"/>
      <c r="U157" s="1"/>
      <c r="V157" s="1"/>
      <c r="W157" s="1"/>
      <c r="X157" s="1"/>
      <c r="Y157" s="1"/>
      <c r="Z157" s="1"/>
    </row>
    <row r="158" spans="1:26" ht="12.75" customHeight="1" x14ac:dyDescent="0.2">
      <c r="A158" s="1"/>
      <c r="B158" s="145"/>
      <c r="C158" s="1"/>
      <c r="D158" s="1"/>
      <c r="E158" s="1"/>
      <c r="F158" s="1"/>
      <c r="G158" s="1"/>
      <c r="H158" s="1"/>
      <c r="I158" s="1"/>
      <c r="J158" s="1"/>
      <c r="K158" s="2"/>
      <c r="L158" s="1"/>
      <c r="M158" s="1"/>
      <c r="N158" s="1"/>
      <c r="O158" s="1"/>
      <c r="P158" s="1"/>
      <c r="Q158" s="1"/>
      <c r="R158" s="1"/>
      <c r="S158" s="1"/>
      <c r="T158" s="1"/>
      <c r="U158" s="1"/>
      <c r="V158" s="1"/>
      <c r="W158" s="1"/>
      <c r="X158" s="1"/>
      <c r="Y158" s="1"/>
      <c r="Z158" s="1"/>
    </row>
    <row r="159" spans="1:26" ht="12.75" customHeight="1" x14ac:dyDescent="0.2">
      <c r="A159" s="1"/>
      <c r="B159" s="145"/>
      <c r="C159" s="1"/>
      <c r="D159" s="1"/>
      <c r="E159" s="1"/>
      <c r="F159" s="1"/>
      <c r="G159" s="1"/>
      <c r="H159" s="1"/>
      <c r="I159" s="1"/>
      <c r="J159" s="1"/>
      <c r="K159" s="2"/>
      <c r="L159" s="1"/>
      <c r="M159" s="1"/>
      <c r="N159" s="1"/>
      <c r="O159" s="1"/>
      <c r="P159" s="1"/>
      <c r="Q159" s="1"/>
      <c r="R159" s="1"/>
      <c r="S159" s="1"/>
      <c r="T159" s="1"/>
      <c r="U159" s="1"/>
      <c r="V159" s="1"/>
      <c r="W159" s="1"/>
      <c r="X159" s="1"/>
      <c r="Y159" s="1"/>
      <c r="Z159" s="1"/>
    </row>
    <row r="160" spans="1:26" ht="12.75" customHeight="1" x14ac:dyDescent="0.2">
      <c r="A160" s="1"/>
      <c r="B160" s="145"/>
      <c r="C160" s="1"/>
      <c r="D160" s="1"/>
      <c r="E160" s="1"/>
      <c r="F160" s="1"/>
      <c r="G160" s="1"/>
      <c r="H160" s="1"/>
      <c r="I160" s="1"/>
      <c r="J160" s="1"/>
      <c r="K160" s="2"/>
      <c r="L160" s="1"/>
      <c r="M160" s="1"/>
      <c r="N160" s="1"/>
      <c r="O160" s="1"/>
      <c r="P160" s="1"/>
      <c r="Q160" s="1"/>
      <c r="R160" s="1"/>
      <c r="S160" s="1"/>
      <c r="T160" s="1"/>
      <c r="U160" s="1"/>
      <c r="V160" s="1"/>
      <c r="W160" s="1"/>
      <c r="X160" s="1"/>
      <c r="Y160" s="1"/>
      <c r="Z160" s="1"/>
    </row>
    <row r="161" spans="1:26" ht="12.75" customHeight="1" x14ac:dyDescent="0.2">
      <c r="A161" s="1"/>
      <c r="B161" s="145"/>
      <c r="C161" s="1"/>
      <c r="D161" s="1"/>
      <c r="E161" s="1"/>
      <c r="F161" s="1"/>
      <c r="G161" s="1"/>
      <c r="H161" s="1"/>
      <c r="I161" s="1"/>
      <c r="J161" s="1"/>
      <c r="K161" s="2"/>
      <c r="L161" s="1"/>
      <c r="M161" s="1"/>
      <c r="N161" s="1"/>
      <c r="O161" s="1"/>
      <c r="P161" s="1"/>
      <c r="Q161" s="1"/>
      <c r="R161" s="1"/>
      <c r="S161" s="1"/>
      <c r="T161" s="1"/>
      <c r="U161" s="1"/>
      <c r="V161" s="1"/>
      <c r="W161" s="1"/>
      <c r="X161" s="1"/>
      <c r="Y161" s="1"/>
      <c r="Z161" s="1"/>
    </row>
    <row r="162" spans="1:26" ht="12.75" customHeight="1" x14ac:dyDescent="0.2">
      <c r="A162" s="1"/>
      <c r="B162" s="145"/>
      <c r="C162" s="1"/>
      <c r="D162" s="1"/>
      <c r="E162" s="1"/>
      <c r="F162" s="1"/>
      <c r="G162" s="1"/>
      <c r="H162" s="1"/>
      <c r="I162" s="1"/>
      <c r="J162" s="1"/>
      <c r="K162" s="2"/>
      <c r="L162" s="1"/>
      <c r="M162" s="1"/>
      <c r="N162" s="1"/>
      <c r="O162" s="1"/>
      <c r="P162" s="1"/>
      <c r="Q162" s="1"/>
      <c r="R162" s="1"/>
      <c r="S162" s="1"/>
      <c r="T162" s="1"/>
      <c r="U162" s="1"/>
      <c r="V162" s="1"/>
      <c r="W162" s="1"/>
      <c r="X162" s="1"/>
      <c r="Y162" s="1"/>
      <c r="Z162" s="1"/>
    </row>
    <row r="163" spans="1:26" ht="12.75" customHeight="1" x14ac:dyDescent="0.2">
      <c r="A163" s="1"/>
      <c r="B163" s="145"/>
      <c r="C163" s="1"/>
      <c r="D163" s="1"/>
      <c r="E163" s="1"/>
      <c r="F163" s="1"/>
      <c r="G163" s="1"/>
      <c r="H163" s="1"/>
      <c r="I163" s="1"/>
      <c r="J163" s="1"/>
      <c r="K163" s="2"/>
      <c r="L163" s="1"/>
      <c r="M163" s="1"/>
      <c r="N163" s="1"/>
      <c r="O163" s="1"/>
      <c r="P163" s="1"/>
      <c r="Q163" s="1"/>
      <c r="R163" s="1"/>
      <c r="S163" s="1"/>
      <c r="T163" s="1"/>
      <c r="U163" s="1"/>
      <c r="V163" s="1"/>
      <c r="W163" s="1"/>
      <c r="X163" s="1"/>
      <c r="Y163" s="1"/>
      <c r="Z163" s="1"/>
    </row>
    <row r="164" spans="1:26" ht="12.75" customHeight="1" x14ac:dyDescent="0.2">
      <c r="A164" s="1"/>
      <c r="B164" s="145"/>
      <c r="C164" s="1"/>
      <c r="D164" s="1"/>
      <c r="E164" s="1"/>
      <c r="F164" s="1"/>
      <c r="G164" s="1"/>
      <c r="H164" s="1"/>
      <c r="I164" s="1"/>
      <c r="J164" s="1"/>
      <c r="K164" s="2"/>
      <c r="L164" s="1"/>
      <c r="M164" s="1"/>
      <c r="N164" s="1"/>
      <c r="O164" s="1"/>
      <c r="P164" s="1"/>
      <c r="Q164" s="1"/>
      <c r="R164" s="1"/>
      <c r="S164" s="1"/>
      <c r="T164" s="1"/>
      <c r="U164" s="1"/>
      <c r="V164" s="1"/>
      <c r="W164" s="1"/>
      <c r="X164" s="1"/>
      <c r="Y164" s="1"/>
      <c r="Z164" s="1"/>
    </row>
    <row r="165" spans="1:26" ht="12.75" customHeight="1" x14ac:dyDescent="0.2">
      <c r="A165" s="1"/>
      <c r="B165" s="145"/>
      <c r="C165" s="1"/>
      <c r="D165" s="1"/>
      <c r="E165" s="1"/>
      <c r="F165" s="1"/>
      <c r="G165" s="1"/>
      <c r="H165" s="1"/>
      <c r="I165" s="1"/>
      <c r="J165" s="1"/>
      <c r="K165" s="2"/>
      <c r="L165" s="1"/>
      <c r="M165" s="1"/>
      <c r="N165" s="1"/>
      <c r="O165" s="1"/>
      <c r="P165" s="1"/>
      <c r="Q165" s="1"/>
      <c r="R165" s="1"/>
      <c r="S165" s="1"/>
      <c r="T165" s="1"/>
      <c r="U165" s="1"/>
      <c r="V165" s="1"/>
      <c r="W165" s="1"/>
      <c r="X165" s="1"/>
      <c r="Y165" s="1"/>
      <c r="Z165" s="1"/>
    </row>
    <row r="166" spans="1:26" ht="12.75" customHeight="1" x14ac:dyDescent="0.2">
      <c r="A166" s="1"/>
      <c r="B166" s="145"/>
      <c r="C166" s="1"/>
      <c r="D166" s="1"/>
      <c r="E166" s="1"/>
      <c r="F166" s="1"/>
      <c r="G166" s="1"/>
      <c r="H166" s="1"/>
      <c r="I166" s="1"/>
      <c r="J166" s="1"/>
      <c r="K166" s="2"/>
      <c r="L166" s="1"/>
      <c r="M166" s="1"/>
      <c r="N166" s="1"/>
      <c r="O166" s="1"/>
      <c r="P166" s="1"/>
      <c r="Q166" s="1"/>
      <c r="R166" s="1"/>
      <c r="S166" s="1"/>
      <c r="T166" s="1"/>
      <c r="U166" s="1"/>
      <c r="V166" s="1"/>
      <c r="W166" s="1"/>
      <c r="X166" s="1"/>
      <c r="Y166" s="1"/>
      <c r="Z166" s="1"/>
    </row>
    <row r="167" spans="1:26" ht="12.75" customHeight="1" x14ac:dyDescent="0.2">
      <c r="A167" s="1"/>
      <c r="B167" s="145"/>
      <c r="C167" s="1"/>
      <c r="D167" s="1"/>
      <c r="E167" s="1"/>
      <c r="F167" s="1"/>
      <c r="G167" s="1"/>
      <c r="H167" s="1"/>
      <c r="I167" s="1"/>
      <c r="J167" s="1"/>
      <c r="K167" s="2"/>
      <c r="L167" s="1"/>
      <c r="M167" s="1"/>
      <c r="N167" s="1"/>
      <c r="O167" s="1"/>
      <c r="P167" s="1"/>
      <c r="Q167" s="1"/>
      <c r="R167" s="1"/>
      <c r="S167" s="1"/>
      <c r="T167" s="1"/>
      <c r="U167" s="1"/>
      <c r="V167" s="1"/>
      <c r="W167" s="1"/>
      <c r="X167" s="1"/>
      <c r="Y167" s="1"/>
      <c r="Z167" s="1"/>
    </row>
    <row r="168" spans="1:26" ht="12.75" customHeight="1" x14ac:dyDescent="0.2">
      <c r="A168" s="1"/>
      <c r="B168" s="145"/>
      <c r="C168" s="1"/>
      <c r="D168" s="1"/>
      <c r="E168" s="1"/>
      <c r="F168" s="1"/>
      <c r="G168" s="1"/>
      <c r="H168" s="1"/>
      <c r="I168" s="1"/>
      <c r="J168" s="1"/>
      <c r="K168" s="2"/>
      <c r="L168" s="1"/>
      <c r="M168" s="1"/>
      <c r="N168" s="1"/>
      <c r="O168" s="1"/>
      <c r="P168" s="1"/>
      <c r="Q168" s="1"/>
      <c r="R168" s="1"/>
      <c r="S168" s="1"/>
      <c r="T168" s="1"/>
      <c r="U168" s="1"/>
      <c r="V168" s="1"/>
      <c r="W168" s="1"/>
      <c r="X168" s="1"/>
      <c r="Y168" s="1"/>
      <c r="Z168" s="1"/>
    </row>
    <row r="169" spans="1:26" ht="12.75" customHeight="1" x14ac:dyDescent="0.2">
      <c r="A169" s="1"/>
      <c r="B169" s="145"/>
      <c r="C169" s="1"/>
      <c r="D169" s="1"/>
      <c r="E169" s="1"/>
      <c r="F169" s="1"/>
      <c r="G169" s="1"/>
      <c r="H169" s="1"/>
      <c r="I169" s="1"/>
      <c r="J169" s="1"/>
      <c r="K169" s="2"/>
      <c r="L169" s="1"/>
      <c r="M169" s="1"/>
      <c r="N169" s="1"/>
      <c r="O169" s="1"/>
      <c r="P169" s="1"/>
      <c r="Q169" s="1"/>
      <c r="R169" s="1"/>
      <c r="S169" s="1"/>
      <c r="T169" s="1"/>
      <c r="U169" s="1"/>
      <c r="V169" s="1"/>
      <c r="W169" s="1"/>
      <c r="X169" s="1"/>
      <c r="Y169" s="1"/>
      <c r="Z169" s="1"/>
    </row>
    <row r="170" spans="1:26" ht="12.75" customHeight="1" x14ac:dyDescent="0.2">
      <c r="A170" s="1"/>
      <c r="B170" s="145"/>
      <c r="C170" s="1"/>
      <c r="D170" s="1"/>
      <c r="E170" s="1"/>
      <c r="F170" s="1"/>
      <c r="G170" s="1"/>
      <c r="H170" s="1"/>
      <c r="I170" s="1"/>
      <c r="J170" s="1"/>
      <c r="K170" s="2"/>
      <c r="L170" s="1"/>
      <c r="M170" s="1"/>
      <c r="N170" s="1"/>
      <c r="O170" s="1"/>
      <c r="P170" s="1"/>
      <c r="Q170" s="1"/>
      <c r="R170" s="1"/>
      <c r="S170" s="1"/>
      <c r="T170" s="1"/>
      <c r="U170" s="1"/>
      <c r="V170" s="1"/>
      <c r="W170" s="1"/>
      <c r="X170" s="1"/>
      <c r="Y170" s="1"/>
      <c r="Z170" s="1"/>
    </row>
    <row r="171" spans="1:26" ht="12.75" customHeight="1" x14ac:dyDescent="0.2">
      <c r="A171" s="1"/>
      <c r="B171" s="145"/>
      <c r="C171" s="1"/>
      <c r="D171" s="1"/>
      <c r="E171" s="1"/>
      <c r="F171" s="1"/>
      <c r="G171" s="1"/>
      <c r="H171" s="1"/>
      <c r="I171" s="1"/>
      <c r="J171" s="1"/>
      <c r="K171" s="2"/>
      <c r="L171" s="1"/>
      <c r="M171" s="1"/>
      <c r="N171" s="1"/>
      <c r="O171" s="1"/>
      <c r="P171" s="1"/>
      <c r="Q171" s="1"/>
      <c r="R171" s="1"/>
      <c r="S171" s="1"/>
      <c r="T171" s="1"/>
      <c r="U171" s="1"/>
      <c r="V171" s="1"/>
      <c r="W171" s="1"/>
      <c r="X171" s="1"/>
      <c r="Y171" s="1"/>
      <c r="Z171" s="1"/>
    </row>
    <row r="172" spans="1:26" ht="12.75" customHeight="1" x14ac:dyDescent="0.2">
      <c r="A172" s="1"/>
      <c r="B172" s="145"/>
      <c r="C172" s="1"/>
      <c r="D172" s="1"/>
      <c r="E172" s="1"/>
      <c r="F172" s="1"/>
      <c r="G172" s="1"/>
      <c r="H172" s="1"/>
      <c r="I172" s="1"/>
      <c r="J172" s="1"/>
      <c r="K172" s="2"/>
      <c r="L172" s="1"/>
      <c r="M172" s="1"/>
      <c r="N172" s="1"/>
      <c r="O172" s="1"/>
      <c r="P172" s="1"/>
      <c r="Q172" s="1"/>
      <c r="R172" s="1"/>
      <c r="S172" s="1"/>
      <c r="T172" s="1"/>
      <c r="U172" s="1"/>
      <c r="V172" s="1"/>
      <c r="W172" s="1"/>
      <c r="X172" s="1"/>
      <c r="Y172" s="1"/>
      <c r="Z172" s="1"/>
    </row>
    <row r="173" spans="1:26" ht="12.75" customHeight="1" x14ac:dyDescent="0.2">
      <c r="A173" s="1"/>
      <c r="B173" s="145"/>
      <c r="C173" s="1"/>
      <c r="D173" s="1"/>
      <c r="E173" s="1"/>
      <c r="F173" s="1"/>
      <c r="G173" s="1"/>
      <c r="H173" s="1"/>
      <c r="I173" s="1"/>
      <c r="J173" s="1"/>
      <c r="K173" s="2"/>
      <c r="L173" s="1"/>
      <c r="M173" s="1"/>
      <c r="N173" s="1"/>
      <c r="O173" s="1"/>
      <c r="P173" s="1"/>
      <c r="Q173" s="1"/>
      <c r="R173" s="1"/>
      <c r="S173" s="1"/>
      <c r="T173" s="1"/>
      <c r="U173" s="1"/>
      <c r="V173" s="1"/>
      <c r="W173" s="1"/>
      <c r="X173" s="1"/>
      <c r="Y173" s="1"/>
      <c r="Z173" s="1"/>
    </row>
    <row r="174" spans="1:26" ht="12.75" customHeight="1" x14ac:dyDescent="0.2">
      <c r="A174" s="1"/>
      <c r="B174" s="145"/>
      <c r="C174" s="1"/>
      <c r="D174" s="1"/>
      <c r="E174" s="1"/>
      <c r="F174" s="1"/>
      <c r="G174" s="1"/>
      <c r="H174" s="1"/>
      <c r="I174" s="1"/>
      <c r="J174" s="1"/>
      <c r="K174" s="2"/>
      <c r="L174" s="1"/>
      <c r="M174" s="1"/>
      <c r="N174" s="1"/>
      <c r="O174" s="1"/>
      <c r="P174" s="1"/>
      <c r="Q174" s="1"/>
      <c r="R174" s="1"/>
      <c r="S174" s="1"/>
      <c r="T174" s="1"/>
      <c r="U174" s="1"/>
      <c r="V174" s="1"/>
      <c r="W174" s="1"/>
      <c r="X174" s="1"/>
      <c r="Y174" s="1"/>
      <c r="Z174" s="1"/>
    </row>
    <row r="175" spans="1:26" ht="12.75" customHeight="1" x14ac:dyDescent="0.2">
      <c r="A175" s="1"/>
      <c r="B175" s="145"/>
      <c r="C175" s="1"/>
      <c r="D175" s="1"/>
      <c r="E175" s="1"/>
      <c r="F175" s="1"/>
      <c r="G175" s="1"/>
      <c r="H175" s="1"/>
      <c r="I175" s="1"/>
      <c r="J175" s="1"/>
      <c r="K175" s="2"/>
      <c r="L175" s="1"/>
      <c r="M175" s="1"/>
      <c r="N175" s="1"/>
      <c r="O175" s="1"/>
      <c r="P175" s="1"/>
      <c r="Q175" s="1"/>
      <c r="R175" s="1"/>
      <c r="S175" s="1"/>
      <c r="T175" s="1"/>
      <c r="U175" s="1"/>
      <c r="V175" s="1"/>
      <c r="W175" s="1"/>
      <c r="X175" s="1"/>
      <c r="Y175" s="1"/>
      <c r="Z175" s="1"/>
    </row>
    <row r="176" spans="1:26" ht="12.75" customHeight="1" x14ac:dyDescent="0.2">
      <c r="A176" s="1"/>
      <c r="B176" s="145"/>
      <c r="C176" s="1"/>
      <c r="D176" s="1"/>
      <c r="E176" s="1"/>
      <c r="F176" s="1"/>
      <c r="G176" s="1"/>
      <c r="H176" s="1"/>
      <c r="I176" s="1"/>
      <c r="J176" s="1"/>
      <c r="K176" s="2"/>
      <c r="L176" s="1"/>
      <c r="M176" s="1"/>
      <c r="N176" s="1"/>
      <c r="O176" s="1"/>
      <c r="P176" s="1"/>
      <c r="Q176" s="1"/>
      <c r="R176" s="1"/>
      <c r="S176" s="1"/>
      <c r="T176" s="1"/>
      <c r="U176" s="1"/>
      <c r="V176" s="1"/>
      <c r="W176" s="1"/>
      <c r="X176" s="1"/>
      <c r="Y176" s="1"/>
      <c r="Z176" s="1"/>
    </row>
    <row r="177" spans="1:26" ht="12.75" customHeight="1" x14ac:dyDescent="0.2">
      <c r="A177" s="1"/>
      <c r="B177" s="145"/>
      <c r="C177" s="1"/>
      <c r="D177" s="1"/>
      <c r="E177" s="1"/>
      <c r="F177" s="1"/>
      <c r="G177" s="1"/>
      <c r="H177" s="1"/>
      <c r="I177" s="1"/>
      <c r="J177" s="1"/>
      <c r="K177" s="2"/>
      <c r="L177" s="1"/>
      <c r="M177" s="1"/>
      <c r="N177" s="1"/>
      <c r="O177" s="1"/>
      <c r="P177" s="1"/>
      <c r="Q177" s="1"/>
      <c r="R177" s="1"/>
      <c r="S177" s="1"/>
      <c r="T177" s="1"/>
      <c r="U177" s="1"/>
      <c r="V177" s="1"/>
      <c r="W177" s="1"/>
      <c r="X177" s="1"/>
      <c r="Y177" s="1"/>
      <c r="Z177" s="1"/>
    </row>
    <row r="178" spans="1:26" ht="12.75" customHeight="1" x14ac:dyDescent="0.2">
      <c r="A178" s="1"/>
      <c r="B178" s="145"/>
      <c r="C178" s="1"/>
      <c r="D178" s="1"/>
      <c r="E178" s="1"/>
      <c r="F178" s="1"/>
      <c r="G178" s="1"/>
      <c r="H178" s="1"/>
      <c r="I178" s="1"/>
      <c r="J178" s="1"/>
      <c r="K178" s="2"/>
      <c r="L178" s="1"/>
      <c r="M178" s="1"/>
      <c r="N178" s="1"/>
      <c r="O178" s="1"/>
      <c r="P178" s="1"/>
      <c r="Q178" s="1"/>
      <c r="R178" s="1"/>
      <c r="S178" s="1"/>
      <c r="T178" s="1"/>
      <c r="U178" s="1"/>
      <c r="V178" s="1"/>
      <c r="W178" s="1"/>
      <c r="X178" s="1"/>
      <c r="Y178" s="1"/>
      <c r="Z178" s="1"/>
    </row>
    <row r="179" spans="1:26" ht="12.75" customHeight="1" x14ac:dyDescent="0.2">
      <c r="A179" s="1"/>
      <c r="B179" s="145"/>
      <c r="C179" s="1"/>
      <c r="D179" s="1"/>
      <c r="E179" s="1"/>
      <c r="F179" s="1"/>
      <c r="G179" s="1"/>
      <c r="H179" s="1"/>
      <c r="I179" s="1"/>
      <c r="J179" s="1"/>
      <c r="K179" s="2"/>
      <c r="L179" s="1"/>
      <c r="M179" s="1"/>
      <c r="N179" s="1"/>
      <c r="O179" s="1"/>
      <c r="P179" s="1"/>
      <c r="Q179" s="1"/>
      <c r="R179" s="1"/>
      <c r="S179" s="1"/>
      <c r="T179" s="1"/>
      <c r="U179" s="1"/>
      <c r="V179" s="1"/>
      <c r="W179" s="1"/>
      <c r="X179" s="1"/>
      <c r="Y179" s="1"/>
      <c r="Z179" s="1"/>
    </row>
    <row r="180" spans="1:26" ht="12.75" customHeight="1" x14ac:dyDescent="0.2">
      <c r="A180" s="1"/>
      <c r="B180" s="145"/>
      <c r="C180" s="1"/>
      <c r="D180" s="1"/>
      <c r="E180" s="1"/>
      <c r="F180" s="1"/>
      <c r="G180" s="1"/>
      <c r="H180" s="1"/>
      <c r="I180" s="1"/>
      <c r="J180" s="1"/>
      <c r="K180" s="2"/>
      <c r="L180" s="1"/>
      <c r="M180" s="1"/>
      <c r="N180" s="1"/>
      <c r="O180" s="1"/>
      <c r="P180" s="1"/>
      <c r="Q180" s="1"/>
      <c r="R180" s="1"/>
      <c r="S180" s="1"/>
      <c r="T180" s="1"/>
      <c r="U180" s="1"/>
      <c r="V180" s="1"/>
      <c r="W180" s="1"/>
      <c r="X180" s="1"/>
      <c r="Y180" s="1"/>
      <c r="Z180" s="1"/>
    </row>
    <row r="181" spans="1:26" ht="12.75" customHeight="1" x14ac:dyDescent="0.2">
      <c r="A181" s="1"/>
      <c r="B181" s="145"/>
      <c r="C181" s="1"/>
      <c r="D181" s="1"/>
      <c r="E181" s="1"/>
      <c r="F181" s="1"/>
      <c r="G181" s="1"/>
      <c r="H181" s="1"/>
      <c r="I181" s="1"/>
      <c r="J181" s="1"/>
      <c r="K181" s="2"/>
      <c r="L181" s="1"/>
      <c r="M181" s="1"/>
      <c r="N181" s="1"/>
      <c r="O181" s="1"/>
      <c r="P181" s="1"/>
      <c r="Q181" s="1"/>
      <c r="R181" s="1"/>
      <c r="S181" s="1"/>
      <c r="T181" s="1"/>
      <c r="U181" s="1"/>
      <c r="V181" s="1"/>
      <c r="W181" s="1"/>
      <c r="X181" s="1"/>
      <c r="Y181" s="1"/>
      <c r="Z181" s="1"/>
    </row>
    <row r="182" spans="1:26" ht="12.75" customHeight="1" x14ac:dyDescent="0.2">
      <c r="A182" s="1"/>
      <c r="B182" s="145"/>
      <c r="C182" s="1"/>
      <c r="D182" s="1"/>
      <c r="E182" s="1"/>
      <c r="F182" s="1"/>
      <c r="G182" s="1"/>
      <c r="H182" s="1"/>
      <c r="I182" s="1"/>
      <c r="J182" s="1"/>
      <c r="K182" s="2"/>
      <c r="L182" s="1"/>
      <c r="M182" s="1"/>
      <c r="N182" s="1"/>
      <c r="O182" s="1"/>
      <c r="P182" s="1"/>
      <c r="Q182" s="1"/>
      <c r="R182" s="1"/>
      <c r="S182" s="1"/>
      <c r="T182" s="1"/>
      <c r="U182" s="1"/>
      <c r="V182" s="1"/>
      <c r="W182" s="1"/>
      <c r="X182" s="1"/>
      <c r="Y182" s="1"/>
      <c r="Z182" s="1"/>
    </row>
    <row r="183" spans="1:26" ht="12.75" customHeight="1" x14ac:dyDescent="0.2">
      <c r="A183" s="1"/>
      <c r="B183" s="145"/>
      <c r="C183" s="1"/>
      <c r="D183" s="1"/>
      <c r="E183" s="1"/>
      <c r="F183" s="1"/>
      <c r="G183" s="1"/>
      <c r="H183" s="1"/>
      <c r="I183" s="1"/>
      <c r="J183" s="1"/>
      <c r="K183" s="2"/>
      <c r="L183" s="1"/>
      <c r="M183" s="1"/>
      <c r="N183" s="1"/>
      <c r="O183" s="1"/>
      <c r="P183" s="1"/>
      <c r="Q183" s="1"/>
      <c r="R183" s="1"/>
      <c r="S183" s="1"/>
      <c r="T183" s="1"/>
      <c r="U183" s="1"/>
      <c r="V183" s="1"/>
      <c r="W183" s="1"/>
      <c r="X183" s="1"/>
      <c r="Y183" s="1"/>
      <c r="Z183" s="1"/>
    </row>
    <row r="184" spans="1:26" ht="12.75" customHeight="1" x14ac:dyDescent="0.2">
      <c r="A184" s="1"/>
      <c r="B184" s="145"/>
      <c r="C184" s="1"/>
      <c r="D184" s="1"/>
      <c r="E184" s="1"/>
      <c r="F184" s="1"/>
      <c r="G184" s="1"/>
      <c r="H184" s="1"/>
      <c r="I184" s="1"/>
      <c r="J184" s="1"/>
      <c r="K184" s="2"/>
      <c r="L184" s="1"/>
      <c r="M184" s="1"/>
      <c r="N184" s="1"/>
      <c r="O184" s="1"/>
      <c r="P184" s="1"/>
      <c r="Q184" s="1"/>
      <c r="R184" s="1"/>
      <c r="S184" s="1"/>
      <c r="T184" s="1"/>
      <c r="U184" s="1"/>
      <c r="V184" s="1"/>
      <c r="W184" s="1"/>
      <c r="X184" s="1"/>
      <c r="Y184" s="1"/>
      <c r="Z184" s="1"/>
    </row>
    <row r="185" spans="1:26" ht="12.75" customHeight="1" x14ac:dyDescent="0.2">
      <c r="A185" s="1"/>
      <c r="B185" s="145"/>
      <c r="C185" s="1"/>
      <c r="D185" s="1"/>
      <c r="E185" s="1"/>
      <c r="F185" s="1"/>
      <c r="G185" s="1"/>
      <c r="H185" s="1"/>
      <c r="I185" s="1"/>
      <c r="J185" s="1"/>
      <c r="K185" s="2"/>
      <c r="L185" s="1"/>
      <c r="M185" s="1"/>
      <c r="N185" s="1"/>
      <c r="O185" s="1"/>
      <c r="P185" s="1"/>
      <c r="Q185" s="1"/>
      <c r="R185" s="1"/>
      <c r="S185" s="1"/>
      <c r="T185" s="1"/>
      <c r="U185" s="1"/>
      <c r="V185" s="1"/>
      <c r="W185" s="1"/>
      <c r="X185" s="1"/>
      <c r="Y185" s="1"/>
      <c r="Z185" s="1"/>
    </row>
    <row r="186" spans="1:26" ht="12.75" customHeight="1" x14ac:dyDescent="0.2">
      <c r="A186" s="1"/>
      <c r="B186" s="145"/>
      <c r="C186" s="1"/>
      <c r="D186" s="1"/>
      <c r="E186" s="1"/>
      <c r="F186" s="1"/>
      <c r="G186" s="1"/>
      <c r="H186" s="1"/>
      <c r="I186" s="1"/>
      <c r="J186" s="1"/>
      <c r="K186" s="2"/>
      <c r="L186" s="1"/>
      <c r="M186" s="1"/>
      <c r="N186" s="1"/>
      <c r="O186" s="1"/>
      <c r="P186" s="1"/>
      <c r="Q186" s="1"/>
      <c r="R186" s="1"/>
      <c r="S186" s="1"/>
      <c r="T186" s="1"/>
      <c r="U186" s="1"/>
      <c r="V186" s="1"/>
      <c r="W186" s="1"/>
      <c r="X186" s="1"/>
      <c r="Y186" s="1"/>
      <c r="Z186" s="1"/>
    </row>
    <row r="187" spans="1:26" ht="12.75" customHeight="1" x14ac:dyDescent="0.2">
      <c r="A187" s="1"/>
      <c r="B187" s="145"/>
      <c r="C187" s="1"/>
      <c r="D187" s="1"/>
      <c r="E187" s="1"/>
      <c r="F187" s="1"/>
      <c r="G187" s="1"/>
      <c r="H187" s="1"/>
      <c r="I187" s="1"/>
      <c r="J187" s="1"/>
      <c r="K187" s="2"/>
      <c r="L187" s="1"/>
      <c r="M187" s="1"/>
      <c r="N187" s="1"/>
      <c r="O187" s="1"/>
      <c r="P187" s="1"/>
      <c r="Q187" s="1"/>
      <c r="R187" s="1"/>
      <c r="S187" s="1"/>
      <c r="T187" s="1"/>
      <c r="U187" s="1"/>
      <c r="V187" s="1"/>
      <c r="W187" s="1"/>
      <c r="X187" s="1"/>
      <c r="Y187" s="1"/>
      <c r="Z187" s="1"/>
    </row>
    <row r="188" spans="1:26" ht="12.75" customHeight="1" x14ac:dyDescent="0.2">
      <c r="A188" s="1"/>
      <c r="B188" s="145"/>
      <c r="C188" s="1"/>
      <c r="D188" s="1"/>
      <c r="E188" s="1"/>
      <c r="F188" s="1"/>
      <c r="G188" s="1"/>
      <c r="H188" s="1"/>
      <c r="I188" s="1"/>
      <c r="J188" s="1"/>
      <c r="K188" s="2"/>
      <c r="L188" s="1"/>
      <c r="M188" s="1"/>
      <c r="N188" s="1"/>
      <c r="O188" s="1"/>
      <c r="P188" s="1"/>
      <c r="Q188" s="1"/>
      <c r="R188" s="1"/>
      <c r="S188" s="1"/>
      <c r="T188" s="1"/>
      <c r="U188" s="1"/>
      <c r="V188" s="1"/>
      <c r="W188" s="1"/>
      <c r="X188" s="1"/>
      <c r="Y188" s="1"/>
      <c r="Z188" s="1"/>
    </row>
    <row r="189" spans="1:26" ht="12.75" customHeight="1" x14ac:dyDescent="0.2">
      <c r="A189" s="1"/>
      <c r="B189" s="145"/>
      <c r="C189" s="1"/>
      <c r="D189" s="1"/>
      <c r="E189" s="1"/>
      <c r="F189" s="1"/>
      <c r="G189" s="1"/>
      <c r="H189" s="1"/>
      <c r="I189" s="1"/>
      <c r="J189" s="1"/>
      <c r="K189" s="2"/>
      <c r="L189" s="1"/>
      <c r="M189" s="1"/>
      <c r="N189" s="1"/>
      <c r="O189" s="1"/>
      <c r="P189" s="1"/>
      <c r="Q189" s="1"/>
      <c r="R189" s="1"/>
      <c r="S189" s="1"/>
      <c r="T189" s="1"/>
      <c r="U189" s="1"/>
      <c r="V189" s="1"/>
      <c r="W189" s="1"/>
      <c r="X189" s="1"/>
      <c r="Y189" s="1"/>
      <c r="Z189" s="1"/>
    </row>
    <row r="190" spans="1:26" ht="12.75" customHeight="1" x14ac:dyDescent="0.2">
      <c r="A190" s="1"/>
      <c r="B190" s="145"/>
      <c r="C190" s="1"/>
      <c r="D190" s="1"/>
      <c r="E190" s="1"/>
      <c r="F190" s="1"/>
      <c r="G190" s="1"/>
      <c r="H190" s="1"/>
      <c r="I190" s="1"/>
      <c r="J190" s="1"/>
      <c r="K190" s="2"/>
      <c r="L190" s="1"/>
      <c r="M190" s="1"/>
      <c r="N190" s="1"/>
      <c r="O190" s="1"/>
      <c r="P190" s="1"/>
      <c r="Q190" s="1"/>
      <c r="R190" s="1"/>
      <c r="S190" s="1"/>
      <c r="T190" s="1"/>
      <c r="U190" s="1"/>
      <c r="V190" s="1"/>
      <c r="W190" s="1"/>
      <c r="X190" s="1"/>
      <c r="Y190" s="1"/>
      <c r="Z190" s="1"/>
    </row>
    <row r="191" spans="1:26" ht="12.75" customHeight="1" x14ac:dyDescent="0.2">
      <c r="A191" s="1"/>
      <c r="B191" s="145"/>
      <c r="C191" s="1"/>
      <c r="D191" s="1"/>
      <c r="E191" s="1"/>
      <c r="F191" s="1"/>
      <c r="G191" s="1"/>
      <c r="H191" s="1"/>
      <c r="I191" s="1"/>
      <c r="J191" s="1"/>
      <c r="K191" s="2"/>
      <c r="L191" s="1"/>
      <c r="M191" s="1"/>
      <c r="N191" s="1"/>
      <c r="O191" s="1"/>
      <c r="P191" s="1"/>
      <c r="Q191" s="1"/>
      <c r="R191" s="1"/>
      <c r="S191" s="1"/>
      <c r="T191" s="1"/>
      <c r="U191" s="1"/>
      <c r="V191" s="1"/>
      <c r="W191" s="1"/>
      <c r="X191" s="1"/>
      <c r="Y191" s="1"/>
      <c r="Z191" s="1"/>
    </row>
    <row r="192" spans="1:26" ht="12.75" customHeight="1" x14ac:dyDescent="0.2">
      <c r="A192" s="1"/>
      <c r="B192" s="145"/>
      <c r="C192" s="1"/>
      <c r="D192" s="1"/>
      <c r="E192" s="1"/>
      <c r="F192" s="1"/>
      <c r="G192" s="1"/>
      <c r="H192" s="1"/>
      <c r="I192" s="1"/>
      <c r="J192" s="1"/>
      <c r="K192" s="2"/>
      <c r="L192" s="1"/>
      <c r="M192" s="1"/>
      <c r="N192" s="1"/>
      <c r="O192" s="1"/>
      <c r="P192" s="1"/>
      <c r="Q192" s="1"/>
      <c r="R192" s="1"/>
      <c r="S192" s="1"/>
      <c r="T192" s="1"/>
      <c r="U192" s="1"/>
      <c r="V192" s="1"/>
      <c r="W192" s="1"/>
      <c r="X192" s="1"/>
      <c r="Y192" s="1"/>
      <c r="Z192" s="1"/>
    </row>
    <row r="193" spans="1:26" ht="12.75" customHeight="1" x14ac:dyDescent="0.2">
      <c r="A193" s="1"/>
      <c r="B193" s="145"/>
      <c r="C193" s="1"/>
      <c r="D193" s="1"/>
      <c r="E193" s="1"/>
      <c r="F193" s="1"/>
      <c r="G193" s="1"/>
      <c r="H193" s="1"/>
      <c r="I193" s="1"/>
      <c r="J193" s="1"/>
      <c r="K193" s="2"/>
      <c r="L193" s="1"/>
      <c r="M193" s="1"/>
      <c r="N193" s="1"/>
      <c r="O193" s="1"/>
      <c r="P193" s="1"/>
      <c r="Q193" s="1"/>
      <c r="R193" s="1"/>
      <c r="S193" s="1"/>
      <c r="T193" s="1"/>
      <c r="U193" s="1"/>
      <c r="V193" s="1"/>
      <c r="W193" s="1"/>
      <c r="X193" s="1"/>
      <c r="Y193" s="1"/>
      <c r="Z193" s="1"/>
    </row>
    <row r="194" spans="1:26" ht="12.75" customHeight="1" x14ac:dyDescent="0.2">
      <c r="A194" s="1"/>
      <c r="B194" s="145"/>
      <c r="C194" s="1"/>
      <c r="D194" s="1"/>
      <c r="E194" s="1"/>
      <c r="F194" s="1"/>
      <c r="G194" s="1"/>
      <c r="H194" s="1"/>
      <c r="I194" s="1"/>
      <c r="J194" s="1"/>
      <c r="K194" s="2"/>
      <c r="L194" s="1"/>
      <c r="M194" s="1"/>
      <c r="N194" s="1"/>
      <c r="O194" s="1"/>
      <c r="P194" s="1"/>
      <c r="Q194" s="1"/>
      <c r="R194" s="1"/>
      <c r="S194" s="1"/>
      <c r="T194" s="1"/>
      <c r="U194" s="1"/>
      <c r="V194" s="1"/>
      <c r="W194" s="1"/>
      <c r="X194" s="1"/>
      <c r="Y194" s="1"/>
      <c r="Z194" s="1"/>
    </row>
    <row r="195" spans="1:26" ht="12.75" customHeight="1" x14ac:dyDescent="0.2">
      <c r="A195" s="1"/>
      <c r="B195" s="145"/>
      <c r="C195" s="1"/>
      <c r="D195" s="1"/>
      <c r="E195" s="1"/>
      <c r="F195" s="1"/>
      <c r="G195" s="1"/>
      <c r="H195" s="1"/>
      <c r="I195" s="1"/>
      <c r="J195" s="1"/>
      <c r="K195" s="2"/>
      <c r="L195" s="1"/>
      <c r="M195" s="1"/>
      <c r="N195" s="1"/>
      <c r="O195" s="1"/>
      <c r="P195" s="1"/>
      <c r="Q195" s="1"/>
      <c r="R195" s="1"/>
      <c r="S195" s="1"/>
      <c r="T195" s="1"/>
      <c r="U195" s="1"/>
      <c r="V195" s="1"/>
      <c r="W195" s="1"/>
      <c r="X195" s="1"/>
      <c r="Y195" s="1"/>
      <c r="Z195" s="1"/>
    </row>
    <row r="196" spans="1:26" ht="12.75" customHeight="1" x14ac:dyDescent="0.2">
      <c r="A196" s="1"/>
      <c r="B196" s="145"/>
      <c r="C196" s="1"/>
      <c r="D196" s="1"/>
      <c r="E196" s="1"/>
      <c r="F196" s="1"/>
      <c r="G196" s="1"/>
      <c r="H196" s="1"/>
      <c r="I196" s="1"/>
      <c r="J196" s="1"/>
      <c r="K196" s="2"/>
      <c r="L196" s="1"/>
      <c r="M196" s="1"/>
      <c r="N196" s="1"/>
      <c r="O196" s="1"/>
      <c r="P196" s="1"/>
      <c r="Q196" s="1"/>
      <c r="R196" s="1"/>
      <c r="S196" s="1"/>
      <c r="T196" s="1"/>
      <c r="U196" s="1"/>
      <c r="V196" s="1"/>
      <c r="W196" s="1"/>
      <c r="X196" s="1"/>
      <c r="Y196" s="1"/>
      <c r="Z196" s="1"/>
    </row>
    <row r="197" spans="1:26" ht="12.75" customHeight="1" x14ac:dyDescent="0.2">
      <c r="A197" s="1"/>
      <c r="B197" s="145"/>
      <c r="C197" s="1"/>
      <c r="D197" s="1"/>
      <c r="E197" s="1"/>
      <c r="F197" s="1"/>
      <c r="G197" s="1"/>
      <c r="H197" s="1"/>
      <c r="I197" s="1"/>
      <c r="J197" s="1"/>
      <c r="K197" s="2"/>
      <c r="L197" s="1"/>
      <c r="M197" s="1"/>
      <c r="N197" s="1"/>
      <c r="O197" s="1"/>
      <c r="P197" s="1"/>
      <c r="Q197" s="1"/>
      <c r="R197" s="1"/>
      <c r="S197" s="1"/>
      <c r="T197" s="1"/>
      <c r="U197" s="1"/>
      <c r="V197" s="1"/>
      <c r="W197" s="1"/>
      <c r="X197" s="1"/>
      <c r="Y197" s="1"/>
      <c r="Z197" s="1"/>
    </row>
    <row r="198" spans="1:26" ht="12.75" customHeight="1" x14ac:dyDescent="0.2">
      <c r="A198" s="1"/>
      <c r="B198" s="145"/>
      <c r="C198" s="1"/>
      <c r="D198" s="1"/>
      <c r="E198" s="1"/>
      <c r="F198" s="1"/>
      <c r="G198" s="1"/>
      <c r="H198" s="1"/>
      <c r="I198" s="1"/>
      <c r="J198" s="1"/>
      <c r="K198" s="2"/>
      <c r="L198" s="1"/>
      <c r="M198" s="1"/>
      <c r="N198" s="1"/>
      <c r="O198" s="1"/>
      <c r="P198" s="1"/>
      <c r="Q198" s="1"/>
      <c r="R198" s="1"/>
      <c r="S198" s="1"/>
      <c r="T198" s="1"/>
      <c r="U198" s="1"/>
      <c r="V198" s="1"/>
      <c r="W198" s="1"/>
      <c r="X198" s="1"/>
      <c r="Y198" s="1"/>
      <c r="Z198" s="1"/>
    </row>
    <row r="199" spans="1:26" ht="12.75" customHeight="1" x14ac:dyDescent="0.2">
      <c r="A199" s="1"/>
      <c r="B199" s="145"/>
      <c r="C199" s="1"/>
      <c r="D199" s="1"/>
      <c r="E199" s="1"/>
      <c r="F199" s="1"/>
      <c r="G199" s="1"/>
      <c r="H199" s="1"/>
      <c r="I199" s="1"/>
      <c r="J199" s="1"/>
      <c r="K199" s="2"/>
      <c r="L199" s="1"/>
      <c r="M199" s="1"/>
      <c r="N199" s="1"/>
      <c r="O199" s="1"/>
      <c r="P199" s="1"/>
      <c r="Q199" s="1"/>
      <c r="R199" s="1"/>
      <c r="S199" s="1"/>
      <c r="T199" s="1"/>
      <c r="U199" s="1"/>
      <c r="V199" s="1"/>
      <c r="W199" s="1"/>
      <c r="X199" s="1"/>
      <c r="Y199" s="1"/>
      <c r="Z199" s="1"/>
    </row>
    <row r="200" spans="1:26" ht="12.75" customHeight="1" x14ac:dyDescent="0.2">
      <c r="A200" s="1"/>
      <c r="B200" s="145"/>
      <c r="C200" s="1"/>
      <c r="D200" s="1"/>
      <c r="E200" s="1"/>
      <c r="F200" s="1"/>
      <c r="G200" s="1"/>
      <c r="H200" s="1"/>
      <c r="I200" s="1"/>
      <c r="J200" s="1"/>
      <c r="K200" s="2"/>
      <c r="L200" s="1"/>
      <c r="M200" s="1"/>
      <c r="N200" s="1"/>
      <c r="O200" s="1"/>
      <c r="P200" s="1"/>
      <c r="Q200" s="1"/>
      <c r="R200" s="1"/>
      <c r="S200" s="1"/>
      <c r="T200" s="1"/>
      <c r="U200" s="1"/>
      <c r="V200" s="1"/>
      <c r="W200" s="1"/>
      <c r="X200" s="1"/>
      <c r="Y200" s="1"/>
      <c r="Z200" s="1"/>
    </row>
    <row r="201" spans="1:26" ht="12.75" customHeight="1" x14ac:dyDescent="0.2">
      <c r="A201" s="1"/>
      <c r="B201" s="145"/>
      <c r="C201" s="1"/>
      <c r="D201" s="1"/>
      <c r="E201" s="1"/>
      <c r="F201" s="1"/>
      <c r="G201" s="1"/>
      <c r="H201" s="1"/>
      <c r="I201" s="1"/>
      <c r="J201" s="1"/>
      <c r="K201" s="2"/>
      <c r="L201" s="1"/>
      <c r="M201" s="1"/>
      <c r="N201" s="1"/>
      <c r="O201" s="1"/>
      <c r="P201" s="1"/>
      <c r="Q201" s="1"/>
      <c r="R201" s="1"/>
      <c r="S201" s="1"/>
      <c r="T201" s="1"/>
      <c r="U201" s="1"/>
      <c r="V201" s="1"/>
      <c r="W201" s="1"/>
      <c r="X201" s="1"/>
      <c r="Y201" s="1"/>
      <c r="Z201" s="1"/>
    </row>
    <row r="202" spans="1:26" ht="12.75" customHeight="1" x14ac:dyDescent="0.2">
      <c r="A202" s="1"/>
      <c r="B202" s="145"/>
      <c r="C202" s="1"/>
      <c r="D202" s="1"/>
      <c r="E202" s="1"/>
      <c r="F202" s="1"/>
      <c r="G202" s="1"/>
      <c r="H202" s="1"/>
      <c r="I202" s="1"/>
      <c r="J202" s="1"/>
      <c r="K202" s="2"/>
      <c r="L202" s="1"/>
      <c r="M202" s="1"/>
      <c r="N202" s="1"/>
      <c r="O202" s="1"/>
      <c r="P202" s="1"/>
      <c r="Q202" s="1"/>
      <c r="R202" s="1"/>
      <c r="S202" s="1"/>
      <c r="T202" s="1"/>
      <c r="U202" s="1"/>
      <c r="V202" s="1"/>
      <c r="W202" s="1"/>
      <c r="X202" s="1"/>
      <c r="Y202" s="1"/>
      <c r="Z202" s="1"/>
    </row>
    <row r="203" spans="1:26" ht="12.75" customHeight="1" x14ac:dyDescent="0.2">
      <c r="A203" s="1"/>
      <c r="B203" s="145"/>
      <c r="C203" s="1"/>
      <c r="D203" s="1"/>
      <c r="E203" s="1"/>
      <c r="F203" s="1"/>
      <c r="G203" s="1"/>
      <c r="H203" s="1"/>
      <c r="I203" s="1"/>
      <c r="J203" s="1"/>
      <c r="K203" s="2"/>
      <c r="L203" s="1"/>
      <c r="M203" s="1"/>
      <c r="N203" s="1"/>
      <c r="O203" s="1"/>
      <c r="P203" s="1"/>
      <c r="Q203" s="1"/>
      <c r="R203" s="1"/>
      <c r="S203" s="1"/>
      <c r="T203" s="1"/>
      <c r="U203" s="1"/>
      <c r="V203" s="1"/>
      <c r="W203" s="1"/>
      <c r="X203" s="1"/>
      <c r="Y203" s="1"/>
      <c r="Z203" s="1"/>
    </row>
    <row r="204" spans="1:26" ht="12.75" customHeight="1" x14ac:dyDescent="0.2">
      <c r="A204" s="1"/>
      <c r="B204" s="145"/>
      <c r="C204" s="1"/>
      <c r="D204" s="1"/>
      <c r="E204" s="1"/>
      <c r="F204" s="1"/>
      <c r="G204" s="1"/>
      <c r="H204" s="1"/>
      <c r="I204" s="1"/>
      <c r="J204" s="1"/>
      <c r="K204" s="2"/>
      <c r="L204" s="1"/>
      <c r="M204" s="1"/>
      <c r="N204" s="1"/>
      <c r="O204" s="1"/>
      <c r="P204" s="1"/>
      <c r="Q204" s="1"/>
      <c r="R204" s="1"/>
      <c r="S204" s="1"/>
      <c r="T204" s="1"/>
      <c r="U204" s="1"/>
      <c r="V204" s="1"/>
      <c r="W204" s="1"/>
      <c r="X204" s="1"/>
      <c r="Y204" s="1"/>
      <c r="Z204" s="1"/>
    </row>
    <row r="205" spans="1:26" ht="12.75" customHeight="1" x14ac:dyDescent="0.2">
      <c r="A205" s="1"/>
      <c r="B205" s="145"/>
      <c r="C205" s="1"/>
      <c r="D205" s="1"/>
      <c r="E205" s="1"/>
      <c r="F205" s="1"/>
      <c r="G205" s="1"/>
      <c r="H205" s="1"/>
      <c r="I205" s="1"/>
      <c r="J205" s="1"/>
      <c r="K205" s="2"/>
      <c r="L205" s="1"/>
      <c r="M205" s="1"/>
      <c r="N205" s="1"/>
      <c r="O205" s="1"/>
      <c r="P205" s="1"/>
      <c r="Q205" s="1"/>
      <c r="R205" s="1"/>
      <c r="S205" s="1"/>
      <c r="T205" s="1"/>
      <c r="U205" s="1"/>
      <c r="V205" s="1"/>
      <c r="W205" s="1"/>
      <c r="X205" s="1"/>
      <c r="Y205" s="1"/>
      <c r="Z205" s="1"/>
    </row>
    <row r="206" spans="1:26" ht="12.75" customHeight="1" x14ac:dyDescent="0.2">
      <c r="A206" s="1"/>
      <c r="B206" s="145"/>
      <c r="C206" s="1"/>
      <c r="D206" s="1"/>
      <c r="E206" s="1"/>
      <c r="F206" s="1"/>
      <c r="G206" s="1"/>
      <c r="H206" s="1"/>
      <c r="I206" s="1"/>
      <c r="J206" s="1"/>
      <c r="K206" s="2"/>
      <c r="L206" s="1"/>
      <c r="M206" s="1"/>
      <c r="N206" s="1"/>
      <c r="O206" s="1"/>
      <c r="P206" s="1"/>
      <c r="Q206" s="1"/>
      <c r="R206" s="1"/>
      <c r="S206" s="1"/>
      <c r="T206" s="1"/>
      <c r="U206" s="1"/>
      <c r="V206" s="1"/>
      <c r="W206" s="1"/>
      <c r="X206" s="1"/>
      <c r="Y206" s="1"/>
      <c r="Z206" s="1"/>
    </row>
    <row r="207" spans="1:26" ht="12.75" customHeight="1" x14ac:dyDescent="0.2">
      <c r="A207" s="1"/>
      <c r="B207" s="145"/>
      <c r="C207" s="1"/>
      <c r="D207" s="1"/>
      <c r="E207" s="1"/>
      <c r="F207" s="1"/>
      <c r="G207" s="1"/>
      <c r="H207" s="1"/>
      <c r="I207" s="1"/>
      <c r="J207" s="1"/>
      <c r="K207" s="2"/>
      <c r="L207" s="1"/>
      <c r="M207" s="1"/>
      <c r="N207" s="1"/>
      <c r="O207" s="1"/>
      <c r="P207" s="1"/>
      <c r="Q207" s="1"/>
      <c r="R207" s="1"/>
      <c r="S207" s="1"/>
      <c r="T207" s="1"/>
      <c r="U207" s="1"/>
      <c r="V207" s="1"/>
      <c r="W207" s="1"/>
      <c r="X207" s="1"/>
      <c r="Y207" s="1"/>
      <c r="Z207" s="1"/>
    </row>
    <row r="208" spans="1:26" ht="12.75" customHeight="1" x14ac:dyDescent="0.2">
      <c r="A208" s="1"/>
      <c r="B208" s="145"/>
      <c r="C208" s="1"/>
      <c r="D208" s="1"/>
      <c r="E208" s="1"/>
      <c r="F208" s="1"/>
      <c r="G208" s="1"/>
      <c r="H208" s="1"/>
      <c r="I208" s="1"/>
      <c r="J208" s="1"/>
      <c r="K208" s="2"/>
      <c r="L208" s="1"/>
      <c r="M208" s="1"/>
      <c r="N208" s="1"/>
      <c r="O208" s="1"/>
      <c r="P208" s="1"/>
      <c r="Q208" s="1"/>
      <c r="R208" s="1"/>
      <c r="S208" s="1"/>
      <c r="T208" s="1"/>
      <c r="U208" s="1"/>
      <c r="V208" s="1"/>
      <c r="W208" s="1"/>
      <c r="X208" s="1"/>
      <c r="Y208" s="1"/>
      <c r="Z208" s="1"/>
    </row>
    <row r="209" spans="1:26" ht="12.75" customHeight="1" x14ac:dyDescent="0.2">
      <c r="A209" s="1"/>
      <c r="B209" s="145"/>
      <c r="C209" s="1"/>
      <c r="D209" s="1"/>
      <c r="E209" s="1"/>
      <c r="F209" s="1"/>
      <c r="G209" s="1"/>
      <c r="H209" s="1"/>
      <c r="I209" s="1"/>
      <c r="J209" s="1"/>
      <c r="K209" s="2"/>
      <c r="L209" s="1"/>
      <c r="M209" s="1"/>
      <c r="N209" s="1"/>
      <c r="O209" s="1"/>
      <c r="P209" s="1"/>
      <c r="Q209" s="1"/>
      <c r="R209" s="1"/>
      <c r="S209" s="1"/>
      <c r="T209" s="1"/>
      <c r="U209" s="1"/>
      <c r="V209" s="1"/>
      <c r="W209" s="1"/>
      <c r="X209" s="1"/>
      <c r="Y209" s="1"/>
      <c r="Z209" s="1"/>
    </row>
    <row r="210" spans="1:26" ht="12.75" customHeight="1" x14ac:dyDescent="0.2">
      <c r="A210" s="1"/>
      <c r="B210" s="145"/>
      <c r="C210" s="1"/>
      <c r="D210" s="1"/>
      <c r="E210" s="1"/>
      <c r="F210" s="1"/>
      <c r="G210" s="1"/>
      <c r="H210" s="1"/>
      <c r="I210" s="1"/>
      <c r="J210" s="1"/>
      <c r="K210" s="2"/>
      <c r="L210" s="1"/>
      <c r="M210" s="1"/>
      <c r="N210" s="1"/>
      <c r="O210" s="1"/>
      <c r="P210" s="1"/>
      <c r="Q210" s="1"/>
      <c r="R210" s="1"/>
      <c r="S210" s="1"/>
      <c r="T210" s="1"/>
      <c r="U210" s="1"/>
      <c r="V210" s="1"/>
      <c r="W210" s="1"/>
      <c r="X210" s="1"/>
      <c r="Y210" s="1"/>
      <c r="Z210" s="1"/>
    </row>
    <row r="211" spans="1:26" ht="12.75" customHeight="1" x14ac:dyDescent="0.2">
      <c r="A211" s="1"/>
      <c r="B211" s="145"/>
      <c r="C211" s="1"/>
      <c r="D211" s="1"/>
      <c r="E211" s="1"/>
      <c r="F211" s="1"/>
      <c r="G211" s="1"/>
      <c r="H211" s="1"/>
      <c r="I211" s="1"/>
      <c r="J211" s="1"/>
      <c r="K211" s="2"/>
      <c r="L211" s="1"/>
      <c r="M211" s="1"/>
      <c r="N211" s="1"/>
      <c r="O211" s="1"/>
      <c r="P211" s="1"/>
      <c r="Q211" s="1"/>
      <c r="R211" s="1"/>
      <c r="S211" s="1"/>
      <c r="T211" s="1"/>
      <c r="U211" s="1"/>
      <c r="V211" s="1"/>
      <c r="W211" s="1"/>
      <c r="X211" s="1"/>
      <c r="Y211" s="1"/>
      <c r="Z211" s="1"/>
    </row>
    <row r="212" spans="1:26" ht="12.75" customHeight="1" x14ac:dyDescent="0.2">
      <c r="A212" s="1"/>
      <c r="B212" s="145"/>
      <c r="C212" s="1"/>
      <c r="D212" s="1"/>
      <c r="E212" s="1"/>
      <c r="F212" s="1"/>
      <c r="G212" s="1"/>
      <c r="H212" s="1"/>
      <c r="I212" s="1"/>
      <c r="J212" s="1"/>
      <c r="K212" s="2"/>
      <c r="L212" s="1"/>
      <c r="M212" s="1"/>
      <c r="N212" s="1"/>
      <c r="O212" s="1"/>
      <c r="P212" s="1"/>
      <c r="Q212" s="1"/>
      <c r="R212" s="1"/>
      <c r="S212" s="1"/>
      <c r="T212" s="1"/>
      <c r="U212" s="1"/>
      <c r="V212" s="1"/>
      <c r="W212" s="1"/>
      <c r="X212" s="1"/>
      <c r="Y212" s="1"/>
      <c r="Z212" s="1"/>
    </row>
    <row r="213" spans="1:26" ht="12.75" customHeight="1" x14ac:dyDescent="0.2">
      <c r="A213" s="1"/>
      <c r="B213" s="145"/>
      <c r="C213" s="1"/>
      <c r="D213" s="1"/>
      <c r="E213" s="1"/>
      <c r="F213" s="1"/>
      <c r="G213" s="1"/>
      <c r="H213" s="1"/>
      <c r="I213" s="1"/>
      <c r="J213" s="1"/>
      <c r="K213" s="2"/>
      <c r="L213" s="1"/>
      <c r="M213" s="1"/>
      <c r="N213" s="1"/>
      <c r="O213" s="1"/>
      <c r="P213" s="1"/>
      <c r="Q213" s="1"/>
      <c r="R213" s="1"/>
      <c r="S213" s="1"/>
      <c r="T213" s="1"/>
      <c r="U213" s="1"/>
      <c r="V213" s="1"/>
      <c r="W213" s="1"/>
      <c r="X213" s="1"/>
      <c r="Y213" s="1"/>
      <c r="Z213" s="1"/>
    </row>
    <row r="214" spans="1:26" ht="12.75" customHeight="1" x14ac:dyDescent="0.2">
      <c r="A214" s="1"/>
      <c r="B214" s="145"/>
      <c r="C214" s="1"/>
      <c r="D214" s="1"/>
      <c r="E214" s="1"/>
      <c r="F214" s="1"/>
      <c r="G214" s="1"/>
      <c r="H214" s="1"/>
      <c r="I214" s="1"/>
      <c r="J214" s="1"/>
      <c r="K214" s="2"/>
      <c r="L214" s="1"/>
      <c r="M214" s="1"/>
      <c r="N214" s="1"/>
      <c r="O214" s="1"/>
      <c r="P214" s="1"/>
      <c r="Q214" s="1"/>
      <c r="R214" s="1"/>
      <c r="S214" s="1"/>
      <c r="T214" s="1"/>
      <c r="U214" s="1"/>
      <c r="V214" s="1"/>
      <c r="W214" s="1"/>
      <c r="X214" s="1"/>
      <c r="Y214" s="1"/>
      <c r="Z214" s="1"/>
    </row>
    <row r="215" spans="1:26" ht="12.75" customHeight="1" x14ac:dyDescent="0.2">
      <c r="A215" s="1"/>
      <c r="B215" s="145"/>
      <c r="C215" s="1"/>
      <c r="D215" s="1"/>
      <c r="E215" s="1"/>
      <c r="F215" s="1"/>
      <c r="G215" s="1"/>
      <c r="H215" s="1"/>
      <c r="I215" s="1"/>
      <c r="J215" s="1"/>
      <c r="K215" s="2"/>
      <c r="L215" s="1"/>
      <c r="M215" s="1"/>
      <c r="N215" s="1"/>
      <c r="O215" s="1"/>
      <c r="P215" s="1"/>
      <c r="Q215" s="1"/>
      <c r="R215" s="1"/>
      <c r="S215" s="1"/>
      <c r="T215" s="1"/>
      <c r="U215" s="1"/>
      <c r="V215" s="1"/>
      <c r="W215" s="1"/>
      <c r="X215" s="1"/>
      <c r="Y215" s="1"/>
      <c r="Z215" s="1"/>
    </row>
    <row r="216" spans="1:26" ht="12.75" customHeight="1" x14ac:dyDescent="0.2">
      <c r="A216" s="1"/>
      <c r="B216" s="145"/>
      <c r="C216" s="1"/>
      <c r="D216" s="1"/>
      <c r="E216" s="1"/>
      <c r="F216" s="1"/>
      <c r="G216" s="1"/>
      <c r="H216" s="1"/>
      <c r="I216" s="1"/>
      <c r="J216" s="1"/>
      <c r="K216" s="2"/>
      <c r="L216" s="1"/>
      <c r="M216" s="1"/>
      <c r="N216" s="1"/>
      <c r="O216" s="1"/>
      <c r="P216" s="1"/>
      <c r="Q216" s="1"/>
      <c r="R216" s="1"/>
      <c r="S216" s="1"/>
      <c r="T216" s="1"/>
      <c r="U216" s="1"/>
      <c r="V216" s="1"/>
      <c r="W216" s="1"/>
      <c r="X216" s="1"/>
      <c r="Y216" s="1"/>
      <c r="Z216" s="1"/>
    </row>
    <row r="217" spans="1:26" ht="12.75" customHeight="1" x14ac:dyDescent="0.2">
      <c r="A217" s="1"/>
      <c r="B217" s="145"/>
      <c r="C217" s="1"/>
      <c r="D217" s="1"/>
      <c r="E217" s="1"/>
      <c r="F217" s="1"/>
      <c r="G217" s="1"/>
      <c r="H217" s="1"/>
      <c r="I217" s="1"/>
      <c r="J217" s="1"/>
      <c r="K217" s="2"/>
      <c r="L217" s="1"/>
      <c r="M217" s="1"/>
      <c r="N217" s="1"/>
      <c r="O217" s="1"/>
      <c r="P217" s="1"/>
      <c r="Q217" s="1"/>
      <c r="R217" s="1"/>
      <c r="S217" s="1"/>
      <c r="T217" s="1"/>
      <c r="U217" s="1"/>
      <c r="V217" s="1"/>
      <c r="W217" s="1"/>
      <c r="X217" s="1"/>
      <c r="Y217" s="1"/>
      <c r="Z217" s="1"/>
    </row>
    <row r="218" spans="1:26" ht="12.75" customHeight="1" x14ac:dyDescent="0.2">
      <c r="A218" s="1"/>
      <c r="B218" s="145"/>
      <c r="C218" s="1"/>
      <c r="D218" s="1"/>
      <c r="E218" s="1"/>
      <c r="F218" s="1"/>
      <c r="G218" s="1"/>
      <c r="H218" s="1"/>
      <c r="I218" s="1"/>
      <c r="J218" s="1"/>
      <c r="K218" s="2"/>
      <c r="L218" s="1"/>
      <c r="M218" s="1"/>
      <c r="N218" s="1"/>
      <c r="O218" s="1"/>
      <c r="P218" s="1"/>
      <c r="Q218" s="1"/>
      <c r="R218" s="1"/>
      <c r="S218" s="1"/>
      <c r="T218" s="1"/>
      <c r="U218" s="1"/>
      <c r="V218" s="1"/>
      <c r="W218" s="1"/>
      <c r="X218" s="1"/>
      <c r="Y218" s="1"/>
      <c r="Z218" s="1"/>
    </row>
    <row r="219" spans="1:26" ht="12.75" customHeight="1" x14ac:dyDescent="0.2">
      <c r="A219" s="1"/>
      <c r="B219" s="145"/>
      <c r="C219" s="1"/>
      <c r="D219" s="1"/>
      <c r="E219" s="1"/>
      <c r="F219" s="1"/>
      <c r="G219" s="1"/>
      <c r="H219" s="1"/>
      <c r="I219" s="1"/>
      <c r="J219" s="1"/>
      <c r="K219" s="2"/>
      <c r="L219" s="1"/>
      <c r="M219" s="1"/>
      <c r="N219" s="1"/>
      <c r="O219" s="1"/>
      <c r="P219" s="1"/>
      <c r="Q219" s="1"/>
      <c r="R219" s="1"/>
      <c r="S219" s="1"/>
      <c r="T219" s="1"/>
      <c r="U219" s="1"/>
      <c r="V219" s="1"/>
      <c r="W219" s="1"/>
      <c r="X219" s="1"/>
      <c r="Y219" s="1"/>
      <c r="Z219" s="1"/>
    </row>
    <row r="220" spans="1:26" ht="12.75" customHeight="1" x14ac:dyDescent="0.2">
      <c r="A220" s="1"/>
      <c r="B220" s="145"/>
      <c r="C220" s="1"/>
      <c r="D220" s="1"/>
      <c r="E220" s="1"/>
      <c r="F220" s="1"/>
      <c r="G220" s="1"/>
      <c r="H220" s="1"/>
      <c r="I220" s="1"/>
      <c r="J220" s="1"/>
      <c r="K220" s="2"/>
      <c r="L220" s="1"/>
      <c r="M220" s="1"/>
      <c r="N220" s="1"/>
      <c r="O220" s="1"/>
      <c r="P220" s="1"/>
      <c r="Q220" s="1"/>
      <c r="R220" s="1"/>
      <c r="S220" s="1"/>
      <c r="T220" s="1"/>
      <c r="U220" s="1"/>
      <c r="V220" s="1"/>
      <c r="W220" s="1"/>
      <c r="X220" s="1"/>
      <c r="Y220" s="1"/>
      <c r="Z220" s="1"/>
    </row>
    <row r="221" spans="1:26" ht="12.75" customHeight="1" x14ac:dyDescent="0.2">
      <c r="A221" s="1"/>
      <c r="B221" s="145"/>
      <c r="C221" s="1"/>
      <c r="D221" s="1"/>
      <c r="E221" s="1"/>
      <c r="F221" s="1"/>
      <c r="G221" s="1"/>
      <c r="H221" s="1"/>
      <c r="I221" s="1"/>
      <c r="J221" s="1"/>
      <c r="K221" s="2"/>
      <c r="L221" s="1"/>
      <c r="M221" s="1"/>
      <c r="N221" s="1"/>
      <c r="O221" s="1"/>
      <c r="P221" s="1"/>
      <c r="Q221" s="1"/>
      <c r="R221" s="1"/>
      <c r="S221" s="1"/>
      <c r="T221" s="1"/>
      <c r="U221" s="1"/>
      <c r="V221" s="1"/>
      <c r="W221" s="1"/>
      <c r="X221" s="1"/>
      <c r="Y221" s="1"/>
      <c r="Z221" s="1"/>
    </row>
    <row r="222" spans="1:26" ht="12.75" customHeight="1" x14ac:dyDescent="0.2">
      <c r="A222" s="1"/>
      <c r="B222" s="145"/>
      <c r="C222" s="1"/>
      <c r="D222" s="1"/>
      <c r="E222" s="1"/>
      <c r="F222" s="1"/>
      <c r="G222" s="1"/>
      <c r="H222" s="1"/>
      <c r="I222" s="1"/>
      <c r="J222" s="1"/>
      <c r="K222" s="2"/>
      <c r="L222" s="1"/>
      <c r="M222" s="1"/>
      <c r="N222" s="1"/>
      <c r="O222" s="1"/>
      <c r="P222" s="1"/>
      <c r="Q222" s="1"/>
      <c r="R222" s="1"/>
      <c r="S222" s="1"/>
      <c r="T222" s="1"/>
      <c r="U222" s="1"/>
      <c r="V222" s="1"/>
      <c r="W222" s="1"/>
      <c r="X222" s="1"/>
      <c r="Y222" s="1"/>
      <c r="Z222" s="1"/>
    </row>
    <row r="223" spans="1:26" ht="12.75" customHeight="1" x14ac:dyDescent="0.2">
      <c r="A223" s="1"/>
      <c r="B223" s="145"/>
      <c r="C223" s="1"/>
      <c r="D223" s="1"/>
      <c r="E223" s="1"/>
      <c r="F223" s="1"/>
      <c r="G223" s="1"/>
      <c r="H223" s="1"/>
      <c r="I223" s="1"/>
      <c r="J223" s="1"/>
      <c r="K223" s="2"/>
      <c r="L223" s="1"/>
      <c r="M223" s="1"/>
      <c r="N223" s="1"/>
      <c r="O223" s="1"/>
      <c r="P223" s="1"/>
      <c r="Q223" s="1"/>
      <c r="R223" s="1"/>
      <c r="S223" s="1"/>
      <c r="T223" s="1"/>
      <c r="U223" s="1"/>
      <c r="V223" s="1"/>
      <c r="W223" s="1"/>
      <c r="X223" s="1"/>
      <c r="Y223" s="1"/>
      <c r="Z223" s="1"/>
    </row>
    <row r="224" spans="1:26" ht="12.75" customHeight="1" x14ac:dyDescent="0.2">
      <c r="A224" s="1"/>
      <c r="B224" s="145"/>
      <c r="C224" s="1"/>
      <c r="D224" s="1"/>
      <c r="E224" s="1"/>
      <c r="F224" s="1"/>
      <c r="G224" s="1"/>
      <c r="H224" s="1"/>
      <c r="I224" s="1"/>
      <c r="J224" s="1"/>
      <c r="K224" s="2"/>
      <c r="L224" s="1"/>
      <c r="M224" s="1"/>
      <c r="N224" s="1"/>
      <c r="O224" s="1"/>
      <c r="P224" s="1"/>
      <c r="Q224" s="1"/>
      <c r="R224" s="1"/>
      <c r="S224" s="1"/>
      <c r="T224" s="1"/>
      <c r="U224" s="1"/>
      <c r="V224" s="1"/>
      <c r="W224" s="1"/>
      <c r="X224" s="1"/>
      <c r="Y224" s="1"/>
      <c r="Z224" s="1"/>
    </row>
    <row r="225" spans="1:26" ht="12.75" customHeight="1" x14ac:dyDescent="0.2">
      <c r="A225" s="1"/>
      <c r="B225" s="145"/>
      <c r="C225" s="1"/>
      <c r="D225" s="1"/>
      <c r="E225" s="1"/>
      <c r="F225" s="1"/>
      <c r="G225" s="1"/>
      <c r="H225" s="1"/>
      <c r="I225" s="1"/>
      <c r="J225" s="1"/>
      <c r="K225" s="2"/>
      <c r="L225" s="1"/>
      <c r="M225" s="1"/>
      <c r="N225" s="1"/>
      <c r="O225" s="1"/>
      <c r="P225" s="1"/>
      <c r="Q225" s="1"/>
      <c r="R225" s="1"/>
      <c r="S225" s="1"/>
      <c r="T225" s="1"/>
      <c r="U225" s="1"/>
      <c r="V225" s="1"/>
      <c r="W225" s="1"/>
      <c r="X225" s="1"/>
      <c r="Y225" s="1"/>
      <c r="Z225" s="1"/>
    </row>
    <row r="226" spans="1:26" ht="12.75" customHeight="1" x14ac:dyDescent="0.2">
      <c r="A226" s="1"/>
      <c r="B226" s="145"/>
      <c r="C226" s="1"/>
      <c r="D226" s="1"/>
      <c r="E226" s="1"/>
      <c r="F226" s="1"/>
      <c r="G226" s="1"/>
      <c r="H226" s="1"/>
      <c r="I226" s="1"/>
      <c r="J226" s="1"/>
      <c r="K226" s="2"/>
      <c r="L226" s="1"/>
      <c r="M226" s="1"/>
      <c r="N226" s="1"/>
      <c r="O226" s="1"/>
      <c r="P226" s="1"/>
      <c r="Q226" s="1"/>
      <c r="R226" s="1"/>
      <c r="S226" s="1"/>
      <c r="T226" s="1"/>
      <c r="U226" s="1"/>
      <c r="V226" s="1"/>
      <c r="W226" s="1"/>
      <c r="X226" s="1"/>
      <c r="Y226" s="1"/>
      <c r="Z226" s="1"/>
    </row>
    <row r="227" spans="1:26" ht="12.75" customHeight="1" x14ac:dyDescent="0.2">
      <c r="A227" s="1"/>
      <c r="B227" s="145"/>
      <c r="C227" s="1"/>
      <c r="D227" s="1"/>
      <c r="E227" s="1"/>
      <c r="F227" s="1"/>
      <c r="G227" s="1"/>
      <c r="H227" s="1"/>
      <c r="I227" s="1"/>
      <c r="J227" s="1"/>
      <c r="K227" s="2"/>
      <c r="L227" s="1"/>
      <c r="M227" s="1"/>
      <c r="N227" s="1"/>
      <c r="O227" s="1"/>
      <c r="P227" s="1"/>
      <c r="Q227" s="1"/>
      <c r="R227" s="1"/>
      <c r="S227" s="1"/>
      <c r="T227" s="1"/>
      <c r="U227" s="1"/>
      <c r="V227" s="1"/>
      <c r="W227" s="1"/>
      <c r="X227" s="1"/>
      <c r="Y227" s="1"/>
      <c r="Z227" s="1"/>
    </row>
    <row r="228" spans="1:26" ht="12.75" customHeight="1" x14ac:dyDescent="0.2">
      <c r="A228" s="1"/>
      <c r="B228" s="145"/>
      <c r="C228" s="1"/>
      <c r="D228" s="1"/>
      <c r="E228" s="1"/>
      <c r="F228" s="1"/>
      <c r="G228" s="1"/>
      <c r="H228" s="1"/>
      <c r="I228" s="1"/>
      <c r="J228" s="1"/>
      <c r="K228" s="2"/>
      <c r="L228" s="1"/>
      <c r="M228" s="1"/>
      <c r="N228" s="1"/>
      <c r="O228" s="1"/>
      <c r="P228" s="1"/>
      <c r="Q228" s="1"/>
      <c r="R228" s="1"/>
      <c r="S228" s="1"/>
      <c r="T228" s="1"/>
      <c r="U228" s="1"/>
      <c r="V228" s="1"/>
      <c r="W228" s="1"/>
      <c r="X228" s="1"/>
      <c r="Y228" s="1"/>
      <c r="Z228" s="1"/>
    </row>
    <row r="229" spans="1:26" ht="12.75" customHeight="1" x14ac:dyDescent="0.2">
      <c r="A229" s="1"/>
      <c r="B229" s="145"/>
      <c r="C229" s="1"/>
      <c r="D229" s="1"/>
      <c r="E229" s="1"/>
      <c r="F229" s="1"/>
      <c r="G229" s="1"/>
      <c r="H229" s="1"/>
      <c r="I229" s="1"/>
      <c r="J229" s="1"/>
      <c r="K229" s="2"/>
      <c r="L229" s="1"/>
      <c r="M229" s="1"/>
      <c r="N229" s="1"/>
      <c r="O229" s="1"/>
      <c r="P229" s="1"/>
      <c r="Q229" s="1"/>
      <c r="R229" s="1"/>
      <c r="S229" s="1"/>
      <c r="T229" s="1"/>
      <c r="U229" s="1"/>
      <c r="V229" s="1"/>
      <c r="W229" s="1"/>
      <c r="X229" s="1"/>
      <c r="Y229" s="1"/>
      <c r="Z229" s="1"/>
    </row>
    <row r="230" spans="1:26" ht="12.75" customHeight="1" x14ac:dyDescent="0.2">
      <c r="A230" s="1"/>
      <c r="B230" s="145"/>
      <c r="C230" s="1"/>
      <c r="D230" s="1"/>
      <c r="E230" s="1"/>
      <c r="F230" s="1"/>
      <c r="G230" s="1"/>
      <c r="H230" s="1"/>
      <c r="I230" s="1"/>
      <c r="J230" s="1"/>
      <c r="K230" s="2"/>
      <c r="L230" s="1"/>
      <c r="M230" s="1"/>
      <c r="N230" s="1"/>
      <c r="O230" s="1"/>
      <c r="P230" s="1"/>
      <c r="Q230" s="1"/>
      <c r="R230" s="1"/>
      <c r="S230" s="1"/>
      <c r="T230" s="1"/>
      <c r="U230" s="1"/>
      <c r="V230" s="1"/>
      <c r="W230" s="1"/>
      <c r="X230" s="1"/>
      <c r="Y230" s="1"/>
      <c r="Z230" s="1"/>
    </row>
    <row r="231" spans="1:26" ht="12.75" customHeight="1" x14ac:dyDescent="0.2">
      <c r="A231" s="1"/>
      <c r="B231" s="145"/>
      <c r="C231" s="1"/>
      <c r="D231" s="1"/>
      <c r="E231" s="1"/>
      <c r="F231" s="1"/>
      <c r="G231" s="1"/>
      <c r="H231" s="1"/>
      <c r="I231" s="1"/>
      <c r="J231" s="1"/>
      <c r="K231" s="2"/>
      <c r="L231" s="1"/>
      <c r="M231" s="1"/>
      <c r="N231" s="1"/>
      <c r="O231" s="1"/>
      <c r="P231" s="1"/>
      <c r="Q231" s="1"/>
      <c r="R231" s="1"/>
      <c r="S231" s="1"/>
      <c r="T231" s="1"/>
      <c r="U231" s="1"/>
      <c r="V231" s="1"/>
      <c r="W231" s="1"/>
      <c r="X231" s="1"/>
      <c r="Y231" s="1"/>
      <c r="Z231" s="1"/>
    </row>
    <row r="232" spans="1:26" ht="12.75" customHeight="1" x14ac:dyDescent="0.2">
      <c r="A232" s="1"/>
      <c r="B232" s="145"/>
      <c r="C232" s="1"/>
      <c r="D232" s="1"/>
      <c r="E232" s="1"/>
      <c r="F232" s="1"/>
      <c r="G232" s="1"/>
      <c r="H232" s="1"/>
      <c r="I232" s="1"/>
      <c r="J232" s="1"/>
      <c r="K232" s="2"/>
      <c r="L232" s="1"/>
      <c r="M232" s="1"/>
      <c r="N232" s="1"/>
      <c r="O232" s="1"/>
      <c r="P232" s="1"/>
      <c r="Q232" s="1"/>
      <c r="R232" s="1"/>
      <c r="S232" s="1"/>
      <c r="T232" s="1"/>
      <c r="U232" s="1"/>
      <c r="V232" s="1"/>
      <c r="W232" s="1"/>
      <c r="X232" s="1"/>
      <c r="Y232" s="1"/>
      <c r="Z232" s="1"/>
    </row>
    <row r="233" spans="1:26" ht="12.75" customHeight="1" x14ac:dyDescent="0.2">
      <c r="A233" s="1"/>
      <c r="B233" s="145"/>
      <c r="C233" s="1"/>
      <c r="D233" s="1"/>
      <c r="E233" s="1"/>
      <c r="F233" s="1"/>
      <c r="G233" s="1"/>
      <c r="H233" s="1"/>
      <c r="I233" s="1"/>
      <c r="J233" s="1"/>
      <c r="K233" s="2"/>
      <c r="L233" s="1"/>
      <c r="M233" s="1"/>
      <c r="N233" s="1"/>
      <c r="O233" s="1"/>
      <c r="P233" s="1"/>
      <c r="Q233" s="1"/>
      <c r="R233" s="1"/>
      <c r="S233" s="1"/>
      <c r="T233" s="1"/>
      <c r="U233" s="1"/>
      <c r="V233" s="1"/>
      <c r="W233" s="1"/>
      <c r="X233" s="1"/>
      <c r="Y233" s="1"/>
      <c r="Z233" s="1"/>
    </row>
    <row r="234" spans="1:26" ht="12.75" customHeight="1" x14ac:dyDescent="0.2">
      <c r="A234" s="1"/>
      <c r="B234" s="145"/>
      <c r="C234" s="1"/>
      <c r="D234" s="1"/>
      <c r="E234" s="1"/>
      <c r="F234" s="1"/>
      <c r="G234" s="1"/>
      <c r="H234" s="1"/>
      <c r="I234" s="1"/>
      <c r="J234" s="1"/>
      <c r="K234" s="2"/>
      <c r="L234" s="1"/>
      <c r="M234" s="1"/>
      <c r="N234" s="1"/>
      <c r="O234" s="1"/>
      <c r="P234" s="1"/>
      <c r="Q234" s="1"/>
      <c r="R234" s="1"/>
      <c r="S234" s="1"/>
      <c r="T234" s="1"/>
      <c r="U234" s="1"/>
      <c r="V234" s="1"/>
      <c r="W234" s="1"/>
      <c r="X234" s="1"/>
      <c r="Y234" s="1"/>
      <c r="Z234" s="1"/>
    </row>
    <row r="235" spans="1:26" ht="12.75" customHeight="1" x14ac:dyDescent="0.2">
      <c r="A235" s="1"/>
      <c r="B235" s="145"/>
      <c r="C235" s="1"/>
      <c r="D235" s="1"/>
      <c r="E235" s="1"/>
      <c r="F235" s="1"/>
      <c r="G235" s="1"/>
      <c r="H235" s="1"/>
      <c r="I235" s="1"/>
      <c r="J235" s="1"/>
      <c r="K235" s="2"/>
      <c r="L235" s="1"/>
      <c r="M235" s="1"/>
      <c r="N235" s="1"/>
      <c r="O235" s="1"/>
      <c r="P235" s="1"/>
      <c r="Q235" s="1"/>
      <c r="R235" s="1"/>
      <c r="S235" s="1"/>
      <c r="T235" s="1"/>
      <c r="U235" s="1"/>
      <c r="V235" s="1"/>
      <c r="W235" s="1"/>
      <c r="X235" s="1"/>
      <c r="Y235" s="1"/>
      <c r="Z235" s="1"/>
    </row>
    <row r="236" spans="1:26" ht="12.75" customHeight="1" x14ac:dyDescent="0.2">
      <c r="A236" s="1"/>
      <c r="B236" s="145"/>
      <c r="C236" s="1"/>
      <c r="D236" s="1"/>
      <c r="E236" s="1"/>
      <c r="F236" s="1"/>
      <c r="G236" s="1"/>
      <c r="H236" s="1"/>
      <c r="I236" s="1"/>
      <c r="J236" s="1"/>
      <c r="K236" s="2"/>
      <c r="L236" s="1"/>
      <c r="M236" s="1"/>
      <c r="N236" s="1"/>
      <c r="O236" s="1"/>
      <c r="P236" s="1"/>
      <c r="Q236" s="1"/>
      <c r="R236" s="1"/>
      <c r="S236" s="1"/>
      <c r="T236" s="1"/>
      <c r="U236" s="1"/>
      <c r="V236" s="1"/>
      <c r="W236" s="1"/>
      <c r="X236" s="1"/>
      <c r="Y236" s="1"/>
      <c r="Z236" s="1"/>
    </row>
    <row r="237" spans="1:26" ht="12.75" customHeight="1" x14ac:dyDescent="0.2">
      <c r="A237" s="1"/>
      <c r="B237" s="145"/>
      <c r="C237" s="1"/>
      <c r="D237" s="1"/>
      <c r="E237" s="1"/>
      <c r="F237" s="1"/>
      <c r="G237" s="1"/>
      <c r="H237" s="1"/>
      <c r="I237" s="1"/>
      <c r="J237" s="1"/>
      <c r="K237" s="2"/>
      <c r="L237" s="1"/>
      <c r="M237" s="1"/>
      <c r="N237" s="1"/>
      <c r="O237" s="1"/>
      <c r="P237" s="1"/>
      <c r="Q237" s="1"/>
      <c r="R237" s="1"/>
      <c r="S237" s="1"/>
      <c r="T237" s="1"/>
      <c r="U237" s="1"/>
      <c r="V237" s="1"/>
      <c r="W237" s="1"/>
      <c r="X237" s="1"/>
      <c r="Y237" s="1"/>
      <c r="Z237" s="1"/>
    </row>
    <row r="238" spans="1:26" ht="12.75" customHeight="1" x14ac:dyDescent="0.2">
      <c r="A238" s="1"/>
      <c r="B238" s="145"/>
      <c r="C238" s="1"/>
      <c r="D238" s="1"/>
      <c r="E238" s="1"/>
      <c r="F238" s="1"/>
      <c r="G238" s="1"/>
      <c r="H238" s="1"/>
      <c r="I238" s="1"/>
      <c r="J238" s="1"/>
      <c r="K238" s="2"/>
      <c r="L238" s="1"/>
      <c r="M238" s="1"/>
      <c r="N238" s="1"/>
      <c r="O238" s="1"/>
      <c r="P238" s="1"/>
      <c r="Q238" s="1"/>
      <c r="R238" s="1"/>
      <c r="S238" s="1"/>
      <c r="T238" s="1"/>
      <c r="U238" s="1"/>
      <c r="V238" s="1"/>
      <c r="W238" s="1"/>
      <c r="X238" s="1"/>
      <c r="Y238" s="1"/>
      <c r="Z238" s="1"/>
    </row>
    <row r="239" spans="1:26" ht="12.75" customHeight="1" x14ac:dyDescent="0.2">
      <c r="A239" s="1"/>
      <c r="B239" s="145"/>
      <c r="C239" s="1"/>
      <c r="D239" s="1"/>
      <c r="E239" s="1"/>
      <c r="F239" s="1"/>
      <c r="G239" s="1"/>
      <c r="H239" s="1"/>
      <c r="I239" s="1"/>
      <c r="J239" s="1"/>
      <c r="K239" s="2"/>
      <c r="L239" s="1"/>
      <c r="M239" s="1"/>
      <c r="N239" s="1"/>
      <c r="O239" s="1"/>
      <c r="P239" s="1"/>
      <c r="Q239" s="1"/>
      <c r="R239" s="1"/>
      <c r="S239" s="1"/>
      <c r="T239" s="1"/>
      <c r="U239" s="1"/>
      <c r="V239" s="1"/>
      <c r="W239" s="1"/>
      <c r="X239" s="1"/>
      <c r="Y239" s="1"/>
      <c r="Z239" s="1"/>
    </row>
    <row r="240" spans="1:26" ht="12.75" customHeight="1" x14ac:dyDescent="0.2">
      <c r="A240" s="1"/>
      <c r="B240" s="145"/>
      <c r="C240" s="1"/>
      <c r="D240" s="1"/>
      <c r="E240" s="1"/>
      <c r="F240" s="1"/>
      <c r="G240" s="1"/>
      <c r="H240" s="1"/>
      <c r="I240" s="1"/>
      <c r="J240" s="1"/>
      <c r="K240" s="2"/>
      <c r="L240" s="1"/>
      <c r="M240" s="1"/>
      <c r="N240" s="1"/>
      <c r="O240" s="1"/>
      <c r="P240" s="1"/>
      <c r="Q240" s="1"/>
      <c r="R240" s="1"/>
      <c r="S240" s="1"/>
      <c r="T240" s="1"/>
      <c r="U240" s="1"/>
      <c r="V240" s="1"/>
      <c r="W240" s="1"/>
      <c r="X240" s="1"/>
      <c r="Y240" s="1"/>
      <c r="Z240" s="1"/>
    </row>
    <row r="241" spans="1:26" ht="12.75" customHeight="1" x14ac:dyDescent="0.2">
      <c r="A241" s="1"/>
      <c r="B241" s="145"/>
      <c r="C241" s="1"/>
      <c r="D241" s="1"/>
      <c r="E241" s="1"/>
      <c r="F241" s="1"/>
      <c r="G241" s="1"/>
      <c r="H241" s="1"/>
      <c r="I241" s="1"/>
      <c r="J241" s="1"/>
      <c r="K241" s="2"/>
      <c r="L241" s="1"/>
      <c r="M241" s="1"/>
      <c r="N241" s="1"/>
      <c r="O241" s="1"/>
      <c r="P241" s="1"/>
      <c r="Q241" s="1"/>
      <c r="R241" s="1"/>
      <c r="S241" s="1"/>
      <c r="T241" s="1"/>
      <c r="U241" s="1"/>
      <c r="V241" s="1"/>
      <c r="W241" s="1"/>
      <c r="X241" s="1"/>
      <c r="Y241" s="1"/>
      <c r="Z241" s="1"/>
    </row>
    <row r="242" spans="1:26" ht="12.75" customHeight="1" x14ac:dyDescent="0.2">
      <c r="A242" s="1"/>
      <c r="B242" s="145"/>
      <c r="C242" s="1"/>
      <c r="D242" s="1"/>
      <c r="E242" s="1"/>
      <c r="F242" s="1"/>
      <c r="G242" s="1"/>
      <c r="H242" s="1"/>
      <c r="I242" s="1"/>
      <c r="J242" s="1"/>
      <c r="K242" s="2"/>
      <c r="L242" s="1"/>
      <c r="M242" s="1"/>
      <c r="N242" s="1"/>
      <c r="O242" s="1"/>
      <c r="P242" s="1"/>
      <c r="Q242" s="1"/>
      <c r="R242" s="1"/>
      <c r="S242" s="1"/>
      <c r="T242" s="1"/>
      <c r="U242" s="1"/>
      <c r="V242" s="1"/>
      <c r="W242" s="1"/>
      <c r="X242" s="1"/>
      <c r="Y242" s="1"/>
      <c r="Z242" s="1"/>
    </row>
    <row r="243" spans="1:26" ht="12.75" customHeight="1" x14ac:dyDescent="0.2">
      <c r="A243" s="1"/>
      <c r="B243" s="145"/>
      <c r="C243" s="1"/>
      <c r="D243" s="1"/>
      <c r="E243" s="1"/>
      <c r="F243" s="1"/>
      <c r="G243" s="1"/>
      <c r="H243" s="1"/>
      <c r="I243" s="1"/>
      <c r="J243" s="1"/>
      <c r="K243" s="2"/>
      <c r="L243" s="1"/>
      <c r="M243" s="1"/>
      <c r="N243" s="1"/>
      <c r="O243" s="1"/>
      <c r="P243" s="1"/>
      <c r="Q243" s="1"/>
      <c r="R243" s="1"/>
      <c r="S243" s="1"/>
      <c r="T243" s="1"/>
      <c r="U243" s="1"/>
      <c r="V243" s="1"/>
      <c r="W243" s="1"/>
      <c r="X243" s="1"/>
      <c r="Y243" s="1"/>
      <c r="Z243" s="1"/>
    </row>
    <row r="244" spans="1:26" ht="12.75" customHeight="1" x14ac:dyDescent="0.2">
      <c r="A244" s="1"/>
      <c r="B244" s="145"/>
      <c r="C244" s="1"/>
      <c r="D244" s="1"/>
      <c r="E244" s="1"/>
      <c r="F244" s="1"/>
      <c r="G244" s="1"/>
      <c r="H244" s="1"/>
      <c r="I244" s="1"/>
      <c r="J244" s="1"/>
      <c r="K244" s="2"/>
      <c r="L244" s="1"/>
      <c r="M244" s="1"/>
      <c r="N244" s="1"/>
      <c r="O244" s="1"/>
      <c r="P244" s="1"/>
      <c r="Q244" s="1"/>
      <c r="R244" s="1"/>
      <c r="S244" s="1"/>
      <c r="T244" s="1"/>
      <c r="U244" s="1"/>
      <c r="V244" s="1"/>
      <c r="W244" s="1"/>
      <c r="X244" s="1"/>
      <c r="Y244" s="1"/>
      <c r="Z244" s="1"/>
    </row>
    <row r="245" spans="1:26" ht="12.75" customHeight="1" x14ac:dyDescent="0.2">
      <c r="A245" s="1"/>
      <c r="B245" s="145"/>
      <c r="C245" s="1"/>
      <c r="D245" s="1"/>
      <c r="E245" s="1"/>
      <c r="F245" s="1"/>
      <c r="G245" s="1"/>
      <c r="H245" s="1"/>
      <c r="I245" s="1"/>
      <c r="J245" s="1"/>
      <c r="K245" s="2"/>
      <c r="L245" s="1"/>
      <c r="M245" s="1"/>
      <c r="N245" s="1"/>
      <c r="O245" s="1"/>
      <c r="P245" s="1"/>
      <c r="Q245" s="1"/>
      <c r="R245" s="1"/>
      <c r="S245" s="1"/>
      <c r="T245" s="1"/>
      <c r="U245" s="1"/>
      <c r="V245" s="1"/>
      <c r="W245" s="1"/>
      <c r="X245" s="1"/>
      <c r="Y245" s="1"/>
      <c r="Z245" s="1"/>
    </row>
    <row r="246" spans="1:26" ht="12.75" customHeight="1" x14ac:dyDescent="0.2">
      <c r="A246" s="1"/>
      <c r="B246" s="145"/>
      <c r="C246" s="1"/>
      <c r="D246" s="1"/>
      <c r="E246" s="1"/>
      <c r="F246" s="1"/>
      <c r="G246" s="1"/>
      <c r="H246" s="1"/>
      <c r="I246" s="1"/>
      <c r="J246" s="1"/>
      <c r="K246" s="2"/>
      <c r="L246" s="1"/>
      <c r="M246" s="1"/>
      <c r="N246" s="1"/>
      <c r="O246" s="1"/>
      <c r="P246" s="1"/>
      <c r="Q246" s="1"/>
      <c r="R246" s="1"/>
      <c r="S246" s="1"/>
      <c r="T246" s="1"/>
      <c r="U246" s="1"/>
      <c r="V246" s="1"/>
      <c r="W246" s="1"/>
      <c r="X246" s="1"/>
      <c r="Y246" s="1"/>
      <c r="Z246" s="1"/>
    </row>
    <row r="247" spans="1:26" ht="12.75" customHeight="1" x14ac:dyDescent="0.2">
      <c r="A247" s="1"/>
      <c r="B247" s="145"/>
      <c r="C247" s="1"/>
      <c r="D247" s="1"/>
      <c r="E247" s="1"/>
      <c r="F247" s="1"/>
      <c r="G247" s="1"/>
      <c r="H247" s="1"/>
      <c r="I247" s="1"/>
      <c r="J247" s="1"/>
      <c r="K247" s="2"/>
      <c r="L247" s="1"/>
      <c r="M247" s="1"/>
      <c r="N247" s="1"/>
      <c r="O247" s="1"/>
      <c r="P247" s="1"/>
      <c r="Q247" s="1"/>
      <c r="R247" s="1"/>
      <c r="S247" s="1"/>
      <c r="T247" s="1"/>
      <c r="U247" s="1"/>
      <c r="V247" s="1"/>
      <c r="W247" s="1"/>
      <c r="X247" s="1"/>
      <c r="Y247" s="1"/>
      <c r="Z247" s="1"/>
    </row>
    <row r="248" spans="1:26" ht="12.75" customHeight="1" x14ac:dyDescent="0.2">
      <c r="A248" s="1"/>
      <c r="B248" s="145"/>
      <c r="C248" s="1"/>
      <c r="D248" s="1"/>
      <c r="E248" s="1"/>
      <c r="F248" s="1"/>
      <c r="G248" s="1"/>
      <c r="H248" s="1"/>
      <c r="I248" s="1"/>
      <c r="J248" s="1"/>
      <c r="K248" s="2"/>
      <c r="L248" s="1"/>
      <c r="M248" s="1"/>
      <c r="N248" s="1"/>
      <c r="O248" s="1"/>
      <c r="P248" s="1"/>
      <c r="Q248" s="1"/>
      <c r="R248" s="1"/>
      <c r="S248" s="1"/>
      <c r="T248" s="1"/>
      <c r="U248" s="1"/>
      <c r="V248" s="1"/>
      <c r="W248" s="1"/>
      <c r="X248" s="1"/>
      <c r="Y248" s="1"/>
      <c r="Z248" s="1"/>
    </row>
    <row r="249" spans="1:26" ht="12.75" customHeight="1" x14ac:dyDescent="0.2">
      <c r="A249" s="1"/>
      <c r="B249" s="145"/>
      <c r="C249" s="1"/>
      <c r="D249" s="1"/>
      <c r="E249" s="1"/>
      <c r="F249" s="1"/>
      <c r="G249" s="1"/>
      <c r="H249" s="1"/>
      <c r="I249" s="1"/>
      <c r="J249" s="1"/>
      <c r="K249" s="2"/>
      <c r="L249" s="1"/>
      <c r="M249" s="1"/>
      <c r="N249" s="1"/>
      <c r="O249" s="1"/>
      <c r="P249" s="1"/>
      <c r="Q249" s="1"/>
      <c r="R249" s="1"/>
      <c r="S249" s="1"/>
      <c r="T249" s="1"/>
      <c r="U249" s="1"/>
      <c r="V249" s="1"/>
      <c r="W249" s="1"/>
      <c r="X249" s="1"/>
      <c r="Y249" s="1"/>
      <c r="Z249" s="1"/>
    </row>
    <row r="250" spans="1:26" ht="12.75" customHeight="1" x14ac:dyDescent="0.2">
      <c r="A250" s="1"/>
      <c r="B250" s="145"/>
      <c r="C250" s="1"/>
      <c r="D250" s="1"/>
      <c r="E250" s="1"/>
      <c r="F250" s="1"/>
      <c r="G250" s="1"/>
      <c r="H250" s="1"/>
      <c r="I250" s="1"/>
      <c r="J250" s="1"/>
      <c r="K250" s="2"/>
      <c r="L250" s="1"/>
      <c r="M250" s="1"/>
      <c r="N250" s="1"/>
      <c r="O250" s="1"/>
      <c r="P250" s="1"/>
      <c r="Q250" s="1"/>
      <c r="R250" s="1"/>
      <c r="S250" s="1"/>
      <c r="T250" s="1"/>
      <c r="U250" s="1"/>
      <c r="V250" s="1"/>
      <c r="W250" s="1"/>
      <c r="X250" s="1"/>
      <c r="Y250" s="1"/>
      <c r="Z250" s="1"/>
    </row>
    <row r="251" spans="1:26" ht="12.75" customHeight="1" x14ac:dyDescent="0.2">
      <c r="A251" s="1"/>
      <c r="B251" s="145"/>
      <c r="C251" s="1"/>
      <c r="D251" s="1"/>
      <c r="E251" s="1"/>
      <c r="F251" s="1"/>
      <c r="G251" s="1"/>
      <c r="H251" s="1"/>
      <c r="I251" s="1"/>
      <c r="J251" s="1"/>
      <c r="K251" s="2"/>
      <c r="L251" s="1"/>
      <c r="M251" s="1"/>
      <c r="N251" s="1"/>
      <c r="O251" s="1"/>
      <c r="P251" s="1"/>
      <c r="Q251" s="1"/>
      <c r="R251" s="1"/>
      <c r="S251" s="1"/>
      <c r="T251" s="1"/>
      <c r="U251" s="1"/>
      <c r="V251" s="1"/>
      <c r="W251" s="1"/>
      <c r="X251" s="1"/>
      <c r="Y251" s="1"/>
      <c r="Z251" s="1"/>
    </row>
    <row r="252" spans="1:26" ht="12.75" customHeight="1" x14ac:dyDescent="0.2">
      <c r="A252" s="1"/>
      <c r="B252" s="145"/>
      <c r="C252" s="1"/>
      <c r="D252" s="1"/>
      <c r="E252" s="1"/>
      <c r="F252" s="1"/>
      <c r="G252" s="1"/>
      <c r="H252" s="1"/>
      <c r="I252" s="1"/>
      <c r="J252" s="1"/>
      <c r="K252" s="2"/>
      <c r="L252" s="1"/>
      <c r="M252" s="1"/>
      <c r="N252" s="1"/>
      <c r="O252" s="1"/>
      <c r="P252" s="1"/>
      <c r="Q252" s="1"/>
      <c r="R252" s="1"/>
      <c r="S252" s="1"/>
      <c r="T252" s="1"/>
      <c r="U252" s="1"/>
      <c r="V252" s="1"/>
      <c r="W252" s="1"/>
      <c r="X252" s="1"/>
      <c r="Y252" s="1"/>
      <c r="Z252" s="1"/>
    </row>
    <row r="253" spans="1:26" ht="12.75" customHeight="1" x14ac:dyDescent="0.2">
      <c r="A253" s="1"/>
      <c r="B253" s="145"/>
      <c r="C253" s="1"/>
      <c r="D253" s="1"/>
      <c r="E253" s="1"/>
      <c r="F253" s="1"/>
      <c r="G253" s="1"/>
      <c r="H253" s="1"/>
      <c r="I253" s="1"/>
      <c r="J253" s="1"/>
      <c r="K253" s="2"/>
      <c r="L253" s="1"/>
      <c r="M253" s="1"/>
      <c r="N253" s="1"/>
      <c r="O253" s="1"/>
      <c r="P253" s="1"/>
      <c r="Q253" s="1"/>
      <c r="R253" s="1"/>
      <c r="S253" s="1"/>
      <c r="T253" s="1"/>
      <c r="U253" s="1"/>
      <c r="V253" s="1"/>
      <c r="W253" s="1"/>
      <c r="X253" s="1"/>
      <c r="Y253" s="1"/>
      <c r="Z253" s="1"/>
    </row>
    <row r="254" spans="1:26" ht="12.75" customHeight="1" x14ac:dyDescent="0.2">
      <c r="A254" s="1"/>
      <c r="B254" s="145"/>
      <c r="C254" s="1"/>
      <c r="D254" s="1"/>
      <c r="E254" s="1"/>
      <c r="F254" s="1"/>
      <c r="G254" s="1"/>
      <c r="H254" s="1"/>
      <c r="I254" s="1"/>
      <c r="J254" s="1"/>
      <c r="K254" s="2"/>
      <c r="L254" s="1"/>
      <c r="M254" s="1"/>
      <c r="N254" s="1"/>
      <c r="O254" s="1"/>
      <c r="P254" s="1"/>
      <c r="Q254" s="1"/>
      <c r="R254" s="1"/>
      <c r="S254" s="1"/>
      <c r="T254" s="1"/>
      <c r="U254" s="1"/>
      <c r="V254" s="1"/>
      <c r="W254" s="1"/>
      <c r="X254" s="1"/>
      <c r="Y254" s="1"/>
      <c r="Z254" s="1"/>
    </row>
    <row r="255" spans="1:26" ht="12.75" customHeight="1" x14ac:dyDescent="0.2">
      <c r="A255" s="1"/>
      <c r="B255" s="145"/>
      <c r="C255" s="1"/>
      <c r="D255" s="1"/>
      <c r="E255" s="1"/>
      <c r="F255" s="1"/>
      <c r="G255" s="1"/>
      <c r="H255" s="1"/>
      <c r="I255" s="1"/>
      <c r="J255" s="1"/>
      <c r="K255" s="2"/>
      <c r="L255" s="1"/>
      <c r="M255" s="1"/>
      <c r="N255" s="1"/>
      <c r="O255" s="1"/>
      <c r="P255" s="1"/>
      <c r="Q255" s="1"/>
      <c r="R255" s="1"/>
      <c r="S255" s="1"/>
      <c r="T255" s="1"/>
      <c r="U255" s="1"/>
      <c r="V255" s="1"/>
      <c r="W255" s="1"/>
      <c r="X255" s="1"/>
      <c r="Y255" s="1"/>
      <c r="Z255" s="1"/>
    </row>
    <row r="256" spans="1:26" ht="12.75" customHeight="1" x14ac:dyDescent="0.2">
      <c r="A256" s="1"/>
      <c r="B256" s="145"/>
      <c r="C256" s="1"/>
      <c r="D256" s="1"/>
      <c r="E256" s="1"/>
      <c r="F256" s="1"/>
      <c r="G256" s="1"/>
      <c r="H256" s="1"/>
      <c r="I256" s="1"/>
      <c r="J256" s="1"/>
      <c r="K256" s="2"/>
      <c r="L256" s="1"/>
      <c r="M256" s="1"/>
      <c r="N256" s="1"/>
      <c r="O256" s="1"/>
      <c r="P256" s="1"/>
      <c r="Q256" s="1"/>
      <c r="R256" s="1"/>
      <c r="S256" s="1"/>
      <c r="T256" s="1"/>
      <c r="U256" s="1"/>
      <c r="V256" s="1"/>
      <c r="W256" s="1"/>
      <c r="X256" s="1"/>
      <c r="Y256" s="1"/>
      <c r="Z256" s="1"/>
    </row>
    <row r="257" spans="1:26" ht="12.75" customHeight="1" x14ac:dyDescent="0.2">
      <c r="A257" s="1"/>
      <c r="B257" s="145"/>
      <c r="C257" s="1"/>
      <c r="D257" s="1"/>
      <c r="E257" s="1"/>
      <c r="F257" s="1"/>
      <c r="G257" s="1"/>
      <c r="H257" s="1"/>
      <c r="I257" s="1"/>
      <c r="J257" s="1"/>
      <c r="K257" s="2"/>
      <c r="L257" s="1"/>
      <c r="M257" s="1"/>
      <c r="N257" s="1"/>
      <c r="O257" s="1"/>
      <c r="P257" s="1"/>
      <c r="Q257" s="1"/>
      <c r="R257" s="1"/>
      <c r="S257" s="1"/>
      <c r="T257" s="1"/>
      <c r="U257" s="1"/>
      <c r="V257" s="1"/>
      <c r="W257" s="1"/>
      <c r="X257" s="1"/>
      <c r="Y257" s="1"/>
      <c r="Z257" s="1"/>
    </row>
    <row r="258" spans="1:26" ht="12.75" customHeight="1" x14ac:dyDescent="0.2">
      <c r="A258" s="1"/>
      <c r="B258" s="145"/>
      <c r="C258" s="1"/>
      <c r="D258" s="1"/>
      <c r="E258" s="1"/>
      <c r="F258" s="1"/>
      <c r="G258" s="1"/>
      <c r="H258" s="1"/>
      <c r="I258" s="1"/>
      <c r="J258" s="1"/>
      <c r="K258" s="2"/>
      <c r="L258" s="1"/>
      <c r="M258" s="1"/>
      <c r="N258" s="1"/>
      <c r="O258" s="1"/>
      <c r="P258" s="1"/>
      <c r="Q258" s="1"/>
      <c r="R258" s="1"/>
      <c r="S258" s="1"/>
      <c r="T258" s="1"/>
      <c r="U258" s="1"/>
      <c r="V258" s="1"/>
      <c r="W258" s="1"/>
      <c r="X258" s="1"/>
      <c r="Y258" s="1"/>
      <c r="Z258" s="1"/>
    </row>
    <row r="259" spans="1:26" ht="12.75" customHeight="1" x14ac:dyDescent="0.2">
      <c r="A259" s="1"/>
      <c r="B259" s="145"/>
      <c r="C259" s="1"/>
      <c r="D259" s="1"/>
      <c r="E259" s="1"/>
      <c r="F259" s="1"/>
      <c r="G259" s="1"/>
      <c r="H259" s="1"/>
      <c r="I259" s="1"/>
      <c r="J259" s="1"/>
      <c r="K259" s="2"/>
      <c r="L259" s="1"/>
      <c r="M259" s="1"/>
      <c r="N259" s="1"/>
      <c r="O259" s="1"/>
      <c r="P259" s="1"/>
      <c r="Q259" s="1"/>
      <c r="R259" s="1"/>
      <c r="S259" s="1"/>
      <c r="T259" s="1"/>
      <c r="U259" s="1"/>
      <c r="V259" s="1"/>
      <c r="W259" s="1"/>
      <c r="X259" s="1"/>
      <c r="Y259" s="1"/>
      <c r="Z259" s="1"/>
    </row>
    <row r="260" spans="1:26" ht="12.75" customHeight="1" x14ac:dyDescent="0.2">
      <c r="A260" s="1"/>
      <c r="B260" s="145"/>
      <c r="C260" s="1"/>
      <c r="D260" s="1"/>
      <c r="E260" s="1"/>
      <c r="F260" s="1"/>
      <c r="G260" s="1"/>
      <c r="H260" s="1"/>
      <c r="I260" s="1"/>
      <c r="J260" s="1"/>
      <c r="K260" s="2"/>
      <c r="L260" s="1"/>
      <c r="M260" s="1"/>
      <c r="N260" s="1"/>
      <c r="O260" s="1"/>
      <c r="P260" s="1"/>
      <c r="Q260" s="1"/>
      <c r="R260" s="1"/>
      <c r="S260" s="1"/>
      <c r="T260" s="1"/>
      <c r="U260" s="1"/>
      <c r="V260" s="1"/>
      <c r="W260" s="1"/>
      <c r="X260" s="1"/>
      <c r="Y260" s="1"/>
      <c r="Z260" s="1"/>
    </row>
    <row r="261" spans="1:26" ht="12.75" customHeight="1" x14ac:dyDescent="0.2">
      <c r="A261" s="1"/>
      <c r="B261" s="145"/>
      <c r="C261" s="1"/>
      <c r="D261" s="1"/>
      <c r="E261" s="1"/>
      <c r="F261" s="1"/>
      <c r="G261" s="1"/>
      <c r="H261" s="1"/>
      <c r="I261" s="1"/>
      <c r="J261" s="1"/>
      <c r="K261" s="2"/>
      <c r="L261" s="1"/>
      <c r="M261" s="1"/>
      <c r="N261" s="1"/>
      <c r="O261" s="1"/>
      <c r="P261" s="1"/>
      <c r="Q261" s="1"/>
      <c r="R261" s="1"/>
      <c r="S261" s="1"/>
      <c r="T261" s="1"/>
      <c r="U261" s="1"/>
      <c r="V261" s="1"/>
      <c r="W261" s="1"/>
      <c r="X261" s="1"/>
      <c r="Y261" s="1"/>
      <c r="Z261" s="1"/>
    </row>
    <row r="262" spans="1:26" ht="12.75" customHeight="1" x14ac:dyDescent="0.2">
      <c r="A262" s="1"/>
      <c r="B262" s="145"/>
      <c r="C262" s="1"/>
      <c r="D262" s="1"/>
      <c r="E262" s="1"/>
      <c r="F262" s="1"/>
      <c r="G262" s="1"/>
      <c r="H262" s="1"/>
      <c r="I262" s="1"/>
      <c r="J262" s="1"/>
      <c r="K262" s="2"/>
      <c r="L262" s="1"/>
      <c r="M262" s="1"/>
      <c r="N262" s="1"/>
      <c r="O262" s="1"/>
      <c r="P262" s="1"/>
      <c r="Q262" s="1"/>
      <c r="R262" s="1"/>
      <c r="S262" s="1"/>
      <c r="T262" s="1"/>
      <c r="U262" s="1"/>
      <c r="V262" s="1"/>
      <c r="W262" s="1"/>
      <c r="X262" s="1"/>
      <c r="Y262" s="1"/>
      <c r="Z262" s="1"/>
    </row>
    <row r="263" spans="1:26" ht="12.75" customHeight="1" x14ac:dyDescent="0.2">
      <c r="A263" s="1"/>
      <c r="B263" s="145"/>
      <c r="C263" s="1"/>
      <c r="D263" s="1"/>
      <c r="E263" s="1"/>
      <c r="F263" s="1"/>
      <c r="G263" s="1"/>
      <c r="H263" s="1"/>
      <c r="I263" s="1"/>
      <c r="J263" s="1"/>
      <c r="K263" s="2"/>
      <c r="L263" s="1"/>
      <c r="M263" s="1"/>
      <c r="N263" s="1"/>
      <c r="O263" s="1"/>
      <c r="P263" s="1"/>
      <c r="Q263" s="1"/>
      <c r="R263" s="1"/>
      <c r="S263" s="1"/>
      <c r="T263" s="1"/>
      <c r="U263" s="1"/>
      <c r="V263" s="1"/>
      <c r="W263" s="1"/>
      <c r="X263" s="1"/>
      <c r="Y263" s="1"/>
      <c r="Z263" s="1"/>
    </row>
    <row r="264" spans="1:26" ht="12.75" customHeight="1" x14ac:dyDescent="0.2">
      <c r="A264" s="1"/>
      <c r="B264" s="145"/>
      <c r="C264" s="1"/>
      <c r="D264" s="1"/>
      <c r="E264" s="1"/>
      <c r="F264" s="1"/>
      <c r="G264" s="1"/>
      <c r="H264" s="1"/>
      <c r="I264" s="1"/>
      <c r="J264" s="1"/>
      <c r="K264" s="2"/>
      <c r="L264" s="1"/>
      <c r="M264" s="1"/>
      <c r="N264" s="1"/>
      <c r="O264" s="1"/>
      <c r="P264" s="1"/>
      <c r="Q264" s="1"/>
      <c r="R264" s="1"/>
      <c r="S264" s="1"/>
      <c r="T264" s="1"/>
      <c r="U264" s="1"/>
      <c r="V264" s="1"/>
      <c r="W264" s="1"/>
      <c r="X264" s="1"/>
      <c r="Y264" s="1"/>
      <c r="Z264" s="1"/>
    </row>
    <row r="265" spans="1:26" ht="12.75" customHeight="1" x14ac:dyDescent="0.2">
      <c r="A265" s="1"/>
      <c r="B265" s="145"/>
      <c r="C265" s="1"/>
      <c r="D265" s="1"/>
      <c r="E265" s="1"/>
      <c r="F265" s="1"/>
      <c r="G265" s="1"/>
      <c r="H265" s="1"/>
      <c r="I265" s="1"/>
      <c r="J265" s="1"/>
      <c r="K265" s="2"/>
      <c r="L265" s="1"/>
      <c r="M265" s="1"/>
      <c r="N265" s="1"/>
      <c r="O265" s="1"/>
      <c r="P265" s="1"/>
      <c r="Q265" s="1"/>
      <c r="R265" s="1"/>
      <c r="S265" s="1"/>
      <c r="T265" s="1"/>
      <c r="U265" s="1"/>
      <c r="V265" s="1"/>
      <c r="W265" s="1"/>
      <c r="X265" s="1"/>
      <c r="Y265" s="1"/>
      <c r="Z265" s="1"/>
    </row>
    <row r="266" spans="1:26" ht="12.75" customHeight="1" x14ac:dyDescent="0.2">
      <c r="A266" s="1"/>
      <c r="B266" s="145"/>
      <c r="C266" s="1"/>
      <c r="D266" s="1"/>
      <c r="E266" s="1"/>
      <c r="F266" s="1"/>
      <c r="G266" s="1"/>
      <c r="H266" s="1"/>
      <c r="I266" s="1"/>
      <c r="J266" s="1"/>
      <c r="K266" s="2"/>
      <c r="L266" s="1"/>
      <c r="M266" s="1"/>
      <c r="N266" s="1"/>
      <c r="O266" s="1"/>
      <c r="P266" s="1"/>
      <c r="Q266" s="1"/>
      <c r="R266" s="1"/>
      <c r="S266" s="1"/>
      <c r="T266" s="1"/>
      <c r="U266" s="1"/>
      <c r="V266" s="1"/>
      <c r="W266" s="1"/>
      <c r="X266" s="1"/>
      <c r="Y266" s="1"/>
      <c r="Z266" s="1"/>
    </row>
    <row r="267" spans="1:26" ht="12.75" customHeight="1" x14ac:dyDescent="0.2">
      <c r="A267" s="1"/>
      <c r="B267" s="145"/>
      <c r="C267" s="1"/>
      <c r="D267" s="1"/>
      <c r="E267" s="1"/>
      <c r="F267" s="1"/>
      <c r="G267" s="1"/>
      <c r="H267" s="1"/>
      <c r="I267" s="1"/>
      <c r="J267" s="1"/>
      <c r="K267" s="2"/>
      <c r="L267" s="1"/>
      <c r="M267" s="1"/>
      <c r="N267" s="1"/>
      <c r="O267" s="1"/>
      <c r="P267" s="1"/>
      <c r="Q267" s="1"/>
      <c r="R267" s="1"/>
      <c r="S267" s="1"/>
      <c r="T267" s="1"/>
      <c r="U267" s="1"/>
      <c r="V267" s="1"/>
      <c r="W267" s="1"/>
      <c r="X267" s="1"/>
      <c r="Y267" s="1"/>
      <c r="Z267" s="1"/>
    </row>
    <row r="268" spans="1:26" ht="12.75" customHeight="1" x14ac:dyDescent="0.2">
      <c r="A268" s="1"/>
      <c r="B268" s="145"/>
      <c r="C268" s="1"/>
      <c r="D268" s="1"/>
      <c r="E268" s="1"/>
      <c r="F268" s="1"/>
      <c r="G268" s="1"/>
      <c r="H268" s="1"/>
      <c r="I268" s="1"/>
      <c r="J268" s="1"/>
      <c r="K268" s="2"/>
      <c r="L268" s="1"/>
      <c r="M268" s="1"/>
      <c r="N268" s="1"/>
      <c r="O268" s="1"/>
      <c r="P268" s="1"/>
      <c r="Q268" s="1"/>
      <c r="R268" s="1"/>
      <c r="S268" s="1"/>
      <c r="T268" s="1"/>
      <c r="U268" s="1"/>
      <c r="V268" s="1"/>
      <c r="W268" s="1"/>
      <c r="X268" s="1"/>
      <c r="Y268" s="1"/>
      <c r="Z268" s="1"/>
    </row>
    <row r="269" spans="1:26" ht="12.75" customHeight="1" x14ac:dyDescent="0.2">
      <c r="A269" s="1"/>
      <c r="B269" s="145"/>
      <c r="C269" s="1"/>
      <c r="D269" s="1"/>
      <c r="E269" s="1"/>
      <c r="F269" s="1"/>
      <c r="G269" s="1"/>
      <c r="H269" s="1"/>
      <c r="I269" s="1"/>
      <c r="J269" s="1"/>
      <c r="K269" s="2"/>
      <c r="L269" s="1"/>
      <c r="M269" s="1"/>
      <c r="N269" s="1"/>
      <c r="O269" s="1"/>
      <c r="P269" s="1"/>
      <c r="Q269" s="1"/>
      <c r="R269" s="1"/>
      <c r="S269" s="1"/>
      <c r="T269" s="1"/>
      <c r="U269" s="1"/>
      <c r="V269" s="1"/>
      <c r="W269" s="1"/>
      <c r="X269" s="1"/>
      <c r="Y269" s="1"/>
      <c r="Z269" s="1"/>
    </row>
    <row r="270" spans="1:26" ht="12.75" customHeight="1" x14ac:dyDescent="0.2">
      <c r="A270" s="1"/>
      <c r="B270" s="145"/>
      <c r="C270" s="1"/>
      <c r="D270" s="1"/>
      <c r="E270" s="1"/>
      <c r="F270" s="1"/>
      <c r="G270" s="1"/>
      <c r="H270" s="1"/>
      <c r="I270" s="1"/>
      <c r="J270" s="1"/>
      <c r="K270" s="2"/>
      <c r="L270" s="1"/>
      <c r="M270" s="1"/>
      <c r="N270" s="1"/>
      <c r="O270" s="1"/>
      <c r="P270" s="1"/>
      <c r="Q270" s="1"/>
      <c r="R270" s="1"/>
      <c r="S270" s="1"/>
      <c r="T270" s="1"/>
      <c r="U270" s="1"/>
      <c r="V270" s="1"/>
      <c r="W270" s="1"/>
      <c r="X270" s="1"/>
      <c r="Y270" s="1"/>
      <c r="Z270" s="1"/>
    </row>
    <row r="271" spans="1:26" ht="12.75" customHeight="1" x14ac:dyDescent="0.2">
      <c r="A271" s="1"/>
      <c r="B271" s="145"/>
      <c r="C271" s="1"/>
      <c r="D271" s="1"/>
      <c r="E271" s="1"/>
      <c r="F271" s="1"/>
      <c r="G271" s="1"/>
      <c r="H271" s="1"/>
      <c r="I271" s="1"/>
      <c r="J271" s="1"/>
      <c r="K271" s="2"/>
      <c r="L271" s="1"/>
      <c r="M271" s="1"/>
      <c r="N271" s="1"/>
      <c r="O271" s="1"/>
      <c r="P271" s="1"/>
      <c r="Q271" s="1"/>
      <c r="R271" s="1"/>
      <c r="S271" s="1"/>
      <c r="T271" s="1"/>
      <c r="U271" s="1"/>
      <c r="V271" s="1"/>
      <c r="W271" s="1"/>
      <c r="X271" s="1"/>
      <c r="Y271" s="1"/>
      <c r="Z271" s="1"/>
    </row>
    <row r="272" spans="1:26" ht="12.75" customHeight="1" x14ac:dyDescent="0.2">
      <c r="A272" s="1"/>
      <c r="B272" s="145"/>
      <c r="C272" s="1"/>
      <c r="D272" s="1"/>
      <c r="E272" s="1"/>
      <c r="F272" s="1"/>
      <c r="G272" s="1"/>
      <c r="H272" s="1"/>
      <c r="I272" s="1"/>
      <c r="J272" s="1"/>
      <c r="K272" s="2"/>
      <c r="L272" s="1"/>
      <c r="M272" s="1"/>
      <c r="N272" s="1"/>
      <c r="O272" s="1"/>
      <c r="P272" s="1"/>
      <c r="Q272" s="1"/>
      <c r="R272" s="1"/>
      <c r="S272" s="1"/>
      <c r="T272" s="1"/>
      <c r="U272" s="1"/>
      <c r="V272" s="1"/>
      <c r="W272" s="1"/>
      <c r="X272" s="1"/>
      <c r="Y272" s="1"/>
      <c r="Z272" s="1"/>
    </row>
    <row r="273" spans="1:26" ht="12.75" customHeight="1" x14ac:dyDescent="0.2">
      <c r="A273" s="1"/>
      <c r="B273" s="145"/>
      <c r="C273" s="1"/>
      <c r="D273" s="1"/>
      <c r="E273" s="1"/>
      <c r="F273" s="1"/>
      <c r="G273" s="1"/>
      <c r="H273" s="1"/>
      <c r="I273" s="1"/>
      <c r="J273" s="1"/>
      <c r="K273" s="2"/>
      <c r="L273" s="1"/>
      <c r="M273" s="1"/>
      <c r="N273" s="1"/>
      <c r="O273" s="1"/>
      <c r="P273" s="1"/>
      <c r="Q273" s="1"/>
      <c r="R273" s="1"/>
      <c r="S273" s="1"/>
      <c r="T273" s="1"/>
      <c r="U273" s="1"/>
      <c r="V273" s="1"/>
      <c r="W273" s="1"/>
      <c r="X273" s="1"/>
      <c r="Y273" s="1"/>
      <c r="Z273" s="1"/>
    </row>
    <row r="274" spans="1:26" ht="12.75" customHeight="1" x14ac:dyDescent="0.2">
      <c r="A274" s="1"/>
      <c r="B274" s="145"/>
      <c r="C274" s="1"/>
      <c r="D274" s="1"/>
      <c r="E274" s="1"/>
      <c r="F274" s="1"/>
      <c r="G274" s="1"/>
      <c r="H274" s="1"/>
      <c r="I274" s="1"/>
      <c r="J274" s="1"/>
      <c r="K274" s="2"/>
      <c r="L274" s="1"/>
      <c r="M274" s="1"/>
      <c r="N274" s="1"/>
      <c r="O274" s="1"/>
      <c r="P274" s="1"/>
      <c r="Q274" s="1"/>
      <c r="R274" s="1"/>
      <c r="S274" s="1"/>
      <c r="T274" s="1"/>
      <c r="U274" s="1"/>
      <c r="V274" s="1"/>
      <c r="W274" s="1"/>
      <c r="X274" s="1"/>
      <c r="Y274" s="1"/>
      <c r="Z274" s="1"/>
    </row>
    <row r="275" spans="1:26" ht="12.75" customHeight="1" x14ac:dyDescent="0.2">
      <c r="A275" s="1"/>
      <c r="B275" s="145"/>
      <c r="C275" s="1"/>
      <c r="D275" s="1"/>
      <c r="E275" s="1"/>
      <c r="F275" s="1"/>
      <c r="G275" s="1"/>
      <c r="H275" s="1"/>
      <c r="I275" s="1"/>
      <c r="J275" s="1"/>
      <c r="K275" s="2"/>
      <c r="L275" s="1"/>
      <c r="M275" s="1"/>
      <c r="N275" s="1"/>
      <c r="O275" s="1"/>
      <c r="P275" s="1"/>
      <c r="Q275" s="1"/>
      <c r="R275" s="1"/>
      <c r="S275" s="1"/>
      <c r="T275" s="1"/>
      <c r="U275" s="1"/>
      <c r="V275" s="1"/>
      <c r="W275" s="1"/>
      <c r="X275" s="1"/>
      <c r="Y275" s="1"/>
      <c r="Z275" s="1"/>
    </row>
    <row r="276" spans="1:26" ht="12.75" customHeight="1" x14ac:dyDescent="0.2">
      <c r="A276" s="1"/>
      <c r="B276" s="145"/>
      <c r="C276" s="1"/>
      <c r="D276" s="1"/>
      <c r="E276" s="1"/>
      <c r="F276" s="1"/>
      <c r="G276" s="1"/>
      <c r="H276" s="1"/>
      <c r="I276" s="1"/>
      <c r="J276" s="1"/>
      <c r="K276" s="2"/>
      <c r="L276" s="1"/>
      <c r="M276" s="1"/>
      <c r="N276" s="1"/>
      <c r="O276" s="1"/>
      <c r="P276" s="1"/>
      <c r="Q276" s="1"/>
      <c r="R276" s="1"/>
      <c r="S276" s="1"/>
      <c r="T276" s="1"/>
      <c r="U276" s="1"/>
      <c r="V276" s="1"/>
      <c r="W276" s="1"/>
      <c r="X276" s="1"/>
      <c r="Y276" s="1"/>
      <c r="Z276" s="1"/>
    </row>
    <row r="277" spans="1:26" ht="12.75" customHeight="1" x14ac:dyDescent="0.2">
      <c r="A277" s="1"/>
      <c r="B277" s="145"/>
      <c r="C277" s="1"/>
      <c r="D277" s="1"/>
      <c r="E277" s="1"/>
      <c r="F277" s="1"/>
      <c r="G277" s="1"/>
      <c r="H277" s="1"/>
      <c r="I277" s="1"/>
      <c r="J277" s="1"/>
      <c r="K277" s="2"/>
      <c r="L277" s="1"/>
      <c r="M277" s="1"/>
      <c r="N277" s="1"/>
      <c r="O277" s="1"/>
      <c r="P277" s="1"/>
      <c r="Q277" s="1"/>
      <c r="R277" s="1"/>
      <c r="S277" s="1"/>
      <c r="T277" s="1"/>
      <c r="U277" s="1"/>
      <c r="V277" s="1"/>
      <c r="W277" s="1"/>
      <c r="X277" s="1"/>
      <c r="Y277" s="1"/>
      <c r="Z277" s="1"/>
    </row>
    <row r="278" spans="1:26" ht="12.75" customHeight="1" x14ac:dyDescent="0.2">
      <c r="A278" s="1"/>
      <c r="B278" s="145"/>
      <c r="C278" s="1"/>
      <c r="D278" s="1"/>
      <c r="E278" s="1"/>
      <c r="F278" s="1"/>
      <c r="G278" s="1"/>
      <c r="H278" s="1"/>
      <c r="I278" s="1"/>
      <c r="J278" s="1"/>
      <c r="K278" s="2"/>
      <c r="L278" s="1"/>
      <c r="M278" s="1"/>
      <c r="N278" s="1"/>
      <c r="O278" s="1"/>
      <c r="P278" s="1"/>
      <c r="Q278" s="1"/>
      <c r="R278" s="1"/>
      <c r="S278" s="1"/>
      <c r="T278" s="1"/>
      <c r="U278" s="1"/>
      <c r="V278" s="1"/>
      <c r="W278" s="1"/>
      <c r="X278" s="1"/>
      <c r="Y278" s="1"/>
      <c r="Z278" s="1"/>
    </row>
    <row r="279" spans="1:26" ht="12.75" customHeight="1" x14ac:dyDescent="0.2">
      <c r="A279" s="1"/>
      <c r="B279" s="145"/>
      <c r="C279" s="1"/>
      <c r="D279" s="1"/>
      <c r="E279" s="1"/>
      <c r="F279" s="1"/>
      <c r="G279" s="1"/>
      <c r="H279" s="1"/>
      <c r="I279" s="1"/>
      <c r="J279" s="1"/>
      <c r="K279" s="2"/>
      <c r="L279" s="1"/>
      <c r="M279" s="1"/>
      <c r="N279" s="1"/>
      <c r="O279" s="1"/>
      <c r="P279" s="1"/>
      <c r="Q279" s="1"/>
      <c r="R279" s="1"/>
      <c r="S279" s="1"/>
      <c r="T279" s="1"/>
      <c r="U279" s="1"/>
      <c r="V279" s="1"/>
      <c r="W279" s="1"/>
      <c r="X279" s="1"/>
      <c r="Y279" s="1"/>
      <c r="Z279" s="1"/>
    </row>
    <row r="280" spans="1:26" ht="12.75" customHeight="1" x14ac:dyDescent="0.2">
      <c r="A280" s="1"/>
      <c r="B280" s="145"/>
      <c r="C280" s="1"/>
      <c r="D280" s="1"/>
      <c r="E280" s="1"/>
      <c r="F280" s="1"/>
      <c r="G280" s="1"/>
      <c r="H280" s="1"/>
      <c r="I280" s="1"/>
      <c r="J280" s="1"/>
      <c r="K280" s="2"/>
      <c r="L280" s="1"/>
      <c r="M280" s="1"/>
      <c r="N280" s="1"/>
      <c r="O280" s="1"/>
      <c r="P280" s="1"/>
      <c r="Q280" s="1"/>
      <c r="R280" s="1"/>
      <c r="S280" s="1"/>
      <c r="T280" s="1"/>
      <c r="U280" s="1"/>
      <c r="V280" s="1"/>
      <c r="W280" s="1"/>
      <c r="X280" s="1"/>
      <c r="Y280" s="1"/>
      <c r="Z280" s="1"/>
    </row>
    <row r="281" spans="1:26" ht="12.75" customHeight="1" x14ac:dyDescent="0.2">
      <c r="A281" s="1"/>
      <c r="B281" s="145"/>
      <c r="C281" s="1"/>
      <c r="D281" s="1"/>
      <c r="E281" s="1"/>
      <c r="F281" s="1"/>
      <c r="G281" s="1"/>
      <c r="H281" s="1"/>
      <c r="I281" s="1"/>
      <c r="J281" s="1"/>
      <c r="K281" s="2"/>
      <c r="L281" s="1"/>
      <c r="M281" s="1"/>
      <c r="N281" s="1"/>
      <c r="O281" s="1"/>
      <c r="P281" s="1"/>
      <c r="Q281" s="1"/>
      <c r="R281" s="1"/>
      <c r="S281" s="1"/>
      <c r="T281" s="1"/>
      <c r="U281" s="1"/>
      <c r="V281" s="1"/>
      <c r="W281" s="1"/>
      <c r="X281" s="1"/>
      <c r="Y281" s="1"/>
      <c r="Z281" s="1"/>
    </row>
    <row r="282" spans="1:26" ht="12.75" customHeight="1" x14ac:dyDescent="0.2">
      <c r="A282" s="1"/>
      <c r="B282" s="145"/>
      <c r="C282" s="1"/>
      <c r="D282" s="1"/>
      <c r="E282" s="1"/>
      <c r="F282" s="1"/>
      <c r="G282" s="1"/>
      <c r="H282" s="1"/>
      <c r="I282" s="1"/>
      <c r="J282" s="1"/>
      <c r="K282" s="2"/>
      <c r="L282" s="1"/>
      <c r="M282" s="1"/>
      <c r="N282" s="1"/>
      <c r="O282" s="1"/>
      <c r="P282" s="1"/>
      <c r="Q282" s="1"/>
      <c r="R282" s="1"/>
      <c r="S282" s="1"/>
      <c r="T282" s="1"/>
      <c r="U282" s="1"/>
      <c r="V282" s="1"/>
      <c r="W282" s="1"/>
      <c r="X282" s="1"/>
      <c r="Y282" s="1"/>
      <c r="Z282" s="1"/>
    </row>
    <row r="283" spans="1:26" ht="12.75" customHeight="1" x14ac:dyDescent="0.2">
      <c r="A283" s="1"/>
      <c r="B283" s="145"/>
      <c r="C283" s="1"/>
      <c r="D283" s="1"/>
      <c r="E283" s="1"/>
      <c r="F283" s="1"/>
      <c r="G283" s="1"/>
      <c r="H283" s="1"/>
      <c r="I283" s="1"/>
      <c r="J283" s="1"/>
      <c r="K283" s="2"/>
      <c r="L283" s="1"/>
      <c r="M283" s="1"/>
      <c r="N283" s="1"/>
      <c r="O283" s="1"/>
      <c r="P283" s="1"/>
      <c r="Q283" s="1"/>
      <c r="R283" s="1"/>
      <c r="S283" s="1"/>
      <c r="T283" s="1"/>
      <c r="U283" s="1"/>
      <c r="V283" s="1"/>
      <c r="W283" s="1"/>
      <c r="X283" s="1"/>
      <c r="Y283" s="1"/>
      <c r="Z283" s="1"/>
    </row>
    <row r="284" spans="1:26" ht="12.75" customHeight="1" x14ac:dyDescent="0.2">
      <c r="A284" s="1"/>
      <c r="B284" s="145"/>
      <c r="C284" s="1"/>
      <c r="D284" s="1"/>
      <c r="E284" s="1"/>
      <c r="F284" s="1"/>
      <c r="G284" s="1"/>
      <c r="H284" s="1"/>
      <c r="I284" s="1"/>
      <c r="J284" s="1"/>
      <c r="K284" s="2"/>
      <c r="L284" s="1"/>
      <c r="M284" s="1"/>
      <c r="N284" s="1"/>
      <c r="O284" s="1"/>
      <c r="P284" s="1"/>
      <c r="Q284" s="1"/>
      <c r="R284" s="1"/>
      <c r="S284" s="1"/>
      <c r="T284" s="1"/>
      <c r="U284" s="1"/>
      <c r="V284" s="1"/>
      <c r="W284" s="1"/>
      <c r="X284" s="1"/>
      <c r="Y284" s="1"/>
      <c r="Z284" s="1"/>
    </row>
    <row r="285" spans="1:26" ht="12.75" customHeight="1" x14ac:dyDescent="0.2">
      <c r="A285" s="1"/>
      <c r="B285" s="145"/>
      <c r="C285" s="1"/>
      <c r="D285" s="1"/>
      <c r="E285" s="1"/>
      <c r="F285" s="1"/>
      <c r="G285" s="1"/>
      <c r="H285" s="1"/>
      <c r="I285" s="1"/>
      <c r="J285" s="1"/>
      <c r="K285" s="2"/>
      <c r="L285" s="1"/>
      <c r="M285" s="1"/>
      <c r="N285" s="1"/>
      <c r="O285" s="1"/>
      <c r="P285" s="1"/>
      <c r="Q285" s="1"/>
      <c r="R285" s="1"/>
      <c r="S285" s="1"/>
      <c r="T285" s="1"/>
      <c r="U285" s="1"/>
      <c r="V285" s="1"/>
      <c r="W285" s="1"/>
      <c r="X285" s="1"/>
      <c r="Y285" s="1"/>
      <c r="Z285" s="1"/>
    </row>
    <row r="286" spans="1:26" ht="12.75" customHeight="1" x14ac:dyDescent="0.2">
      <c r="A286" s="1"/>
      <c r="B286" s="145"/>
      <c r="C286" s="1"/>
      <c r="D286" s="1"/>
      <c r="E286" s="1"/>
      <c r="F286" s="1"/>
      <c r="G286" s="1"/>
      <c r="H286" s="1"/>
      <c r="I286" s="1"/>
      <c r="J286" s="1"/>
      <c r="K286" s="2"/>
      <c r="L286" s="1"/>
      <c r="M286" s="1"/>
      <c r="N286" s="1"/>
      <c r="O286" s="1"/>
      <c r="P286" s="1"/>
      <c r="Q286" s="1"/>
      <c r="R286" s="1"/>
      <c r="S286" s="1"/>
      <c r="T286" s="1"/>
      <c r="U286" s="1"/>
      <c r="V286" s="1"/>
      <c r="W286" s="1"/>
      <c r="X286" s="1"/>
      <c r="Y286" s="1"/>
      <c r="Z286" s="1"/>
    </row>
    <row r="287" spans="1:26" ht="12.75" customHeight="1" x14ac:dyDescent="0.2">
      <c r="A287" s="1"/>
      <c r="B287" s="145"/>
      <c r="C287" s="1"/>
      <c r="D287" s="1"/>
      <c r="E287" s="1"/>
      <c r="F287" s="1"/>
      <c r="G287" s="1"/>
      <c r="H287" s="1"/>
      <c r="I287" s="1"/>
      <c r="J287" s="1"/>
      <c r="K287" s="2"/>
      <c r="L287" s="1"/>
      <c r="M287" s="1"/>
      <c r="N287" s="1"/>
      <c r="O287" s="1"/>
      <c r="P287" s="1"/>
      <c r="Q287" s="1"/>
      <c r="R287" s="1"/>
      <c r="S287" s="1"/>
      <c r="T287" s="1"/>
      <c r="U287" s="1"/>
      <c r="V287" s="1"/>
      <c r="W287" s="1"/>
      <c r="X287" s="1"/>
      <c r="Y287" s="1"/>
      <c r="Z287" s="1"/>
    </row>
    <row r="288" spans="1:26" ht="12.75" customHeight="1" x14ac:dyDescent="0.2">
      <c r="A288" s="1"/>
      <c r="B288" s="145"/>
      <c r="C288" s="1"/>
      <c r="D288" s="1"/>
      <c r="E288" s="1"/>
      <c r="F288" s="1"/>
      <c r="G288" s="1"/>
      <c r="H288" s="1"/>
      <c r="I288" s="1"/>
      <c r="J288" s="1"/>
      <c r="K288" s="2"/>
      <c r="L288" s="1"/>
      <c r="M288" s="1"/>
      <c r="N288" s="1"/>
      <c r="O288" s="1"/>
      <c r="P288" s="1"/>
      <c r="Q288" s="1"/>
      <c r="R288" s="1"/>
      <c r="S288" s="1"/>
      <c r="T288" s="1"/>
      <c r="U288" s="1"/>
      <c r="V288" s="1"/>
      <c r="W288" s="1"/>
      <c r="X288" s="1"/>
      <c r="Y288" s="1"/>
      <c r="Z288" s="1"/>
    </row>
    <row r="289" spans="1:26" ht="12.75" customHeight="1" x14ac:dyDescent="0.2">
      <c r="A289" s="1"/>
      <c r="B289" s="145"/>
      <c r="C289" s="1"/>
      <c r="D289" s="1"/>
      <c r="E289" s="1"/>
      <c r="F289" s="1"/>
      <c r="G289" s="1"/>
      <c r="H289" s="1"/>
      <c r="I289" s="1"/>
      <c r="J289" s="1"/>
      <c r="K289" s="2"/>
      <c r="L289" s="1"/>
      <c r="M289" s="1"/>
      <c r="N289" s="1"/>
      <c r="O289" s="1"/>
      <c r="P289" s="1"/>
      <c r="Q289" s="1"/>
      <c r="R289" s="1"/>
      <c r="S289" s="1"/>
      <c r="T289" s="1"/>
      <c r="U289" s="1"/>
      <c r="V289" s="1"/>
      <c r="W289" s="1"/>
      <c r="X289" s="1"/>
      <c r="Y289" s="1"/>
      <c r="Z289" s="1"/>
    </row>
    <row r="290" spans="1:26" ht="12.75" customHeight="1" x14ac:dyDescent="0.2">
      <c r="A290" s="1"/>
      <c r="B290" s="145"/>
      <c r="C290" s="1"/>
      <c r="D290" s="1"/>
      <c r="E290" s="1"/>
      <c r="F290" s="1"/>
      <c r="G290" s="1"/>
      <c r="H290" s="1"/>
      <c r="I290" s="1"/>
      <c r="J290" s="1"/>
      <c r="K290" s="2"/>
      <c r="L290" s="1"/>
      <c r="M290" s="1"/>
      <c r="N290" s="1"/>
      <c r="O290" s="1"/>
      <c r="P290" s="1"/>
      <c r="Q290" s="1"/>
      <c r="R290" s="1"/>
      <c r="S290" s="1"/>
      <c r="T290" s="1"/>
      <c r="U290" s="1"/>
      <c r="V290" s="1"/>
      <c r="W290" s="1"/>
      <c r="X290" s="1"/>
      <c r="Y290" s="1"/>
      <c r="Z290" s="1"/>
    </row>
    <row r="291" spans="1:26" ht="12.75" customHeight="1" x14ac:dyDescent="0.2">
      <c r="A291" s="1"/>
      <c r="B291" s="145"/>
      <c r="C291" s="1"/>
      <c r="D291" s="1"/>
      <c r="E291" s="1"/>
      <c r="F291" s="1"/>
      <c r="G291" s="1"/>
      <c r="H291" s="1"/>
      <c r="I291" s="1"/>
      <c r="J291" s="1"/>
      <c r="K291" s="2"/>
      <c r="L291" s="1"/>
      <c r="M291" s="1"/>
      <c r="N291" s="1"/>
      <c r="O291" s="1"/>
      <c r="P291" s="1"/>
      <c r="Q291" s="1"/>
      <c r="R291" s="1"/>
      <c r="S291" s="1"/>
      <c r="T291" s="1"/>
      <c r="U291" s="1"/>
      <c r="V291" s="1"/>
      <c r="W291" s="1"/>
      <c r="X291" s="1"/>
      <c r="Y291" s="1"/>
      <c r="Z291" s="1"/>
    </row>
    <row r="292" spans="1:26" ht="12.75" customHeight="1" x14ac:dyDescent="0.2">
      <c r="A292" s="1"/>
      <c r="B292" s="145"/>
      <c r="C292" s="1"/>
      <c r="D292" s="1"/>
      <c r="E292" s="1"/>
      <c r="F292" s="1"/>
      <c r="G292" s="1"/>
      <c r="H292" s="1"/>
      <c r="I292" s="1"/>
      <c r="J292" s="1"/>
      <c r="K292" s="2"/>
      <c r="L292" s="1"/>
      <c r="M292" s="1"/>
      <c r="N292" s="1"/>
      <c r="O292" s="1"/>
      <c r="P292" s="1"/>
      <c r="Q292" s="1"/>
      <c r="R292" s="1"/>
      <c r="S292" s="1"/>
      <c r="T292" s="1"/>
      <c r="U292" s="1"/>
      <c r="V292" s="1"/>
      <c r="W292" s="1"/>
      <c r="X292" s="1"/>
      <c r="Y292" s="1"/>
      <c r="Z292" s="1"/>
    </row>
    <row r="293" spans="1:26" ht="12.75" customHeight="1" x14ac:dyDescent="0.2">
      <c r="A293" s="1"/>
      <c r="B293" s="145"/>
      <c r="C293" s="1"/>
      <c r="D293" s="1"/>
      <c r="E293" s="1"/>
      <c r="F293" s="1"/>
      <c r="G293" s="1"/>
      <c r="H293" s="1"/>
      <c r="I293" s="1"/>
      <c r="J293" s="1"/>
      <c r="K293" s="2"/>
      <c r="L293" s="1"/>
      <c r="M293" s="1"/>
      <c r="N293" s="1"/>
      <c r="O293" s="1"/>
      <c r="P293" s="1"/>
      <c r="Q293" s="1"/>
      <c r="R293" s="1"/>
      <c r="S293" s="1"/>
      <c r="T293" s="1"/>
      <c r="U293" s="1"/>
      <c r="V293" s="1"/>
      <c r="W293" s="1"/>
      <c r="X293" s="1"/>
      <c r="Y293" s="1"/>
      <c r="Z293" s="1"/>
    </row>
    <row r="294" spans="1:26" ht="12.75" customHeight="1" x14ac:dyDescent="0.2">
      <c r="A294" s="1"/>
      <c r="B294" s="145"/>
      <c r="C294" s="1"/>
      <c r="D294" s="1"/>
      <c r="E294" s="1"/>
      <c r="F294" s="1"/>
      <c r="G294" s="1"/>
      <c r="H294" s="1"/>
      <c r="I294" s="1"/>
      <c r="J294" s="1"/>
      <c r="K294" s="2"/>
      <c r="L294" s="1"/>
      <c r="M294" s="1"/>
      <c r="N294" s="1"/>
      <c r="O294" s="1"/>
      <c r="P294" s="1"/>
      <c r="Q294" s="1"/>
      <c r="R294" s="1"/>
      <c r="S294" s="1"/>
      <c r="T294" s="1"/>
      <c r="U294" s="1"/>
      <c r="V294" s="1"/>
      <c r="W294" s="1"/>
      <c r="X294" s="1"/>
      <c r="Y294" s="1"/>
      <c r="Z294" s="1"/>
    </row>
    <row r="295" spans="1:26" ht="12.75" customHeight="1" x14ac:dyDescent="0.2">
      <c r="A295" s="1"/>
      <c r="B295" s="145"/>
      <c r="C295" s="1"/>
      <c r="D295" s="1"/>
      <c r="E295" s="1"/>
      <c r="F295" s="1"/>
      <c r="G295" s="1"/>
      <c r="H295" s="1"/>
      <c r="I295" s="1"/>
      <c r="J295" s="1"/>
      <c r="K295" s="2"/>
      <c r="L295" s="1"/>
      <c r="M295" s="1"/>
      <c r="N295" s="1"/>
      <c r="O295" s="1"/>
      <c r="P295" s="1"/>
      <c r="Q295" s="1"/>
      <c r="R295" s="1"/>
      <c r="S295" s="1"/>
      <c r="T295" s="1"/>
      <c r="U295" s="1"/>
      <c r="V295" s="1"/>
      <c r="W295" s="1"/>
      <c r="X295" s="1"/>
      <c r="Y295" s="1"/>
      <c r="Z295" s="1"/>
    </row>
    <row r="296" spans="1:26" ht="12.75" customHeight="1" x14ac:dyDescent="0.2">
      <c r="A296" s="1"/>
      <c r="B296" s="145"/>
      <c r="C296" s="1"/>
      <c r="D296" s="1"/>
      <c r="E296" s="1"/>
      <c r="F296" s="1"/>
      <c r="G296" s="1"/>
      <c r="H296" s="1"/>
      <c r="I296" s="1"/>
      <c r="J296" s="1"/>
      <c r="K296" s="2"/>
      <c r="L296" s="1"/>
      <c r="M296" s="1"/>
      <c r="N296" s="1"/>
      <c r="O296" s="1"/>
      <c r="P296" s="1"/>
      <c r="Q296" s="1"/>
      <c r="R296" s="1"/>
      <c r="S296" s="1"/>
      <c r="T296" s="1"/>
      <c r="U296" s="1"/>
      <c r="V296" s="1"/>
      <c r="W296" s="1"/>
      <c r="X296" s="1"/>
      <c r="Y296" s="1"/>
      <c r="Z296" s="1"/>
    </row>
    <row r="297" spans="1:26" ht="12.75" customHeight="1" x14ac:dyDescent="0.2">
      <c r="A297" s="1"/>
      <c r="B297" s="145"/>
      <c r="C297" s="1"/>
      <c r="D297" s="1"/>
      <c r="E297" s="1"/>
      <c r="F297" s="1"/>
      <c r="G297" s="1"/>
      <c r="H297" s="1"/>
      <c r="I297" s="1"/>
      <c r="J297" s="1"/>
      <c r="K297" s="2"/>
      <c r="L297" s="1"/>
      <c r="M297" s="1"/>
      <c r="N297" s="1"/>
      <c r="O297" s="1"/>
      <c r="P297" s="1"/>
      <c r="Q297" s="1"/>
      <c r="R297" s="1"/>
      <c r="S297" s="1"/>
      <c r="T297" s="1"/>
      <c r="U297" s="1"/>
      <c r="V297" s="1"/>
      <c r="W297" s="1"/>
      <c r="X297" s="1"/>
      <c r="Y297" s="1"/>
      <c r="Z297" s="1"/>
    </row>
    <row r="298" spans="1:26" ht="12.75" customHeight="1" x14ac:dyDescent="0.2">
      <c r="A298" s="1"/>
      <c r="B298" s="145"/>
      <c r="C298" s="1"/>
      <c r="D298" s="1"/>
      <c r="E298" s="1"/>
      <c r="F298" s="1"/>
      <c r="G298" s="1"/>
      <c r="H298" s="1"/>
      <c r="I298" s="1"/>
      <c r="J298" s="1"/>
      <c r="K298" s="2"/>
      <c r="L298" s="1"/>
      <c r="M298" s="1"/>
      <c r="N298" s="1"/>
      <c r="O298" s="1"/>
      <c r="P298" s="1"/>
      <c r="Q298" s="1"/>
      <c r="R298" s="1"/>
      <c r="S298" s="1"/>
      <c r="T298" s="1"/>
      <c r="U298" s="1"/>
      <c r="V298" s="1"/>
      <c r="W298" s="1"/>
      <c r="X298" s="1"/>
      <c r="Y298" s="1"/>
      <c r="Z298" s="1"/>
    </row>
    <row r="299" spans="1:26" ht="12.75" customHeight="1" x14ac:dyDescent="0.2">
      <c r="A299" s="1"/>
      <c r="B299" s="145"/>
      <c r="C299" s="1"/>
      <c r="D299" s="1"/>
      <c r="E299" s="1"/>
      <c r="F299" s="1"/>
      <c r="G299" s="1"/>
      <c r="H299" s="1"/>
      <c r="I299" s="1"/>
      <c r="J299" s="1"/>
      <c r="K299" s="2"/>
      <c r="L299" s="1"/>
      <c r="M299" s="1"/>
      <c r="N299" s="1"/>
      <c r="O299" s="1"/>
      <c r="P299" s="1"/>
      <c r="Q299" s="1"/>
      <c r="R299" s="1"/>
      <c r="S299" s="1"/>
      <c r="T299" s="1"/>
      <c r="U299" s="1"/>
      <c r="V299" s="1"/>
      <c r="W299" s="1"/>
      <c r="X299" s="1"/>
      <c r="Y299" s="1"/>
      <c r="Z299" s="1"/>
    </row>
    <row r="300" spans="1:26" ht="12.75" customHeight="1" x14ac:dyDescent="0.2">
      <c r="A300" s="1"/>
      <c r="B300" s="145"/>
      <c r="C300" s="1"/>
      <c r="D300" s="1"/>
      <c r="E300" s="1"/>
      <c r="F300" s="1"/>
      <c r="G300" s="1"/>
      <c r="H300" s="1"/>
      <c r="I300" s="1"/>
      <c r="J300" s="1"/>
      <c r="K300" s="2"/>
      <c r="L300" s="1"/>
      <c r="M300" s="1"/>
      <c r="N300" s="1"/>
      <c r="O300" s="1"/>
      <c r="P300" s="1"/>
      <c r="Q300" s="1"/>
      <c r="R300" s="1"/>
      <c r="S300" s="1"/>
      <c r="T300" s="1"/>
      <c r="U300" s="1"/>
      <c r="V300" s="1"/>
      <c r="W300" s="1"/>
      <c r="X300" s="1"/>
      <c r="Y300" s="1"/>
      <c r="Z300" s="1"/>
    </row>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5:K6" xr:uid="{00000000-0009-0000-0000-000000000000}"/>
  <mergeCells count="38">
    <mergeCell ref="A89:B93"/>
    <mergeCell ref="A94:B97"/>
    <mergeCell ref="A98:B98"/>
    <mergeCell ref="B42:B44"/>
    <mergeCell ref="B45:B51"/>
    <mergeCell ref="B54:B56"/>
    <mergeCell ref="B57:B61"/>
    <mergeCell ref="A68:A74"/>
    <mergeCell ref="B68:B69"/>
    <mergeCell ref="B71:B72"/>
    <mergeCell ref="A81:B81"/>
    <mergeCell ref="A82:B83"/>
    <mergeCell ref="H84:H87"/>
    <mergeCell ref="A84:B87"/>
    <mergeCell ref="A88:B88"/>
    <mergeCell ref="B73:B74"/>
    <mergeCell ref="A75:B77"/>
    <mergeCell ref="A78:B78"/>
    <mergeCell ref="A79:B80"/>
    <mergeCell ref="H79:H80"/>
    <mergeCell ref="B12:B21"/>
    <mergeCell ref="H14:H18"/>
    <mergeCell ref="A51:A53"/>
    <mergeCell ref="A54:A67"/>
    <mergeCell ref="H57:H61"/>
    <mergeCell ref="B66:B67"/>
    <mergeCell ref="A7:A18"/>
    <mergeCell ref="A19:A28"/>
    <mergeCell ref="B22:B30"/>
    <mergeCell ref="A29:A44"/>
    <mergeCell ref="B31:B39"/>
    <mergeCell ref="B40:B41"/>
    <mergeCell ref="A45:A50"/>
    <mergeCell ref="A1:H1"/>
    <mergeCell ref="A2:H2"/>
    <mergeCell ref="A4:H4"/>
    <mergeCell ref="D5:G5"/>
    <mergeCell ref="B7:B11"/>
  </mergeCells>
  <hyperlinks>
    <hyperlink ref="H82" r:id="rId1" xr:uid="{00000000-0004-0000-0000-000000000000}"/>
  </hyperlinks>
  <pageMargins left="0.19685039370078741" right="0" top="0" bottom="0" header="0" footer="0"/>
  <pageSetup orientation="portrait"/>
  <headerFooter>
    <oddFooter>&amp;RPágina &amp;P</oddFooter>
  </headerFooter>
  <rowBreaks count="4" manualBreakCount="4">
    <brk id="53" man="1"/>
    <brk id="87" man="1"/>
    <brk id="44" man="1"/>
    <brk id="7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0"/>
  <sheetViews>
    <sheetView topLeftCell="D1" zoomScale="70" zoomScaleNormal="70" workbookViewId="0">
      <selection activeCell="J28" sqref="J28"/>
    </sheetView>
  </sheetViews>
  <sheetFormatPr baseColWidth="10" defaultColWidth="12.625" defaultRowHeight="15" customHeight="1" x14ac:dyDescent="0.2"/>
  <cols>
    <col min="1" max="1" width="10.125" customWidth="1"/>
    <col min="2" max="2" width="25.125" customWidth="1"/>
    <col min="3" max="3" width="56.625" customWidth="1"/>
    <col min="4" max="4" width="23.75" customWidth="1"/>
    <col min="5" max="6" width="25.125" customWidth="1"/>
    <col min="7" max="7" width="5.125" customWidth="1"/>
    <col min="8" max="8" width="6.875" customWidth="1"/>
    <col min="9" max="9" width="54.375" customWidth="1"/>
    <col min="10" max="10" width="21.625" customWidth="1"/>
    <col min="11" max="12" width="9.375" customWidth="1"/>
    <col min="13" max="13" width="13.875" customWidth="1"/>
    <col min="14" max="15" width="19" customWidth="1"/>
    <col min="16" max="16" width="10.75" customWidth="1"/>
    <col min="17" max="17" width="19.25" customWidth="1"/>
    <col min="18" max="18" width="10.125" customWidth="1"/>
    <col min="19" max="28" width="9.375" customWidth="1"/>
  </cols>
  <sheetData>
    <row r="1" spans="1:28" ht="30.75" customHeight="1" x14ac:dyDescent="0.2">
      <c r="A1" s="783" t="s">
        <v>930</v>
      </c>
      <c r="B1" s="784"/>
      <c r="C1" s="784"/>
      <c r="D1" s="784"/>
      <c r="E1" s="784"/>
      <c r="F1" s="785"/>
      <c r="G1" s="551"/>
      <c r="H1" s="551"/>
      <c r="I1" s="551"/>
      <c r="J1" s="551"/>
      <c r="K1" s="551"/>
      <c r="L1" s="551"/>
      <c r="M1" s="551"/>
      <c r="N1" s="551"/>
      <c r="O1" s="551"/>
      <c r="P1" s="551"/>
      <c r="Q1" s="551"/>
      <c r="R1" s="551"/>
      <c r="S1" s="551"/>
      <c r="T1" s="551"/>
      <c r="U1" s="551"/>
      <c r="V1" s="551"/>
      <c r="W1" s="551"/>
      <c r="X1" s="551"/>
      <c r="Y1" s="551"/>
      <c r="Z1" s="551"/>
      <c r="AA1" s="551"/>
      <c r="AB1" s="551"/>
    </row>
    <row r="2" spans="1:28" ht="30" x14ac:dyDescent="0.2">
      <c r="A2" s="552" t="s">
        <v>251</v>
      </c>
      <c r="B2" s="552" t="s">
        <v>252</v>
      </c>
      <c r="C2" s="552" t="s">
        <v>253</v>
      </c>
      <c r="D2" s="553" t="s">
        <v>931</v>
      </c>
      <c r="E2" s="554" t="s">
        <v>914</v>
      </c>
      <c r="F2" s="554" t="s">
        <v>915</v>
      </c>
      <c r="G2" s="555"/>
      <c r="H2" s="555"/>
      <c r="I2" s="555"/>
      <c r="J2" s="555"/>
      <c r="K2" s="555"/>
      <c r="L2" s="555"/>
      <c r="M2" s="555"/>
      <c r="N2" s="555"/>
      <c r="O2" s="555"/>
      <c r="P2" s="555"/>
      <c r="Q2" s="555"/>
      <c r="R2" s="555"/>
      <c r="S2" s="555"/>
      <c r="T2" s="555"/>
      <c r="U2" s="555"/>
      <c r="V2" s="555"/>
      <c r="W2" s="555"/>
      <c r="X2" s="555"/>
      <c r="Y2" s="555"/>
      <c r="Z2" s="555"/>
      <c r="AA2" s="555"/>
      <c r="AB2" s="555"/>
    </row>
    <row r="3" spans="1:28" ht="21.75" customHeight="1" x14ac:dyDescent="0.2">
      <c r="A3" s="556">
        <v>1</v>
      </c>
      <c r="B3" s="557" t="s">
        <v>455</v>
      </c>
      <c r="C3" s="558" t="s">
        <v>456</v>
      </c>
      <c r="D3" s="559">
        <f>+MatrizSeguimientoLeyRes1519!N7</f>
        <v>1</v>
      </c>
      <c r="E3" s="560">
        <f>+D3</f>
        <v>1</v>
      </c>
      <c r="F3" s="561">
        <f>+AVERAGE(E3:E18)</f>
        <v>1</v>
      </c>
      <c r="G3" s="555"/>
      <c r="H3" s="555"/>
      <c r="I3" s="555"/>
      <c r="J3" s="555"/>
      <c r="K3" s="555"/>
      <c r="L3" s="555"/>
      <c r="M3" s="555"/>
      <c r="N3" s="555"/>
      <c r="O3" s="555"/>
      <c r="P3" s="555"/>
      <c r="Q3" s="555"/>
      <c r="R3" s="555"/>
      <c r="S3" s="555"/>
      <c r="T3" s="555"/>
      <c r="U3" s="555"/>
      <c r="V3" s="555"/>
      <c r="W3" s="555"/>
      <c r="X3" s="555"/>
      <c r="Y3" s="555"/>
      <c r="Z3" s="555"/>
      <c r="AA3" s="555"/>
      <c r="AB3" s="555"/>
    </row>
    <row r="4" spans="1:28" x14ac:dyDescent="0.2">
      <c r="A4" s="556">
        <f t="shared" ref="A4:A94" si="0">+A3+1</f>
        <v>2</v>
      </c>
      <c r="B4" s="562"/>
      <c r="C4" s="563" t="s">
        <v>461</v>
      </c>
      <c r="D4" s="559">
        <f>+MatrizSeguimientoLeyRes1519!N8</f>
        <v>1</v>
      </c>
      <c r="E4" s="561">
        <f>+AVERAGE(D4:D8)</f>
        <v>1</v>
      </c>
      <c r="F4" s="562"/>
      <c r="G4" s="555"/>
      <c r="H4" s="555"/>
      <c r="I4" s="555"/>
      <c r="J4" s="555"/>
      <c r="K4" s="555"/>
      <c r="L4" s="555"/>
      <c r="M4" s="555"/>
      <c r="N4" s="555"/>
      <c r="O4" s="555"/>
      <c r="P4" s="555"/>
      <c r="Q4" s="555"/>
      <c r="R4" s="555"/>
      <c r="S4" s="555"/>
      <c r="T4" s="555"/>
      <c r="U4" s="555"/>
      <c r="V4" s="555"/>
      <c r="W4" s="555"/>
      <c r="X4" s="555"/>
      <c r="Y4" s="555"/>
      <c r="Z4" s="555"/>
      <c r="AA4" s="555"/>
      <c r="AB4" s="555"/>
    </row>
    <row r="5" spans="1:28" x14ac:dyDescent="0.2">
      <c r="A5" s="556">
        <f t="shared" si="0"/>
        <v>3</v>
      </c>
      <c r="B5" s="562"/>
      <c r="C5" s="562"/>
      <c r="D5" s="559">
        <f>+MatrizSeguimientoLeyRes1519!N9</f>
        <v>1</v>
      </c>
      <c r="E5" s="562"/>
      <c r="F5" s="562"/>
      <c r="G5" s="555"/>
      <c r="H5" s="555"/>
      <c r="I5" s="555"/>
      <c r="J5" s="555"/>
      <c r="K5" s="555"/>
      <c r="L5" s="555"/>
      <c r="M5" s="555"/>
      <c r="N5" s="555"/>
      <c r="O5" s="555"/>
      <c r="P5" s="555"/>
      <c r="Q5" s="555"/>
      <c r="R5" s="555"/>
      <c r="S5" s="555"/>
      <c r="T5" s="555"/>
      <c r="U5" s="555"/>
      <c r="V5" s="555"/>
      <c r="W5" s="555"/>
      <c r="X5" s="555"/>
      <c r="Y5" s="555"/>
      <c r="Z5" s="555"/>
      <c r="AA5" s="555"/>
      <c r="AB5" s="555"/>
    </row>
    <row r="6" spans="1:28" x14ac:dyDescent="0.2">
      <c r="A6" s="556">
        <f t="shared" si="0"/>
        <v>4</v>
      </c>
      <c r="B6" s="562"/>
      <c r="C6" s="562"/>
      <c r="D6" s="559">
        <f>+MatrizSeguimientoLeyRes1519!N10</f>
        <v>1</v>
      </c>
      <c r="E6" s="562"/>
      <c r="F6" s="562"/>
      <c r="G6" s="555"/>
      <c r="H6" s="555"/>
      <c r="I6" s="555"/>
      <c r="J6" s="555"/>
      <c r="K6" s="555"/>
      <c r="L6" s="555"/>
      <c r="M6" s="555"/>
      <c r="N6" s="555"/>
      <c r="O6" s="555"/>
      <c r="P6" s="555"/>
      <c r="Q6" s="555"/>
      <c r="R6" s="555"/>
      <c r="S6" s="555"/>
      <c r="T6" s="555"/>
      <c r="U6" s="555"/>
      <c r="V6" s="555"/>
      <c r="W6" s="555"/>
      <c r="X6" s="555"/>
      <c r="Y6" s="555"/>
      <c r="Z6" s="555"/>
      <c r="AA6" s="555"/>
      <c r="AB6" s="555"/>
    </row>
    <row r="7" spans="1:28" ht="14.25" customHeight="1" x14ac:dyDescent="0.2">
      <c r="A7" s="556">
        <f t="shared" si="0"/>
        <v>5</v>
      </c>
      <c r="B7" s="562"/>
      <c r="C7" s="562"/>
      <c r="D7" s="559">
        <f>+MatrizSeguimientoLeyRes1519!N11</f>
        <v>1</v>
      </c>
      <c r="E7" s="562"/>
      <c r="F7" s="562"/>
      <c r="G7" s="555"/>
      <c r="H7" s="555"/>
      <c r="I7" s="786" t="s">
        <v>916</v>
      </c>
      <c r="J7" s="698"/>
      <c r="K7" s="555"/>
      <c r="L7" s="555"/>
      <c r="M7" s="555"/>
      <c r="N7" s="555"/>
      <c r="O7" s="555"/>
      <c r="P7" s="555"/>
      <c r="Q7" s="555"/>
      <c r="R7" s="555"/>
      <c r="S7" s="555"/>
      <c r="T7" s="555"/>
      <c r="U7" s="555"/>
      <c r="V7" s="555"/>
      <c r="W7" s="555"/>
      <c r="X7" s="555"/>
      <c r="Y7" s="555"/>
      <c r="Z7" s="555"/>
      <c r="AA7" s="555"/>
      <c r="AB7" s="555"/>
    </row>
    <row r="8" spans="1:28" x14ac:dyDescent="0.2">
      <c r="A8" s="556">
        <f t="shared" si="0"/>
        <v>6</v>
      </c>
      <c r="B8" s="562"/>
      <c r="C8" s="564"/>
      <c r="D8" s="559">
        <f>+MatrizSeguimientoLeyRes1519!N12</f>
        <v>1</v>
      </c>
      <c r="E8" s="564"/>
      <c r="F8" s="562"/>
      <c r="G8" s="555"/>
      <c r="H8" s="555"/>
      <c r="I8" s="565" t="s">
        <v>252</v>
      </c>
      <c r="J8" s="565" t="s">
        <v>917</v>
      </c>
      <c r="K8" s="555"/>
      <c r="L8" s="555"/>
      <c r="M8" s="555"/>
      <c r="N8" s="555"/>
      <c r="O8" s="555"/>
      <c r="P8" s="555"/>
      <c r="Q8" s="555"/>
      <c r="R8" s="555"/>
      <c r="S8" s="555"/>
      <c r="T8" s="555"/>
      <c r="U8" s="555"/>
      <c r="V8" s="555"/>
      <c r="W8" s="555"/>
      <c r="X8" s="555"/>
      <c r="Y8" s="555"/>
      <c r="Z8" s="555"/>
      <c r="AA8" s="555"/>
      <c r="AB8" s="555"/>
    </row>
    <row r="9" spans="1:28" ht="38.25" x14ac:dyDescent="0.2">
      <c r="A9" s="556">
        <f t="shared" si="0"/>
        <v>7</v>
      </c>
      <c r="B9" s="562"/>
      <c r="C9" s="563" t="s">
        <v>476</v>
      </c>
      <c r="D9" s="559">
        <f>+MatrizSeguimientoLeyRes1519!N13</f>
        <v>1</v>
      </c>
      <c r="E9" s="561">
        <f>+AVERAGE(D9:D11)</f>
        <v>1</v>
      </c>
      <c r="F9" s="562"/>
      <c r="G9" s="555"/>
      <c r="H9" s="555"/>
      <c r="I9" s="558" t="s">
        <v>455</v>
      </c>
      <c r="J9" s="612">
        <f>+F3</f>
        <v>1</v>
      </c>
      <c r="K9" s="555"/>
      <c r="L9" s="555"/>
      <c r="M9" s="578" t="s">
        <v>932</v>
      </c>
      <c r="N9" s="579" t="s">
        <v>933</v>
      </c>
      <c r="O9" s="580" t="s">
        <v>934</v>
      </c>
      <c r="P9" s="579" t="s">
        <v>935</v>
      </c>
      <c r="Q9" s="555"/>
      <c r="R9" s="555"/>
      <c r="S9" s="555"/>
      <c r="T9" s="555"/>
      <c r="U9" s="555"/>
      <c r="V9" s="555"/>
      <c r="W9" s="555"/>
      <c r="X9" s="555"/>
      <c r="Y9" s="555"/>
      <c r="Z9" s="555"/>
      <c r="AA9" s="555"/>
      <c r="AB9" s="555"/>
    </row>
    <row r="10" spans="1:28" ht="15.75" x14ac:dyDescent="0.2">
      <c r="A10" s="556">
        <f t="shared" si="0"/>
        <v>8</v>
      </c>
      <c r="B10" s="562"/>
      <c r="C10" s="562"/>
      <c r="D10" s="559">
        <f>+MatrizSeguimientoLeyRes1519!N14</f>
        <v>1</v>
      </c>
      <c r="E10" s="562"/>
      <c r="F10" s="562"/>
      <c r="G10" s="555"/>
      <c r="H10" s="555"/>
      <c r="I10" s="558" t="s">
        <v>918</v>
      </c>
      <c r="J10" s="612">
        <f>+F19</f>
        <v>0.98571428571428577</v>
      </c>
      <c r="K10" s="555"/>
      <c r="L10" s="555"/>
      <c r="M10" s="581" t="s">
        <v>936</v>
      </c>
      <c r="N10" s="582" t="s">
        <v>937</v>
      </c>
      <c r="O10" s="583">
        <v>139</v>
      </c>
      <c r="P10" s="584">
        <f>+O10/$O$13</f>
        <v>0.94557823129251706</v>
      </c>
      <c r="Q10" s="555"/>
      <c r="R10" s="555"/>
      <c r="S10" s="555"/>
      <c r="T10" s="555"/>
      <c r="U10" s="555"/>
      <c r="V10" s="555"/>
      <c r="W10" s="555"/>
      <c r="X10" s="555"/>
      <c r="Y10" s="555"/>
      <c r="Z10" s="555"/>
      <c r="AA10" s="555"/>
      <c r="AB10" s="555"/>
    </row>
    <row r="11" spans="1:28" ht="15.75" x14ac:dyDescent="0.2">
      <c r="A11" s="556">
        <f t="shared" si="0"/>
        <v>9</v>
      </c>
      <c r="B11" s="562"/>
      <c r="C11" s="564"/>
      <c r="D11" s="559">
        <f>+MatrizSeguimientoLeyRes1519!N15</f>
        <v>1</v>
      </c>
      <c r="E11" s="564"/>
      <c r="F11" s="562"/>
      <c r="G11" s="555"/>
      <c r="H11" s="555"/>
      <c r="I11" s="558" t="s">
        <v>919</v>
      </c>
      <c r="J11" s="612">
        <f>+F57</f>
        <v>1</v>
      </c>
      <c r="K11" s="555"/>
      <c r="L11" s="555"/>
      <c r="M11" s="585"/>
      <c r="N11" s="582" t="s">
        <v>938</v>
      </c>
      <c r="O11" s="583">
        <v>8</v>
      </c>
      <c r="P11" s="584">
        <f t="shared" ref="P11:P12" si="1">+O11/$O$13</f>
        <v>5.4421768707482991E-2</v>
      </c>
      <c r="Q11" s="555"/>
      <c r="R11" s="555"/>
      <c r="S11" s="555"/>
      <c r="T11" s="555"/>
      <c r="U11" s="555"/>
      <c r="V11" s="555"/>
      <c r="W11" s="555"/>
      <c r="X11" s="555"/>
      <c r="Y11" s="555"/>
      <c r="Z11" s="555"/>
      <c r="AA11" s="555"/>
      <c r="AB11" s="555"/>
    </row>
    <row r="12" spans="1:28" ht="15.75" x14ac:dyDescent="0.2">
      <c r="A12" s="556">
        <f t="shared" si="0"/>
        <v>10</v>
      </c>
      <c r="B12" s="562"/>
      <c r="C12" s="563" t="s">
        <v>483</v>
      </c>
      <c r="D12" s="559">
        <f>+MatrizSeguimientoLeyRes1519!N16</f>
        <v>1</v>
      </c>
      <c r="E12" s="561">
        <f>+AVERAGE(D12:D18)</f>
        <v>1</v>
      </c>
      <c r="F12" s="562"/>
      <c r="G12" s="555"/>
      <c r="H12" s="555"/>
      <c r="I12" s="558" t="s">
        <v>689</v>
      </c>
      <c r="J12" s="612">
        <f>+F76</f>
        <v>0.94000000000000006</v>
      </c>
      <c r="K12" s="555"/>
      <c r="L12" s="555"/>
      <c r="M12" s="585"/>
      <c r="N12" s="582" t="s">
        <v>939</v>
      </c>
      <c r="O12" s="583">
        <v>0</v>
      </c>
      <c r="P12" s="584">
        <f t="shared" si="1"/>
        <v>0</v>
      </c>
      <c r="Q12" s="555"/>
      <c r="R12" s="555"/>
      <c r="S12" s="555"/>
      <c r="T12" s="555"/>
      <c r="U12" s="555"/>
      <c r="V12" s="555"/>
      <c r="W12" s="555"/>
      <c r="X12" s="555"/>
      <c r="Y12" s="555"/>
      <c r="Z12" s="555"/>
      <c r="AA12" s="555"/>
      <c r="AB12" s="555"/>
    </row>
    <row r="13" spans="1:28" ht="15.75" x14ac:dyDescent="0.2">
      <c r="A13" s="556">
        <f t="shared" si="0"/>
        <v>11</v>
      </c>
      <c r="B13" s="562"/>
      <c r="C13" s="562"/>
      <c r="D13" s="559">
        <f>+MatrizSeguimientoLeyRes1519!N17</f>
        <v>1</v>
      </c>
      <c r="E13" s="562"/>
      <c r="F13" s="562"/>
      <c r="G13" s="555"/>
      <c r="H13" s="555"/>
      <c r="I13" s="558" t="s">
        <v>712</v>
      </c>
      <c r="J13" s="612">
        <f>+F81</f>
        <v>0.95166666666666677</v>
      </c>
      <c r="K13" s="555"/>
      <c r="L13" s="555"/>
      <c r="M13" s="586"/>
      <c r="N13" s="587" t="s">
        <v>940</v>
      </c>
      <c r="O13" s="588">
        <f>+SUM(O10:O12)</f>
        <v>147</v>
      </c>
      <c r="P13" s="589"/>
      <c r="Q13" s="555"/>
      <c r="R13" s="555"/>
      <c r="S13" s="555"/>
      <c r="T13" s="555"/>
      <c r="U13" s="555"/>
      <c r="V13" s="555"/>
      <c r="W13" s="555"/>
      <c r="X13" s="555"/>
      <c r="Y13" s="555"/>
      <c r="Z13" s="555"/>
      <c r="AA13" s="555"/>
      <c r="AB13" s="555"/>
    </row>
    <row r="14" spans="1:28" ht="15.75" x14ac:dyDescent="0.2">
      <c r="A14" s="556">
        <f t="shared" si="0"/>
        <v>12</v>
      </c>
      <c r="B14" s="562"/>
      <c r="C14" s="562"/>
      <c r="D14" s="559">
        <f>+MatrizSeguimientoLeyRes1519!N18</f>
        <v>1</v>
      </c>
      <c r="E14" s="562"/>
      <c r="F14" s="562"/>
      <c r="G14" s="555"/>
      <c r="H14" s="555"/>
      <c r="I14" s="558" t="s">
        <v>780</v>
      </c>
      <c r="J14" s="612">
        <f>+F104</f>
        <v>1</v>
      </c>
      <c r="K14" s="555"/>
      <c r="L14" s="555"/>
      <c r="M14" s="555"/>
      <c r="N14" s="555"/>
      <c r="O14" s="555"/>
      <c r="P14" s="555"/>
      <c r="Q14" s="555"/>
      <c r="R14" s="555"/>
      <c r="S14" s="555"/>
      <c r="T14" s="555"/>
      <c r="U14" s="555"/>
      <c r="V14" s="555"/>
      <c r="W14" s="555"/>
      <c r="X14" s="555"/>
      <c r="Y14" s="555"/>
      <c r="Z14" s="555"/>
      <c r="AA14" s="555"/>
      <c r="AB14" s="555"/>
    </row>
    <row r="15" spans="1:28" ht="15.75" x14ac:dyDescent="0.2">
      <c r="A15" s="556">
        <f t="shared" si="0"/>
        <v>13</v>
      </c>
      <c r="B15" s="562"/>
      <c r="C15" s="562"/>
      <c r="D15" s="559">
        <f>+MatrizSeguimientoLeyRes1519!N19</f>
        <v>1</v>
      </c>
      <c r="E15" s="562"/>
      <c r="F15" s="562"/>
      <c r="G15" s="555"/>
      <c r="H15" s="555"/>
      <c r="I15" s="558" t="s">
        <v>792</v>
      </c>
      <c r="J15" s="612">
        <f>+F106</f>
        <v>0.95000000000000007</v>
      </c>
      <c r="K15" s="555"/>
      <c r="L15" s="555"/>
      <c r="M15" s="555"/>
      <c r="N15" s="555"/>
      <c r="O15" s="555"/>
      <c r="P15" s="555"/>
      <c r="Q15" s="555"/>
      <c r="R15" s="555"/>
      <c r="S15" s="555"/>
      <c r="T15" s="555"/>
      <c r="U15" s="555"/>
      <c r="V15" s="555"/>
      <c r="W15" s="555"/>
      <c r="X15" s="555"/>
      <c r="Y15" s="555"/>
      <c r="Z15" s="555"/>
      <c r="AA15" s="555"/>
      <c r="AB15" s="555"/>
    </row>
    <row r="16" spans="1:28" ht="15.75" x14ac:dyDescent="0.2">
      <c r="A16" s="556">
        <f t="shared" si="0"/>
        <v>14</v>
      </c>
      <c r="B16" s="562"/>
      <c r="C16" s="562"/>
      <c r="D16" s="559">
        <f>+MatrizSeguimientoLeyRes1519!N20</f>
        <v>1</v>
      </c>
      <c r="E16" s="562"/>
      <c r="F16" s="562"/>
      <c r="G16" s="555"/>
      <c r="H16" s="555"/>
      <c r="I16" s="558" t="s">
        <v>811</v>
      </c>
      <c r="J16" s="612">
        <f>+F113</f>
        <v>0.85</v>
      </c>
      <c r="K16" s="555"/>
      <c r="L16" s="555"/>
      <c r="M16" s="555"/>
      <c r="N16" s="555"/>
      <c r="O16" s="555"/>
      <c r="P16" s="555"/>
      <c r="Q16" s="555"/>
      <c r="R16" s="555"/>
      <c r="S16" s="555"/>
      <c r="T16" s="555"/>
      <c r="U16" s="555"/>
      <c r="V16" s="555"/>
      <c r="W16" s="555"/>
      <c r="X16" s="555"/>
      <c r="Y16" s="555"/>
      <c r="Z16" s="555"/>
      <c r="AA16" s="555"/>
      <c r="AB16" s="555"/>
    </row>
    <row r="17" spans="1:28" ht="15.75" x14ac:dyDescent="0.2">
      <c r="A17" s="556">
        <f t="shared" si="0"/>
        <v>15</v>
      </c>
      <c r="B17" s="562"/>
      <c r="C17" s="562"/>
      <c r="D17" s="559">
        <f>+MatrizSeguimientoLeyRes1519!N21</f>
        <v>1</v>
      </c>
      <c r="E17" s="562"/>
      <c r="F17" s="562"/>
      <c r="G17" s="555"/>
      <c r="H17" s="555"/>
      <c r="I17" s="558" t="s">
        <v>886</v>
      </c>
      <c r="J17" s="612">
        <f>+F149</f>
        <v>1</v>
      </c>
      <c r="K17" s="555"/>
      <c r="L17" s="555"/>
      <c r="M17" s="555"/>
      <c r="N17" s="555"/>
      <c r="O17" s="555"/>
      <c r="P17" s="555"/>
      <c r="Q17" s="555"/>
      <c r="R17" s="555"/>
      <c r="S17" s="555"/>
      <c r="T17" s="555"/>
      <c r="U17" s="555"/>
      <c r="V17" s="555"/>
      <c r="W17" s="555"/>
      <c r="X17" s="555"/>
      <c r="Y17" s="555"/>
      <c r="Z17" s="555"/>
      <c r="AA17" s="555"/>
      <c r="AB17" s="555"/>
    </row>
    <row r="18" spans="1:28" ht="30" x14ac:dyDescent="0.2">
      <c r="A18" s="556">
        <f t="shared" si="0"/>
        <v>16</v>
      </c>
      <c r="B18" s="564"/>
      <c r="C18" s="564"/>
      <c r="D18" s="559">
        <f>+MatrizSeguimientoLeyRes1519!N22</f>
        <v>1</v>
      </c>
      <c r="E18" s="564"/>
      <c r="F18" s="564"/>
      <c r="G18" s="555"/>
      <c r="H18" s="555"/>
      <c r="I18" s="558" t="s">
        <v>897</v>
      </c>
      <c r="J18" s="612">
        <f>+F151</f>
        <v>1</v>
      </c>
      <c r="K18" s="555"/>
      <c r="L18" s="555"/>
      <c r="M18" s="555"/>
      <c r="N18" s="555"/>
      <c r="O18" s="555"/>
      <c r="P18" s="555"/>
      <c r="Q18" s="555"/>
      <c r="R18" s="555"/>
      <c r="S18" s="555"/>
      <c r="T18" s="555"/>
      <c r="U18" s="555"/>
      <c r="V18" s="555"/>
      <c r="W18" s="555"/>
      <c r="X18" s="555"/>
      <c r="Y18" s="555"/>
      <c r="Z18" s="555"/>
      <c r="AA18" s="555"/>
      <c r="AB18" s="555"/>
    </row>
    <row r="19" spans="1:28" ht="15.75" x14ac:dyDescent="0.2">
      <c r="A19" s="556">
        <f t="shared" si="0"/>
        <v>17</v>
      </c>
      <c r="B19" s="566"/>
      <c r="C19" s="563" t="s">
        <v>513</v>
      </c>
      <c r="D19" s="559">
        <f>+MatrizSeguimientoLeyRes1519!N23</f>
        <v>1</v>
      </c>
      <c r="E19" s="561">
        <f>+AVERAGE(D19:D20)</f>
        <v>1</v>
      </c>
      <c r="F19" s="567">
        <f>+AVERAGE(E19:E56)</f>
        <v>0.98571428571428577</v>
      </c>
      <c r="G19" s="555"/>
      <c r="H19" s="555"/>
      <c r="I19" s="558" t="s">
        <v>901</v>
      </c>
      <c r="J19" s="612">
        <f>+F152</f>
        <v>1</v>
      </c>
      <c r="K19" s="555"/>
      <c r="L19" s="555"/>
      <c r="M19" s="555"/>
      <c r="N19" s="555"/>
      <c r="O19" s="555"/>
      <c r="P19" s="555"/>
      <c r="Q19" s="555"/>
      <c r="R19" s="555"/>
      <c r="S19" s="555"/>
      <c r="T19" s="555"/>
      <c r="U19" s="555"/>
      <c r="V19" s="555"/>
      <c r="W19" s="555"/>
      <c r="X19" s="555"/>
      <c r="Y19" s="555"/>
      <c r="Z19" s="555"/>
      <c r="AA19" s="555"/>
      <c r="AB19" s="555"/>
    </row>
    <row r="20" spans="1:28" ht="15.75" x14ac:dyDescent="0.2">
      <c r="A20" s="556">
        <f t="shared" si="0"/>
        <v>18</v>
      </c>
      <c r="B20" s="562"/>
      <c r="C20" s="564"/>
      <c r="D20" s="559">
        <f>+MatrizSeguimientoLeyRes1519!N24</f>
        <v>1</v>
      </c>
      <c r="E20" s="564"/>
      <c r="F20" s="562"/>
      <c r="G20" s="555"/>
      <c r="H20" s="555"/>
      <c r="I20" s="568" t="s">
        <v>920</v>
      </c>
      <c r="J20" s="560">
        <v>0.97070000000000001</v>
      </c>
      <c r="K20" s="555"/>
      <c r="L20" s="555"/>
      <c r="M20" s="611"/>
      <c r="N20" s="611"/>
      <c r="O20" s="555"/>
      <c r="P20" s="555"/>
      <c r="Q20" s="555"/>
      <c r="R20" s="555"/>
      <c r="S20" s="555"/>
      <c r="T20" s="555"/>
      <c r="U20" s="555"/>
      <c r="V20" s="555"/>
      <c r="W20" s="555"/>
      <c r="X20" s="555"/>
      <c r="Y20" s="555"/>
      <c r="Z20" s="555"/>
      <c r="AA20" s="555"/>
      <c r="AB20" s="555"/>
    </row>
    <row r="21" spans="1:28" ht="15.75" customHeight="1" x14ac:dyDescent="0.2">
      <c r="A21" s="556">
        <f t="shared" si="0"/>
        <v>19</v>
      </c>
      <c r="B21" s="562"/>
      <c r="C21" s="563" t="s">
        <v>521</v>
      </c>
      <c r="D21" s="559">
        <f>+MatrizSeguimientoLeyRes1519!N25</f>
        <v>1</v>
      </c>
      <c r="E21" s="561">
        <f>+AVERAGE(D21:D23)</f>
        <v>1</v>
      </c>
      <c r="F21" s="562"/>
      <c r="G21" s="555"/>
      <c r="H21" s="555"/>
      <c r="I21" s="555"/>
      <c r="J21" s="575"/>
      <c r="K21" s="555"/>
      <c r="L21" s="555"/>
      <c r="M21" s="611"/>
      <c r="N21" s="611"/>
      <c r="O21" s="555"/>
      <c r="P21" s="555"/>
      <c r="Q21" s="555"/>
      <c r="R21" s="555"/>
      <c r="S21" s="555"/>
      <c r="T21" s="555"/>
      <c r="U21" s="555"/>
      <c r="V21" s="555"/>
      <c r="W21" s="555"/>
      <c r="X21" s="555"/>
      <c r="Y21" s="555"/>
      <c r="Z21" s="555"/>
      <c r="AA21" s="555"/>
      <c r="AB21" s="555"/>
    </row>
    <row r="22" spans="1:28" ht="15.75" customHeight="1" x14ac:dyDescent="0.2">
      <c r="A22" s="556">
        <f t="shared" si="0"/>
        <v>20</v>
      </c>
      <c r="B22" s="562"/>
      <c r="C22" s="562"/>
      <c r="D22" s="559">
        <f>+MatrizSeguimientoLeyRes1519!N26</f>
        <v>1</v>
      </c>
      <c r="E22" s="562"/>
      <c r="F22" s="562"/>
      <c r="G22" s="555"/>
      <c r="H22" s="555"/>
      <c r="I22" s="555"/>
      <c r="J22" s="555"/>
      <c r="K22" s="555"/>
      <c r="L22" s="555"/>
      <c r="M22" s="611"/>
      <c r="N22" s="611"/>
      <c r="O22" s="555"/>
      <c r="P22" s="555"/>
      <c r="Q22" s="555"/>
      <c r="R22" s="555"/>
      <c r="S22" s="555"/>
      <c r="T22" s="555"/>
      <c r="U22" s="555"/>
      <c r="V22" s="555"/>
      <c r="W22" s="555"/>
      <c r="X22" s="555"/>
      <c r="Y22" s="555"/>
      <c r="Z22" s="555"/>
      <c r="AA22" s="555"/>
      <c r="AB22" s="555"/>
    </row>
    <row r="23" spans="1:28" ht="15.75" customHeight="1" x14ac:dyDescent="0.2">
      <c r="A23" s="556">
        <f t="shared" si="0"/>
        <v>21</v>
      </c>
      <c r="B23" s="562"/>
      <c r="C23" s="564"/>
      <c r="D23" s="559">
        <f>+MatrizSeguimientoLeyRes1519!N27</f>
        <v>1</v>
      </c>
      <c r="E23" s="564"/>
      <c r="F23" s="562"/>
      <c r="G23" s="555"/>
      <c r="H23" s="555"/>
      <c r="I23" s="555"/>
      <c r="J23" s="555"/>
      <c r="K23" s="555"/>
      <c r="L23" s="555"/>
      <c r="M23" s="611"/>
      <c r="N23" s="615"/>
      <c r="O23" s="555"/>
      <c r="P23" s="555"/>
      <c r="Q23" s="555"/>
      <c r="R23" s="555"/>
      <c r="S23" s="555"/>
      <c r="T23" s="555"/>
      <c r="U23" s="555"/>
      <c r="V23" s="555"/>
      <c r="W23" s="555"/>
      <c r="X23" s="555"/>
      <c r="Y23" s="555"/>
      <c r="Z23" s="555"/>
      <c r="AA23" s="555"/>
      <c r="AB23" s="555"/>
    </row>
    <row r="24" spans="1:28" ht="15.75" customHeight="1" x14ac:dyDescent="0.2">
      <c r="A24" s="556">
        <f t="shared" si="0"/>
        <v>22</v>
      </c>
      <c r="B24" s="562"/>
      <c r="C24" s="558" t="s">
        <v>530</v>
      </c>
      <c r="D24" s="559">
        <f>+MatrizSeguimientoLeyRes1519!N28</f>
        <v>1</v>
      </c>
      <c r="E24" s="560">
        <f>+D24</f>
        <v>1</v>
      </c>
      <c r="F24" s="562"/>
      <c r="G24" s="555"/>
      <c r="H24" s="555"/>
      <c r="I24" s="555"/>
      <c r="J24" s="555"/>
      <c r="K24" s="555"/>
      <c r="L24" s="555"/>
      <c r="M24" s="637"/>
      <c r="N24" s="638"/>
      <c r="O24" s="555"/>
      <c r="P24" s="555"/>
      <c r="Q24" s="555"/>
      <c r="R24" s="555"/>
      <c r="S24" s="555"/>
      <c r="T24" s="555"/>
      <c r="U24" s="555"/>
      <c r="V24" s="555"/>
      <c r="W24" s="555"/>
      <c r="X24" s="555"/>
      <c r="Y24" s="555"/>
      <c r="Z24" s="555"/>
      <c r="AA24" s="555"/>
      <c r="AB24" s="555"/>
    </row>
    <row r="25" spans="1:28" ht="15.75" customHeight="1" x14ac:dyDescent="0.2">
      <c r="A25" s="556">
        <f t="shared" si="0"/>
        <v>23</v>
      </c>
      <c r="B25" s="562"/>
      <c r="C25" s="563" t="s">
        <v>923</v>
      </c>
      <c r="D25" s="559">
        <f>+MatrizSeguimientoLeyRes1519!N29</f>
        <v>0.7</v>
      </c>
      <c r="E25" s="561">
        <f>+AVERAGE(D25:D27)</f>
        <v>0.9</v>
      </c>
      <c r="F25" s="562"/>
      <c r="G25" s="555"/>
      <c r="H25" s="555"/>
      <c r="I25" s="555"/>
      <c r="J25" s="555"/>
      <c r="K25" s="555"/>
      <c r="L25" s="555"/>
      <c r="M25" s="611"/>
      <c r="N25" s="611"/>
      <c r="O25" s="555"/>
      <c r="P25" s="555"/>
      <c r="Q25" s="555"/>
      <c r="R25" s="555"/>
      <c r="S25" s="555"/>
      <c r="T25" s="555"/>
      <c r="U25" s="555"/>
      <c r="V25" s="555"/>
      <c r="W25" s="555"/>
      <c r="X25" s="555"/>
      <c r="Y25" s="555"/>
      <c r="Z25" s="555"/>
      <c r="AA25" s="555"/>
      <c r="AB25" s="555"/>
    </row>
    <row r="26" spans="1:28" ht="15.75" customHeight="1" x14ac:dyDescent="0.2">
      <c r="A26" s="556">
        <f t="shared" si="0"/>
        <v>24</v>
      </c>
      <c r="B26" s="562"/>
      <c r="C26" s="562"/>
      <c r="D26" s="559">
        <f>+MatrizSeguimientoLeyRes1519!N30</f>
        <v>1</v>
      </c>
      <c r="E26" s="562"/>
      <c r="F26" s="562"/>
      <c r="G26" s="555"/>
      <c r="H26" s="555"/>
      <c r="I26" s="555"/>
      <c r="J26" s="555"/>
      <c r="K26" s="555"/>
      <c r="L26" s="555"/>
      <c r="M26" s="611"/>
      <c r="N26" s="611"/>
      <c r="O26" s="555"/>
      <c r="P26" s="555"/>
      <c r="Q26" s="555"/>
      <c r="R26" s="555"/>
      <c r="S26" s="555"/>
      <c r="T26" s="555"/>
      <c r="U26" s="555"/>
      <c r="V26" s="555"/>
      <c r="W26" s="555"/>
      <c r="X26" s="555"/>
      <c r="Y26" s="555"/>
      <c r="Z26" s="555"/>
      <c r="AA26" s="555"/>
      <c r="AB26" s="555"/>
    </row>
    <row r="27" spans="1:28" ht="15.75" customHeight="1" x14ac:dyDescent="0.2">
      <c r="A27" s="556">
        <f t="shared" si="0"/>
        <v>25</v>
      </c>
      <c r="B27" s="562"/>
      <c r="C27" s="564"/>
      <c r="D27" s="559">
        <f>+MatrizSeguimientoLeyRes1519!N31</f>
        <v>1</v>
      </c>
      <c r="E27" s="564"/>
      <c r="F27" s="562"/>
      <c r="G27" s="555"/>
      <c r="H27" s="555"/>
      <c r="I27" s="555"/>
      <c r="J27" s="555"/>
      <c r="K27" s="555"/>
      <c r="L27" s="555"/>
      <c r="M27" s="611"/>
      <c r="N27" s="611"/>
      <c r="O27" s="555"/>
      <c r="P27" s="555"/>
      <c r="Q27" s="555"/>
      <c r="R27" s="555"/>
      <c r="S27" s="555"/>
      <c r="T27" s="555"/>
      <c r="U27" s="555"/>
      <c r="V27" s="555"/>
      <c r="W27" s="555"/>
      <c r="X27" s="555"/>
      <c r="Y27" s="555"/>
      <c r="Z27" s="555"/>
      <c r="AA27" s="555"/>
      <c r="AB27" s="555"/>
    </row>
    <row r="28" spans="1:28" ht="15.75" customHeight="1" x14ac:dyDescent="0.2">
      <c r="A28" s="556">
        <f t="shared" si="0"/>
        <v>26</v>
      </c>
      <c r="B28" s="562"/>
      <c r="C28" s="563" t="s">
        <v>542</v>
      </c>
      <c r="D28" s="570">
        <f>+AVERAGE(MatrizSeguimientoLeyRes1519!N33:N43)</f>
        <v>1</v>
      </c>
      <c r="E28" s="561">
        <f>+AVERAGE(D28:D41)</f>
        <v>0.9</v>
      </c>
      <c r="F28" s="562"/>
      <c r="G28" s="555"/>
      <c r="H28" s="555"/>
      <c r="I28" s="555"/>
      <c r="J28" s="555"/>
      <c r="K28" s="555"/>
      <c r="L28" s="555"/>
      <c r="M28" s="555"/>
      <c r="N28" s="555"/>
      <c r="O28" s="555"/>
      <c r="P28" s="555"/>
      <c r="Q28" s="555"/>
      <c r="R28" s="555"/>
      <c r="S28" s="555"/>
      <c r="T28" s="555"/>
      <c r="U28" s="555"/>
      <c r="V28" s="555"/>
      <c r="W28" s="555"/>
      <c r="X28" s="555"/>
      <c r="Y28" s="555"/>
      <c r="Z28" s="555"/>
      <c r="AA28" s="555"/>
      <c r="AB28" s="555"/>
    </row>
    <row r="29" spans="1:28" ht="15.75" customHeight="1" x14ac:dyDescent="0.2">
      <c r="A29" s="556">
        <f t="shared" si="0"/>
        <v>27</v>
      </c>
      <c r="B29" s="562"/>
      <c r="C29" s="562"/>
      <c r="D29" s="562"/>
      <c r="E29" s="562"/>
      <c r="F29" s="562"/>
      <c r="G29" s="555"/>
      <c r="H29" s="555"/>
      <c r="I29" s="555"/>
      <c r="J29" s="555"/>
      <c r="K29" s="555"/>
      <c r="L29" s="555"/>
      <c r="M29" s="555"/>
      <c r="N29" s="555"/>
      <c r="O29" s="555"/>
      <c r="P29" s="555"/>
      <c r="Q29" s="555"/>
      <c r="R29" s="555"/>
      <c r="S29" s="555"/>
      <c r="T29" s="555"/>
      <c r="U29" s="555"/>
      <c r="V29" s="555"/>
      <c r="W29" s="555"/>
      <c r="X29" s="555"/>
      <c r="Y29" s="555"/>
      <c r="Z29" s="555"/>
      <c r="AA29" s="555"/>
      <c r="AB29" s="555"/>
    </row>
    <row r="30" spans="1:28" ht="15.75" customHeight="1" x14ac:dyDescent="0.2">
      <c r="A30" s="556">
        <f t="shared" si="0"/>
        <v>28</v>
      </c>
      <c r="B30" s="562"/>
      <c r="C30" s="562"/>
      <c r="D30" s="562"/>
      <c r="E30" s="562"/>
      <c r="F30" s="562"/>
      <c r="G30" s="555"/>
      <c r="H30" s="555"/>
      <c r="I30" s="555"/>
      <c r="J30" s="555"/>
      <c r="K30" s="555"/>
      <c r="L30" s="555"/>
      <c r="M30" s="555"/>
      <c r="N30" s="555"/>
      <c r="O30" s="555"/>
      <c r="P30" s="555"/>
      <c r="Q30" s="555"/>
      <c r="R30" s="555"/>
      <c r="S30" s="555"/>
      <c r="T30" s="555"/>
      <c r="U30" s="555"/>
      <c r="V30" s="555"/>
      <c r="W30" s="555"/>
      <c r="X30" s="555"/>
      <c r="Y30" s="555"/>
      <c r="Z30" s="555"/>
      <c r="AA30" s="555"/>
      <c r="AB30" s="555"/>
    </row>
    <row r="31" spans="1:28" ht="15.75" customHeight="1" x14ac:dyDescent="0.2">
      <c r="A31" s="556">
        <f t="shared" si="0"/>
        <v>29</v>
      </c>
      <c r="B31" s="562"/>
      <c r="C31" s="562"/>
      <c r="D31" s="562"/>
      <c r="E31" s="562"/>
      <c r="F31" s="562"/>
      <c r="G31" s="555"/>
      <c r="H31" s="555"/>
      <c r="I31" s="555"/>
      <c r="J31" s="555"/>
      <c r="K31" s="555"/>
      <c r="L31" s="555"/>
      <c r="M31" s="555"/>
      <c r="N31" s="555"/>
      <c r="O31" s="555"/>
      <c r="P31" s="555"/>
      <c r="Q31" s="555"/>
      <c r="R31" s="555"/>
      <c r="S31" s="555"/>
      <c r="T31" s="555"/>
      <c r="U31" s="555"/>
      <c r="V31" s="555"/>
      <c r="W31" s="555"/>
      <c r="X31" s="555"/>
      <c r="Y31" s="555"/>
      <c r="Z31" s="555"/>
      <c r="AA31" s="555"/>
      <c r="AB31" s="555"/>
    </row>
    <row r="32" spans="1:28" ht="15.75" customHeight="1" x14ac:dyDescent="0.2">
      <c r="A32" s="556">
        <f t="shared" si="0"/>
        <v>30</v>
      </c>
      <c r="B32" s="562"/>
      <c r="C32" s="562"/>
      <c r="D32" s="562"/>
      <c r="E32" s="562"/>
      <c r="F32" s="562"/>
      <c r="G32" s="555"/>
      <c r="H32" s="555"/>
      <c r="I32" s="555"/>
      <c r="J32" s="555"/>
      <c r="K32" s="555"/>
      <c r="L32" s="555"/>
      <c r="M32" s="555"/>
      <c r="N32" s="555"/>
      <c r="O32" s="555"/>
      <c r="P32" s="555"/>
      <c r="Q32" s="555"/>
      <c r="R32" s="555"/>
      <c r="S32" s="555"/>
      <c r="T32" s="555"/>
      <c r="U32" s="555"/>
      <c r="V32" s="555"/>
      <c r="W32" s="555"/>
      <c r="X32" s="555"/>
      <c r="Y32" s="555"/>
      <c r="Z32" s="555"/>
      <c r="AA32" s="555"/>
      <c r="AB32" s="555"/>
    </row>
    <row r="33" spans="1:28" ht="15.75" customHeight="1" x14ac:dyDescent="0.2">
      <c r="A33" s="556">
        <f t="shared" si="0"/>
        <v>31</v>
      </c>
      <c r="B33" s="562"/>
      <c r="C33" s="562"/>
      <c r="D33" s="562"/>
      <c r="E33" s="562"/>
      <c r="F33" s="562"/>
      <c r="G33" s="555"/>
      <c r="H33" s="555"/>
      <c r="I33" s="555"/>
      <c r="J33" s="555"/>
      <c r="K33" s="555"/>
      <c r="L33" s="555"/>
      <c r="M33" s="555"/>
      <c r="N33" s="555"/>
      <c r="O33" s="555"/>
      <c r="P33" s="555"/>
      <c r="Q33" s="555"/>
      <c r="R33" s="555"/>
      <c r="S33" s="555"/>
      <c r="T33" s="555"/>
      <c r="U33" s="555"/>
      <c r="V33" s="555"/>
      <c r="W33" s="555"/>
      <c r="X33" s="555"/>
      <c r="Y33" s="555"/>
      <c r="Z33" s="555"/>
      <c r="AA33" s="555"/>
      <c r="AB33" s="555"/>
    </row>
    <row r="34" spans="1:28" ht="15.75" customHeight="1" x14ac:dyDescent="0.2">
      <c r="A34" s="556">
        <f t="shared" si="0"/>
        <v>32</v>
      </c>
      <c r="B34" s="562"/>
      <c r="C34" s="562"/>
      <c r="D34" s="562"/>
      <c r="E34" s="562"/>
      <c r="F34" s="562"/>
      <c r="G34" s="555"/>
      <c r="H34" s="555"/>
      <c r="I34" s="555"/>
      <c r="J34" s="555"/>
      <c r="K34" s="555"/>
      <c r="L34" s="555"/>
      <c r="M34" s="555"/>
      <c r="N34" s="555"/>
      <c r="O34" s="555"/>
      <c r="P34" s="555"/>
      <c r="Q34" s="555"/>
      <c r="R34" s="555"/>
      <c r="S34" s="555"/>
      <c r="T34" s="555"/>
      <c r="U34" s="555"/>
      <c r="V34" s="555"/>
      <c r="W34" s="555"/>
      <c r="X34" s="555"/>
      <c r="Y34" s="555"/>
      <c r="Z34" s="555"/>
      <c r="AA34" s="555"/>
      <c r="AB34" s="555"/>
    </row>
    <row r="35" spans="1:28" ht="15.75" customHeight="1" x14ac:dyDescent="0.2">
      <c r="A35" s="556">
        <f t="shared" si="0"/>
        <v>33</v>
      </c>
      <c r="B35" s="562"/>
      <c r="C35" s="562"/>
      <c r="D35" s="562"/>
      <c r="E35" s="562"/>
      <c r="F35" s="562"/>
      <c r="G35" s="555"/>
      <c r="H35" s="555"/>
      <c r="I35" s="555"/>
      <c r="J35" s="555"/>
      <c r="K35" s="555"/>
      <c r="L35" s="555"/>
      <c r="M35" s="555"/>
      <c r="N35" s="555"/>
      <c r="O35" s="555"/>
      <c r="P35" s="555"/>
      <c r="Q35" s="555"/>
      <c r="R35" s="555"/>
      <c r="S35" s="555"/>
      <c r="T35" s="555"/>
      <c r="U35" s="555"/>
      <c r="V35" s="555"/>
      <c r="W35" s="555"/>
      <c r="X35" s="555"/>
      <c r="Y35" s="555"/>
      <c r="Z35" s="555"/>
      <c r="AA35" s="555"/>
      <c r="AB35" s="555"/>
    </row>
    <row r="36" spans="1:28" ht="15.75" customHeight="1" x14ac:dyDescent="0.2">
      <c r="A36" s="556">
        <f t="shared" si="0"/>
        <v>34</v>
      </c>
      <c r="B36" s="562"/>
      <c r="C36" s="562"/>
      <c r="D36" s="562"/>
      <c r="E36" s="562"/>
      <c r="F36" s="562"/>
      <c r="G36" s="555"/>
      <c r="H36" s="555"/>
      <c r="I36" s="555"/>
      <c r="J36" s="555"/>
      <c r="K36" s="555"/>
      <c r="L36" s="555"/>
      <c r="M36" s="555"/>
      <c r="N36" s="555"/>
      <c r="O36" s="555"/>
      <c r="P36" s="555"/>
      <c r="Q36" s="555"/>
      <c r="R36" s="555"/>
      <c r="S36" s="555"/>
      <c r="T36" s="555"/>
      <c r="U36" s="555"/>
      <c r="V36" s="555"/>
      <c r="W36" s="555"/>
      <c r="X36" s="555"/>
      <c r="Y36" s="555"/>
      <c r="Z36" s="555"/>
      <c r="AA36" s="555"/>
      <c r="AB36" s="555"/>
    </row>
    <row r="37" spans="1:28" ht="15.75" customHeight="1" x14ac:dyDescent="0.2">
      <c r="A37" s="556">
        <f t="shared" si="0"/>
        <v>35</v>
      </c>
      <c r="B37" s="562"/>
      <c r="C37" s="562"/>
      <c r="D37" s="562"/>
      <c r="E37" s="562"/>
      <c r="F37" s="562"/>
      <c r="G37" s="555"/>
      <c r="H37" s="555"/>
      <c r="I37" s="555"/>
      <c r="J37" s="555"/>
      <c r="K37" s="555"/>
      <c r="L37" s="555"/>
      <c r="M37" s="555"/>
      <c r="N37" s="555"/>
      <c r="O37" s="555"/>
      <c r="P37" s="555"/>
      <c r="Q37" s="555"/>
      <c r="R37" s="555"/>
      <c r="S37" s="555"/>
      <c r="T37" s="555"/>
      <c r="U37" s="555"/>
      <c r="V37" s="555"/>
      <c r="W37" s="555"/>
      <c r="X37" s="555"/>
      <c r="Y37" s="555"/>
      <c r="Z37" s="555"/>
      <c r="AA37" s="555"/>
      <c r="AB37" s="555"/>
    </row>
    <row r="38" spans="1:28" ht="15.75" customHeight="1" x14ac:dyDescent="0.2">
      <c r="A38" s="556">
        <f t="shared" si="0"/>
        <v>36</v>
      </c>
      <c r="B38" s="562"/>
      <c r="C38" s="562"/>
      <c r="D38" s="562"/>
      <c r="E38" s="562"/>
      <c r="F38" s="562"/>
      <c r="G38" s="555"/>
      <c r="H38" s="555"/>
      <c r="I38" s="555"/>
      <c r="J38" s="555"/>
      <c r="K38" s="555"/>
      <c r="L38" s="555"/>
      <c r="M38" s="555"/>
      <c r="N38" s="555"/>
      <c r="O38" s="555"/>
      <c r="P38" s="555"/>
      <c r="Q38" s="555"/>
      <c r="R38" s="555"/>
      <c r="S38" s="555"/>
      <c r="T38" s="555"/>
      <c r="U38" s="555"/>
      <c r="V38" s="555"/>
      <c r="W38" s="555"/>
      <c r="X38" s="555"/>
      <c r="Y38" s="555"/>
      <c r="Z38" s="555"/>
      <c r="AA38" s="555"/>
      <c r="AB38" s="555"/>
    </row>
    <row r="39" spans="1:28" ht="15.75" customHeight="1" x14ac:dyDescent="0.2">
      <c r="A39" s="556">
        <f t="shared" si="0"/>
        <v>37</v>
      </c>
      <c r="B39" s="562"/>
      <c r="C39" s="562"/>
      <c r="D39" s="564"/>
      <c r="E39" s="562"/>
      <c r="F39" s="562"/>
      <c r="G39" s="555"/>
      <c r="H39" s="555"/>
      <c r="I39" s="555"/>
      <c r="J39" s="555"/>
      <c r="K39" s="555"/>
      <c r="L39" s="555"/>
      <c r="M39" s="555"/>
      <c r="N39" s="555"/>
      <c r="O39" s="555"/>
      <c r="P39" s="555"/>
      <c r="Q39" s="555"/>
      <c r="R39" s="555"/>
      <c r="S39" s="555"/>
      <c r="T39" s="555"/>
      <c r="U39" s="555"/>
      <c r="V39" s="555"/>
      <c r="W39" s="555"/>
      <c r="X39" s="555"/>
      <c r="Y39" s="555"/>
      <c r="Z39" s="555"/>
      <c r="AA39" s="555"/>
      <c r="AB39" s="555"/>
    </row>
    <row r="40" spans="1:28" ht="15.75" customHeight="1" x14ac:dyDescent="0.2">
      <c r="A40" s="556">
        <f t="shared" si="0"/>
        <v>38</v>
      </c>
      <c r="B40" s="562"/>
      <c r="C40" s="562"/>
      <c r="D40" s="559">
        <f>+MatrizSeguimientoLeyRes1519!N44</f>
        <v>1</v>
      </c>
      <c r="E40" s="562"/>
      <c r="F40" s="562"/>
      <c r="G40" s="555"/>
      <c r="H40" s="555"/>
      <c r="I40" s="555"/>
      <c r="J40" s="555"/>
      <c r="K40" s="555"/>
      <c r="L40" s="555"/>
      <c r="M40" s="555"/>
      <c r="N40" s="555"/>
      <c r="O40" s="555"/>
      <c r="P40" s="555"/>
      <c r="Q40" s="555"/>
      <c r="R40" s="555"/>
      <c r="S40" s="555"/>
      <c r="T40" s="555"/>
      <c r="U40" s="555"/>
      <c r="V40" s="555"/>
      <c r="W40" s="555"/>
      <c r="X40" s="555"/>
      <c r="Y40" s="555"/>
      <c r="Z40" s="555"/>
      <c r="AA40" s="555"/>
      <c r="AB40" s="555"/>
    </row>
    <row r="41" spans="1:28" ht="15.75" customHeight="1" x14ac:dyDescent="0.2">
      <c r="A41" s="556">
        <f t="shared" si="0"/>
        <v>39</v>
      </c>
      <c r="B41" s="562"/>
      <c r="C41" s="564"/>
      <c r="D41" s="559">
        <f>+MatrizSeguimientoLeyRes1519!N45</f>
        <v>0.7</v>
      </c>
      <c r="E41" s="564"/>
      <c r="F41" s="562"/>
      <c r="G41" s="555"/>
      <c r="H41" s="555"/>
      <c r="I41" s="555"/>
      <c r="J41" s="555"/>
      <c r="K41" s="555"/>
      <c r="L41" s="555"/>
      <c r="M41" s="555"/>
      <c r="N41" s="555"/>
      <c r="O41" s="555"/>
      <c r="P41" s="555"/>
      <c r="Q41" s="555"/>
      <c r="R41" s="555"/>
      <c r="S41" s="555"/>
      <c r="T41" s="555"/>
      <c r="U41" s="555"/>
      <c r="V41" s="555"/>
      <c r="W41" s="555"/>
      <c r="X41" s="555"/>
      <c r="Y41" s="555"/>
      <c r="Z41" s="555"/>
      <c r="AA41" s="555"/>
      <c r="AB41" s="555"/>
    </row>
    <row r="42" spans="1:28" ht="15.75" customHeight="1" x14ac:dyDescent="0.2">
      <c r="A42" s="556">
        <f t="shared" si="0"/>
        <v>40</v>
      </c>
      <c r="B42" s="562"/>
      <c r="C42" s="558" t="s">
        <v>924</v>
      </c>
      <c r="D42" s="559">
        <f>+MatrizSeguimientoLeyRes1519!N46</f>
        <v>1</v>
      </c>
      <c r="E42" s="560">
        <f t="shared" ref="E42:E43" si="2">+D42</f>
        <v>1</v>
      </c>
      <c r="F42" s="562"/>
      <c r="G42" s="555"/>
      <c r="H42" s="555"/>
      <c r="I42" s="555"/>
      <c r="J42" s="555"/>
      <c r="K42" s="555"/>
      <c r="L42" s="555"/>
      <c r="M42" s="555"/>
      <c r="N42" s="555"/>
      <c r="O42" s="555"/>
      <c r="P42" s="555"/>
      <c r="Q42" s="555"/>
      <c r="R42" s="555"/>
      <c r="S42" s="555"/>
      <c r="T42" s="555"/>
      <c r="U42" s="555"/>
      <c r="V42" s="555"/>
      <c r="W42" s="555"/>
      <c r="X42" s="555"/>
      <c r="Y42" s="555"/>
      <c r="Z42" s="555"/>
      <c r="AA42" s="555"/>
      <c r="AB42" s="555"/>
    </row>
    <row r="43" spans="1:28" ht="15.75" customHeight="1" x14ac:dyDescent="0.2">
      <c r="A43" s="556">
        <f t="shared" si="0"/>
        <v>41</v>
      </c>
      <c r="B43" s="562"/>
      <c r="C43" s="558" t="s">
        <v>567</v>
      </c>
      <c r="D43" s="559">
        <f>+MatrizSeguimientoLeyRes1519!N47</f>
        <v>1</v>
      </c>
      <c r="E43" s="560">
        <f t="shared" si="2"/>
        <v>1</v>
      </c>
      <c r="F43" s="562"/>
      <c r="G43" s="555"/>
      <c r="H43" s="555"/>
      <c r="I43" s="555"/>
      <c r="J43" s="555"/>
      <c r="K43" s="555"/>
      <c r="L43" s="555"/>
      <c r="M43" s="555"/>
      <c r="N43" s="555"/>
      <c r="O43" s="555"/>
      <c r="P43" s="555"/>
      <c r="Q43" s="555"/>
      <c r="R43" s="555"/>
      <c r="S43" s="555"/>
      <c r="T43" s="555"/>
      <c r="U43" s="555"/>
      <c r="V43" s="555"/>
      <c r="W43" s="555"/>
      <c r="X43" s="555"/>
      <c r="Y43" s="555"/>
      <c r="Z43" s="555"/>
      <c r="AA43" s="555"/>
      <c r="AB43" s="555"/>
    </row>
    <row r="44" spans="1:28" ht="30" customHeight="1" x14ac:dyDescent="0.2">
      <c r="A44" s="556">
        <f t="shared" si="0"/>
        <v>42</v>
      </c>
      <c r="B44" s="562"/>
      <c r="C44" s="557" t="s">
        <v>925</v>
      </c>
      <c r="D44" s="559">
        <f>+MatrizSeguimientoLeyRes1519!N48</f>
        <v>1</v>
      </c>
      <c r="E44" s="561">
        <f>+AVERAGE(D44:D45)</f>
        <v>1</v>
      </c>
      <c r="F44" s="562"/>
      <c r="G44" s="555"/>
      <c r="H44" s="555"/>
      <c r="I44" s="555"/>
      <c r="J44" s="555"/>
      <c r="K44" s="555"/>
      <c r="L44" s="555"/>
      <c r="M44" s="555"/>
      <c r="N44" s="555"/>
      <c r="O44" s="555"/>
      <c r="P44" s="555"/>
      <c r="Q44" s="555"/>
      <c r="R44" s="555"/>
      <c r="S44" s="555"/>
      <c r="T44" s="555"/>
      <c r="U44" s="555"/>
      <c r="V44" s="555"/>
      <c r="W44" s="555"/>
      <c r="X44" s="555"/>
      <c r="Y44" s="555"/>
      <c r="Z44" s="555"/>
      <c r="AA44" s="555"/>
      <c r="AB44" s="555"/>
    </row>
    <row r="45" spans="1:28" ht="15.75" customHeight="1" x14ac:dyDescent="0.2">
      <c r="A45" s="556">
        <f t="shared" si="0"/>
        <v>43</v>
      </c>
      <c r="B45" s="562"/>
      <c r="C45" s="564"/>
      <c r="D45" s="559">
        <f>+MatrizSeguimientoLeyRes1519!N49</f>
        <v>1</v>
      </c>
      <c r="E45" s="564"/>
      <c r="F45" s="562"/>
      <c r="G45" s="555"/>
      <c r="H45" s="555"/>
      <c r="I45" s="555"/>
      <c r="J45" s="555"/>
      <c r="K45" s="555"/>
      <c r="L45" s="555"/>
      <c r="M45" s="555"/>
      <c r="N45" s="555"/>
      <c r="O45" s="555"/>
      <c r="P45" s="555"/>
      <c r="Q45" s="555"/>
      <c r="R45" s="555"/>
      <c r="S45" s="555"/>
      <c r="T45" s="555"/>
      <c r="U45" s="555"/>
      <c r="V45" s="555"/>
      <c r="W45" s="555"/>
      <c r="X45" s="555"/>
      <c r="Y45" s="555"/>
      <c r="Z45" s="555"/>
      <c r="AA45" s="555"/>
      <c r="AB45" s="555"/>
    </row>
    <row r="46" spans="1:28" ht="15.75" customHeight="1" x14ac:dyDescent="0.2">
      <c r="A46" s="556">
        <f t="shared" si="0"/>
        <v>44</v>
      </c>
      <c r="B46" s="562"/>
      <c r="C46" s="558" t="s">
        <v>578</v>
      </c>
      <c r="D46" s="559">
        <f>+MatrizSeguimientoLeyRes1519!N50</f>
        <v>1</v>
      </c>
      <c r="E46" s="560">
        <f>+D46</f>
        <v>1</v>
      </c>
      <c r="F46" s="562"/>
      <c r="G46" s="555"/>
      <c r="H46" s="555"/>
      <c r="I46" s="555"/>
      <c r="J46" s="555"/>
      <c r="K46" s="555"/>
      <c r="L46" s="555"/>
      <c r="M46" s="555"/>
      <c r="N46" s="555"/>
      <c r="O46" s="555"/>
      <c r="P46" s="555"/>
      <c r="Q46" s="555"/>
      <c r="R46" s="555"/>
      <c r="S46" s="555"/>
      <c r="T46" s="555"/>
      <c r="U46" s="555"/>
      <c r="V46" s="555"/>
      <c r="W46" s="555"/>
      <c r="X46" s="555"/>
      <c r="Y46" s="555"/>
      <c r="Z46" s="555"/>
      <c r="AA46" s="555"/>
      <c r="AB46" s="555"/>
    </row>
    <row r="47" spans="1:28" ht="27" customHeight="1" x14ac:dyDescent="0.2">
      <c r="A47" s="556">
        <f t="shared" si="0"/>
        <v>45</v>
      </c>
      <c r="B47" s="562"/>
      <c r="C47" s="563" t="s">
        <v>582</v>
      </c>
      <c r="D47" s="570">
        <f>+AVERAGE(MatrizSeguimientoLeyRes1519!N52:N55)</f>
        <v>1</v>
      </c>
      <c r="E47" s="561">
        <f>+AVERAGE(D47:D51)</f>
        <v>1</v>
      </c>
      <c r="F47" s="562"/>
      <c r="G47" s="555"/>
      <c r="H47" s="555"/>
      <c r="I47" s="555"/>
      <c r="J47" s="555"/>
      <c r="K47" s="555"/>
      <c r="L47" s="555"/>
      <c r="M47" s="555"/>
      <c r="N47" s="555"/>
      <c r="O47" s="555"/>
      <c r="P47" s="555"/>
      <c r="Q47" s="555"/>
      <c r="R47" s="555"/>
      <c r="S47" s="555"/>
      <c r="T47" s="555"/>
      <c r="U47" s="555"/>
      <c r="V47" s="555"/>
      <c r="W47" s="555"/>
      <c r="X47" s="555"/>
      <c r="Y47" s="555"/>
      <c r="Z47" s="555"/>
      <c r="AA47" s="555"/>
      <c r="AB47" s="555"/>
    </row>
    <row r="48" spans="1:28" ht="18" customHeight="1" x14ac:dyDescent="0.2">
      <c r="A48" s="556">
        <f t="shared" si="0"/>
        <v>46</v>
      </c>
      <c r="B48" s="562"/>
      <c r="C48" s="562"/>
      <c r="D48" s="562"/>
      <c r="E48" s="562"/>
      <c r="F48" s="562"/>
      <c r="G48" s="555"/>
      <c r="H48" s="555"/>
      <c r="I48" s="555"/>
      <c r="J48" s="555"/>
      <c r="K48" s="555"/>
      <c r="L48" s="555"/>
      <c r="M48" s="555"/>
      <c r="N48" s="555"/>
      <c r="O48" s="555"/>
      <c r="P48" s="555"/>
      <c r="Q48" s="555"/>
      <c r="R48" s="555"/>
      <c r="S48" s="555"/>
      <c r="T48" s="555"/>
      <c r="U48" s="555"/>
      <c r="V48" s="555"/>
      <c r="W48" s="555"/>
      <c r="X48" s="555"/>
      <c r="Y48" s="555"/>
      <c r="Z48" s="555"/>
      <c r="AA48" s="555"/>
      <c r="AB48" s="555"/>
    </row>
    <row r="49" spans="1:28" ht="15.75" customHeight="1" x14ac:dyDescent="0.2">
      <c r="A49" s="556">
        <f t="shared" si="0"/>
        <v>47</v>
      </c>
      <c r="B49" s="562"/>
      <c r="C49" s="562"/>
      <c r="D49" s="562"/>
      <c r="E49" s="562"/>
      <c r="F49" s="562"/>
      <c r="G49" s="555"/>
      <c r="H49" s="555"/>
      <c r="I49" s="555"/>
      <c r="J49" s="555"/>
      <c r="K49" s="555"/>
      <c r="L49" s="555"/>
      <c r="M49" s="555"/>
      <c r="N49" s="555"/>
      <c r="O49" s="555"/>
      <c r="P49" s="555"/>
      <c r="Q49" s="555"/>
      <c r="R49" s="555"/>
      <c r="S49" s="555"/>
      <c r="T49" s="555"/>
      <c r="U49" s="555"/>
      <c r="V49" s="555"/>
      <c r="W49" s="555"/>
      <c r="X49" s="555"/>
      <c r="Y49" s="555"/>
      <c r="Z49" s="555"/>
      <c r="AA49" s="555"/>
      <c r="AB49" s="555"/>
    </row>
    <row r="50" spans="1:28" ht="15.75" customHeight="1" x14ac:dyDescent="0.2">
      <c r="A50" s="556">
        <f t="shared" si="0"/>
        <v>48</v>
      </c>
      <c r="B50" s="562"/>
      <c r="C50" s="562"/>
      <c r="D50" s="562"/>
      <c r="E50" s="562"/>
      <c r="F50" s="562"/>
      <c r="G50" s="555"/>
      <c r="H50" s="555"/>
      <c r="I50" s="555"/>
      <c r="J50" s="555"/>
      <c r="K50" s="555"/>
      <c r="L50" s="555"/>
      <c r="M50" s="555"/>
      <c r="N50" s="555"/>
      <c r="O50" s="555"/>
      <c r="P50" s="555"/>
      <c r="Q50" s="555"/>
      <c r="R50" s="555"/>
      <c r="S50" s="555"/>
      <c r="T50" s="555"/>
      <c r="U50" s="555"/>
      <c r="V50" s="555"/>
      <c r="W50" s="555"/>
      <c r="X50" s="555"/>
      <c r="Y50" s="555"/>
      <c r="Z50" s="555"/>
      <c r="AA50" s="555"/>
      <c r="AB50" s="555"/>
    </row>
    <row r="51" spans="1:28" ht="15.75" customHeight="1" x14ac:dyDescent="0.2">
      <c r="A51" s="556">
        <f t="shared" si="0"/>
        <v>49</v>
      </c>
      <c r="B51" s="562"/>
      <c r="C51" s="564"/>
      <c r="D51" s="564"/>
      <c r="E51" s="564"/>
      <c r="F51" s="562"/>
      <c r="G51" s="555"/>
      <c r="H51" s="555"/>
      <c r="I51" s="555"/>
      <c r="J51" s="555"/>
      <c r="K51" s="555"/>
      <c r="L51" s="555"/>
      <c r="M51" s="555"/>
      <c r="N51" s="555"/>
      <c r="O51" s="555"/>
      <c r="P51" s="555"/>
      <c r="Q51" s="555"/>
      <c r="R51" s="555"/>
      <c r="S51" s="555"/>
      <c r="T51" s="555"/>
      <c r="U51" s="555"/>
      <c r="V51" s="555"/>
      <c r="W51" s="555"/>
      <c r="X51" s="555"/>
      <c r="Y51" s="555"/>
      <c r="Z51" s="555"/>
      <c r="AA51" s="555"/>
      <c r="AB51" s="555"/>
    </row>
    <row r="52" spans="1:28" ht="15.75" customHeight="1" x14ac:dyDescent="0.2">
      <c r="A52" s="556">
        <f t="shared" si="0"/>
        <v>50</v>
      </c>
      <c r="B52" s="562"/>
      <c r="C52" s="558" t="s">
        <v>926</v>
      </c>
      <c r="D52" s="559">
        <f>+MatrizSeguimientoLeyRes1519!N56</f>
        <v>1</v>
      </c>
      <c r="E52" s="560">
        <f t="shared" ref="E52:E53" si="3">+D52</f>
        <v>1</v>
      </c>
      <c r="F52" s="562"/>
      <c r="G52" s="555"/>
      <c r="H52" s="555"/>
      <c r="I52" s="555"/>
      <c r="J52" s="555"/>
      <c r="K52" s="555"/>
      <c r="L52" s="555"/>
      <c r="M52" s="555"/>
      <c r="N52" s="555"/>
      <c r="O52" s="555"/>
      <c r="P52" s="555"/>
      <c r="Q52" s="555"/>
      <c r="R52" s="555"/>
      <c r="S52" s="555"/>
      <c r="T52" s="555"/>
      <c r="U52" s="555"/>
      <c r="V52" s="555"/>
      <c r="W52" s="555"/>
      <c r="X52" s="555"/>
      <c r="Y52" s="555"/>
      <c r="Z52" s="555"/>
      <c r="AA52" s="555"/>
      <c r="AB52" s="555"/>
    </row>
    <row r="53" spans="1:28" ht="30" customHeight="1" x14ac:dyDescent="0.2">
      <c r="A53" s="556">
        <f t="shared" si="0"/>
        <v>51</v>
      </c>
      <c r="B53" s="562"/>
      <c r="C53" s="558" t="s">
        <v>927</v>
      </c>
      <c r="D53" s="559">
        <f>+MatrizSeguimientoLeyRes1519!N57</f>
        <v>1</v>
      </c>
      <c r="E53" s="560">
        <f t="shared" si="3"/>
        <v>1</v>
      </c>
      <c r="F53" s="562"/>
      <c r="G53" s="555"/>
      <c r="H53" s="555"/>
      <c r="I53" s="555"/>
      <c r="J53" s="555"/>
      <c r="K53" s="555"/>
      <c r="L53" s="555"/>
      <c r="M53" s="555"/>
      <c r="N53" s="555"/>
      <c r="O53" s="555"/>
      <c r="P53" s="555"/>
      <c r="Q53" s="555"/>
      <c r="R53" s="555"/>
      <c r="S53" s="555"/>
      <c r="T53" s="555"/>
      <c r="U53" s="555"/>
      <c r="V53" s="555"/>
      <c r="W53" s="555"/>
      <c r="X53" s="555"/>
      <c r="Y53" s="555"/>
      <c r="Z53" s="555"/>
      <c r="AA53" s="555"/>
      <c r="AB53" s="555"/>
    </row>
    <row r="54" spans="1:28" ht="15.75" customHeight="1" x14ac:dyDescent="0.2">
      <c r="A54" s="556">
        <f t="shared" si="0"/>
        <v>52</v>
      </c>
      <c r="B54" s="562"/>
      <c r="C54" s="563" t="s">
        <v>606</v>
      </c>
      <c r="D54" s="559">
        <f>+MatrizSeguimientoLeyRes1519!N58</f>
        <v>1</v>
      </c>
      <c r="E54" s="561">
        <f>+AVERAGE(D54:D55)</f>
        <v>1</v>
      </c>
      <c r="F54" s="562"/>
      <c r="G54" s="555"/>
      <c r="H54" s="555"/>
      <c r="I54" s="555"/>
      <c r="J54" s="555"/>
      <c r="K54" s="555"/>
      <c r="L54" s="555"/>
      <c r="M54" s="555"/>
      <c r="N54" s="555"/>
      <c r="O54" s="555"/>
      <c r="P54" s="555"/>
      <c r="Q54" s="555"/>
      <c r="R54" s="555"/>
      <c r="S54" s="555"/>
      <c r="T54" s="555"/>
      <c r="U54" s="555"/>
      <c r="V54" s="555"/>
      <c r="W54" s="555"/>
      <c r="X54" s="555"/>
      <c r="Y54" s="555"/>
      <c r="Z54" s="555"/>
      <c r="AA54" s="555"/>
      <c r="AB54" s="555"/>
    </row>
    <row r="55" spans="1:28" ht="15.75" customHeight="1" x14ac:dyDescent="0.2">
      <c r="A55" s="556">
        <f t="shared" si="0"/>
        <v>53</v>
      </c>
      <c r="B55" s="562"/>
      <c r="C55" s="564"/>
      <c r="D55" s="559">
        <f>+MatrizSeguimientoLeyRes1519!N59</f>
        <v>1</v>
      </c>
      <c r="E55" s="564"/>
      <c r="F55" s="562"/>
      <c r="G55" s="555"/>
      <c r="H55" s="555"/>
      <c r="I55" s="555"/>
      <c r="J55" s="555"/>
      <c r="K55" s="555"/>
      <c r="L55" s="555"/>
      <c r="M55" s="555"/>
      <c r="N55" s="555"/>
      <c r="O55" s="555"/>
      <c r="P55" s="555"/>
      <c r="Q55" s="555"/>
      <c r="R55" s="555"/>
      <c r="S55" s="555"/>
      <c r="T55" s="555"/>
      <c r="U55" s="555"/>
      <c r="V55" s="555"/>
      <c r="W55" s="555"/>
      <c r="X55" s="555"/>
      <c r="Y55" s="555"/>
      <c r="Z55" s="555"/>
      <c r="AA55" s="555"/>
      <c r="AB55" s="555"/>
    </row>
    <row r="56" spans="1:28" ht="15.75" customHeight="1" x14ac:dyDescent="0.2">
      <c r="A56" s="556">
        <f t="shared" si="0"/>
        <v>54</v>
      </c>
      <c r="B56" s="564"/>
      <c r="C56" s="558" t="s">
        <v>614</v>
      </c>
      <c r="D56" s="559">
        <f>+MatrizSeguimientoLeyRes1519!N60</f>
        <v>1</v>
      </c>
      <c r="E56" s="560">
        <f>+D56</f>
        <v>1</v>
      </c>
      <c r="F56" s="564"/>
      <c r="G56" s="555"/>
      <c r="H56" s="555"/>
      <c r="I56" s="555"/>
      <c r="J56" s="555"/>
      <c r="K56" s="555"/>
      <c r="L56" s="555"/>
      <c r="M56" s="555"/>
      <c r="N56" s="555"/>
      <c r="O56" s="555"/>
      <c r="P56" s="555"/>
      <c r="Q56" s="555"/>
      <c r="R56" s="555"/>
      <c r="S56" s="555"/>
      <c r="T56" s="555"/>
      <c r="U56" s="555"/>
      <c r="V56" s="555"/>
      <c r="W56" s="555"/>
      <c r="X56" s="555"/>
      <c r="Y56" s="555"/>
      <c r="Z56" s="555"/>
      <c r="AA56" s="555"/>
      <c r="AB56" s="555"/>
    </row>
    <row r="57" spans="1:28" ht="15.75" customHeight="1" x14ac:dyDescent="0.2">
      <c r="A57" s="556">
        <f t="shared" si="0"/>
        <v>55</v>
      </c>
      <c r="B57" s="557" t="s">
        <v>620</v>
      </c>
      <c r="C57" s="563" t="s">
        <v>621</v>
      </c>
      <c r="D57" s="559">
        <f>+MatrizSeguimientoLeyRes1519!N61</f>
        <v>1</v>
      </c>
      <c r="E57" s="561">
        <f>+AVERAGE(D57:D70)</f>
        <v>1</v>
      </c>
      <c r="F57" s="561">
        <f>+AVERAGE(E57:E75)</f>
        <v>1</v>
      </c>
      <c r="G57" s="555"/>
      <c r="H57" s="555"/>
      <c r="I57" s="555"/>
      <c r="J57" s="555"/>
      <c r="K57" s="555"/>
      <c r="L57" s="555"/>
      <c r="M57" s="555"/>
      <c r="N57" s="555"/>
      <c r="O57" s="555"/>
      <c r="P57" s="555"/>
      <c r="Q57" s="555"/>
      <c r="R57" s="555"/>
      <c r="S57" s="555"/>
      <c r="T57" s="555"/>
      <c r="U57" s="555"/>
      <c r="V57" s="555"/>
      <c r="W57" s="555"/>
      <c r="X57" s="555"/>
      <c r="Y57" s="555"/>
      <c r="Z57" s="555"/>
      <c r="AA57" s="555"/>
      <c r="AB57" s="555"/>
    </row>
    <row r="58" spans="1:28" ht="15.75" customHeight="1" x14ac:dyDescent="0.2">
      <c r="A58" s="556">
        <f t="shared" si="0"/>
        <v>56</v>
      </c>
      <c r="B58" s="562"/>
      <c r="C58" s="562"/>
      <c r="D58" s="559">
        <f>+MatrizSeguimientoLeyRes1519!N62</f>
        <v>1</v>
      </c>
      <c r="E58" s="562"/>
      <c r="F58" s="562"/>
      <c r="G58" s="555"/>
      <c r="H58" s="555"/>
      <c r="I58" s="555"/>
      <c r="J58" s="555"/>
      <c r="K58" s="555"/>
      <c r="L58" s="555"/>
      <c r="M58" s="555"/>
      <c r="N58" s="555"/>
      <c r="O58" s="555"/>
      <c r="P58" s="555"/>
      <c r="Q58" s="555"/>
      <c r="R58" s="555"/>
      <c r="S58" s="555"/>
      <c r="T58" s="555"/>
      <c r="U58" s="555"/>
      <c r="V58" s="555"/>
      <c r="W58" s="555"/>
      <c r="X58" s="555"/>
      <c r="Y58" s="555"/>
      <c r="Z58" s="555"/>
      <c r="AA58" s="555"/>
      <c r="AB58" s="555"/>
    </row>
    <row r="59" spans="1:28" ht="15.75" customHeight="1" x14ac:dyDescent="0.2">
      <c r="A59" s="556">
        <f t="shared" si="0"/>
        <v>57</v>
      </c>
      <c r="B59" s="562"/>
      <c r="C59" s="562"/>
      <c r="D59" s="570">
        <f>+AVERAGE(MatrizSeguimientoLeyRes1519!N65:N69)</f>
        <v>1</v>
      </c>
      <c r="E59" s="562"/>
      <c r="F59" s="562"/>
      <c r="G59" s="555"/>
      <c r="H59" s="555"/>
      <c r="I59" s="555"/>
      <c r="J59" s="555"/>
      <c r="K59" s="555"/>
      <c r="L59" s="555"/>
      <c r="M59" s="555"/>
      <c r="N59" s="555"/>
      <c r="O59" s="555"/>
      <c r="P59" s="555"/>
      <c r="Q59" s="555"/>
      <c r="R59" s="555"/>
      <c r="S59" s="555"/>
      <c r="T59" s="555"/>
      <c r="U59" s="555"/>
      <c r="V59" s="555"/>
      <c r="W59" s="555"/>
      <c r="X59" s="555"/>
      <c r="Y59" s="555"/>
      <c r="Z59" s="555"/>
      <c r="AA59" s="555"/>
      <c r="AB59" s="555"/>
    </row>
    <row r="60" spans="1:28" ht="15.75" customHeight="1" x14ac:dyDescent="0.2">
      <c r="A60" s="556">
        <f t="shared" si="0"/>
        <v>58</v>
      </c>
      <c r="B60" s="562"/>
      <c r="C60" s="562"/>
      <c r="D60" s="562"/>
      <c r="E60" s="562"/>
      <c r="F60" s="562"/>
      <c r="G60" s="555"/>
      <c r="H60" s="555"/>
      <c r="I60" s="555"/>
      <c r="J60" s="555"/>
      <c r="K60" s="555"/>
      <c r="L60" s="555"/>
      <c r="M60" s="555"/>
      <c r="N60" s="555"/>
      <c r="O60" s="555"/>
      <c r="P60" s="555"/>
      <c r="Q60" s="555"/>
      <c r="R60" s="555"/>
      <c r="S60" s="555"/>
      <c r="T60" s="555"/>
      <c r="U60" s="555"/>
      <c r="V60" s="555"/>
      <c r="W60" s="555"/>
      <c r="X60" s="555"/>
      <c r="Y60" s="555"/>
      <c r="Z60" s="555"/>
      <c r="AA60" s="555"/>
      <c r="AB60" s="555"/>
    </row>
    <row r="61" spans="1:28" ht="15.75" customHeight="1" x14ac:dyDescent="0.2">
      <c r="A61" s="556">
        <f t="shared" si="0"/>
        <v>59</v>
      </c>
      <c r="B61" s="562"/>
      <c r="C61" s="562"/>
      <c r="D61" s="562"/>
      <c r="E61" s="562"/>
      <c r="F61" s="562"/>
      <c r="G61" s="555"/>
      <c r="H61" s="555"/>
      <c r="I61" s="555"/>
      <c r="J61" s="555"/>
      <c r="K61" s="555"/>
      <c r="L61" s="555"/>
      <c r="M61" s="555"/>
      <c r="N61" s="555"/>
      <c r="O61" s="555"/>
      <c r="P61" s="555"/>
      <c r="Q61" s="555"/>
      <c r="R61" s="555"/>
      <c r="S61" s="555"/>
      <c r="T61" s="555"/>
      <c r="U61" s="555"/>
      <c r="V61" s="555"/>
      <c r="W61" s="555"/>
      <c r="X61" s="555"/>
      <c r="Y61" s="555"/>
      <c r="Z61" s="555"/>
      <c r="AA61" s="555"/>
      <c r="AB61" s="555"/>
    </row>
    <row r="62" spans="1:28" ht="15.75" customHeight="1" x14ac:dyDescent="0.2">
      <c r="A62" s="556">
        <f t="shared" si="0"/>
        <v>60</v>
      </c>
      <c r="B62" s="562"/>
      <c r="C62" s="562"/>
      <c r="D62" s="562"/>
      <c r="E62" s="562"/>
      <c r="F62" s="562"/>
      <c r="G62" s="555"/>
      <c r="H62" s="555"/>
      <c r="I62" s="555"/>
      <c r="J62" s="555"/>
      <c r="K62" s="555"/>
      <c r="L62" s="555"/>
      <c r="M62" s="555"/>
      <c r="N62" s="555"/>
      <c r="O62" s="555"/>
      <c r="P62" s="555"/>
      <c r="Q62" s="555"/>
      <c r="R62" s="555"/>
      <c r="S62" s="555"/>
      <c r="T62" s="555"/>
      <c r="U62" s="555"/>
      <c r="V62" s="555"/>
      <c r="W62" s="555"/>
      <c r="X62" s="555"/>
      <c r="Y62" s="555"/>
      <c r="Z62" s="555"/>
      <c r="AA62" s="555"/>
      <c r="AB62" s="555"/>
    </row>
    <row r="63" spans="1:28" ht="15.75" customHeight="1" x14ac:dyDescent="0.2">
      <c r="A63" s="556">
        <f t="shared" si="0"/>
        <v>61</v>
      </c>
      <c r="B63" s="562"/>
      <c r="C63" s="562"/>
      <c r="D63" s="562"/>
      <c r="E63" s="562"/>
      <c r="F63" s="562"/>
      <c r="G63" s="555"/>
      <c r="H63" s="555"/>
      <c r="I63" s="555"/>
      <c r="J63" s="555"/>
      <c r="K63" s="555"/>
      <c r="L63" s="555"/>
      <c r="M63" s="555"/>
      <c r="N63" s="555"/>
      <c r="O63" s="555"/>
      <c r="P63" s="555"/>
      <c r="Q63" s="555"/>
      <c r="R63" s="555"/>
      <c r="S63" s="555"/>
      <c r="T63" s="555"/>
      <c r="U63" s="555"/>
      <c r="V63" s="555"/>
      <c r="W63" s="555"/>
      <c r="X63" s="555"/>
      <c r="Y63" s="555"/>
      <c r="Z63" s="555"/>
      <c r="AA63" s="555"/>
      <c r="AB63" s="555"/>
    </row>
    <row r="64" spans="1:28" ht="15.75" customHeight="1" x14ac:dyDescent="0.2">
      <c r="A64" s="556">
        <f t="shared" si="0"/>
        <v>62</v>
      </c>
      <c r="B64" s="562"/>
      <c r="C64" s="562"/>
      <c r="D64" s="562"/>
      <c r="E64" s="562"/>
      <c r="F64" s="562"/>
      <c r="G64" s="555"/>
      <c r="H64" s="555"/>
      <c r="I64" s="555"/>
      <c r="J64" s="555"/>
      <c r="K64" s="555"/>
      <c r="L64" s="555"/>
      <c r="M64" s="555"/>
      <c r="N64" s="555"/>
      <c r="O64" s="555"/>
      <c r="P64" s="555"/>
      <c r="Q64" s="555"/>
      <c r="R64" s="555"/>
      <c r="S64" s="555"/>
      <c r="T64" s="555"/>
      <c r="U64" s="555"/>
      <c r="V64" s="555"/>
      <c r="W64" s="555"/>
      <c r="X64" s="555"/>
      <c r="Y64" s="555"/>
      <c r="Z64" s="555"/>
      <c r="AA64" s="555"/>
      <c r="AB64" s="555"/>
    </row>
    <row r="65" spans="1:28" ht="15.75" customHeight="1" x14ac:dyDescent="0.2">
      <c r="A65" s="556">
        <f t="shared" si="0"/>
        <v>63</v>
      </c>
      <c r="B65" s="562"/>
      <c r="C65" s="562"/>
      <c r="D65" s="564"/>
      <c r="E65" s="562"/>
      <c r="F65" s="562"/>
      <c r="G65" s="555"/>
      <c r="H65" s="555"/>
      <c r="I65" s="555"/>
      <c r="J65" s="555"/>
      <c r="K65" s="555"/>
      <c r="L65" s="555"/>
      <c r="M65" s="555"/>
      <c r="N65" s="555"/>
      <c r="O65" s="555"/>
      <c r="P65" s="555"/>
      <c r="Q65" s="555"/>
      <c r="R65" s="555"/>
      <c r="S65" s="555"/>
      <c r="T65" s="555"/>
      <c r="U65" s="555"/>
      <c r="V65" s="555"/>
      <c r="W65" s="555"/>
      <c r="X65" s="555"/>
      <c r="Y65" s="555"/>
      <c r="Z65" s="555"/>
      <c r="AA65" s="555"/>
      <c r="AB65" s="555"/>
    </row>
    <row r="66" spans="1:28" ht="15.75" customHeight="1" x14ac:dyDescent="0.2">
      <c r="A66" s="556">
        <f t="shared" si="0"/>
        <v>64</v>
      </c>
      <c r="B66" s="562"/>
      <c r="C66" s="562"/>
      <c r="D66" s="559">
        <f>+MatrizSeguimientoLeyRes1519!N70</f>
        <v>1</v>
      </c>
      <c r="E66" s="562"/>
      <c r="F66" s="562"/>
      <c r="G66" s="555"/>
      <c r="H66" s="555"/>
      <c r="I66" s="555"/>
      <c r="J66" s="555"/>
      <c r="K66" s="555"/>
      <c r="L66" s="555"/>
      <c r="M66" s="555"/>
      <c r="N66" s="555"/>
      <c r="O66" s="555"/>
      <c r="P66" s="555"/>
      <c r="Q66" s="555"/>
      <c r="R66" s="555"/>
      <c r="S66" s="555"/>
      <c r="T66" s="555"/>
      <c r="U66" s="555"/>
      <c r="V66" s="555"/>
      <c r="W66" s="555"/>
      <c r="X66" s="555"/>
      <c r="Y66" s="555"/>
      <c r="Z66" s="555"/>
      <c r="AA66" s="555"/>
      <c r="AB66" s="555"/>
    </row>
    <row r="67" spans="1:28" ht="15.75" customHeight="1" x14ac:dyDescent="0.2">
      <c r="A67" s="556">
        <f t="shared" si="0"/>
        <v>65</v>
      </c>
      <c r="B67" s="562"/>
      <c r="C67" s="562"/>
      <c r="D67" s="559">
        <f>+MatrizSeguimientoLeyRes1519!N71</f>
        <v>1</v>
      </c>
      <c r="E67" s="562"/>
      <c r="F67" s="562"/>
      <c r="G67" s="555"/>
      <c r="H67" s="555"/>
      <c r="I67" s="555"/>
      <c r="J67" s="555"/>
      <c r="K67" s="555"/>
      <c r="L67" s="555"/>
      <c r="M67" s="555"/>
      <c r="N67" s="555"/>
      <c r="O67" s="555"/>
      <c r="P67" s="555"/>
      <c r="Q67" s="555"/>
      <c r="R67" s="555"/>
      <c r="S67" s="555"/>
      <c r="T67" s="555"/>
      <c r="U67" s="555"/>
      <c r="V67" s="555"/>
      <c r="W67" s="555"/>
      <c r="X67" s="555"/>
      <c r="Y67" s="555"/>
      <c r="Z67" s="555"/>
      <c r="AA67" s="555"/>
      <c r="AB67" s="555"/>
    </row>
    <row r="68" spans="1:28" ht="15.75" customHeight="1" x14ac:dyDescent="0.2">
      <c r="A68" s="556">
        <f t="shared" si="0"/>
        <v>66</v>
      </c>
      <c r="B68" s="562"/>
      <c r="C68" s="562"/>
      <c r="D68" s="559">
        <f>+MatrizSeguimientoLeyRes1519!N72</f>
        <v>1</v>
      </c>
      <c r="E68" s="562"/>
      <c r="F68" s="562"/>
      <c r="G68" s="555"/>
      <c r="H68" s="555"/>
      <c r="I68" s="555"/>
      <c r="J68" s="555"/>
      <c r="K68" s="555"/>
      <c r="L68" s="555"/>
      <c r="M68" s="555"/>
      <c r="N68" s="555"/>
      <c r="O68" s="555"/>
      <c r="P68" s="555"/>
      <c r="Q68" s="555"/>
      <c r="R68" s="555"/>
      <c r="S68" s="555"/>
      <c r="T68" s="555"/>
      <c r="U68" s="555"/>
      <c r="V68" s="555"/>
      <c r="W68" s="555"/>
      <c r="X68" s="555"/>
      <c r="Y68" s="555"/>
      <c r="Z68" s="555"/>
      <c r="AA68" s="555"/>
      <c r="AB68" s="555"/>
    </row>
    <row r="69" spans="1:28" ht="15.75" customHeight="1" x14ac:dyDescent="0.2">
      <c r="A69" s="556">
        <f t="shared" si="0"/>
        <v>67</v>
      </c>
      <c r="B69" s="562"/>
      <c r="C69" s="562"/>
      <c r="D69" s="559">
        <f>+MatrizSeguimientoLeyRes1519!N73</f>
        <v>1</v>
      </c>
      <c r="E69" s="562"/>
      <c r="F69" s="562"/>
      <c r="G69" s="555"/>
      <c r="H69" s="555"/>
      <c r="I69" s="555"/>
      <c r="J69" s="555"/>
      <c r="K69" s="555"/>
      <c r="L69" s="555"/>
      <c r="M69" s="555"/>
      <c r="N69" s="555"/>
      <c r="O69" s="555"/>
      <c r="P69" s="555"/>
      <c r="Q69" s="555"/>
      <c r="R69" s="555"/>
      <c r="S69" s="555"/>
      <c r="T69" s="555"/>
      <c r="U69" s="555"/>
      <c r="V69" s="555"/>
      <c r="W69" s="555"/>
      <c r="X69" s="555"/>
      <c r="Y69" s="555"/>
      <c r="Z69" s="555"/>
      <c r="AA69" s="555"/>
      <c r="AB69" s="555"/>
    </row>
    <row r="70" spans="1:28" ht="15.75" customHeight="1" x14ac:dyDescent="0.2">
      <c r="A70" s="556">
        <f t="shared" si="0"/>
        <v>68</v>
      </c>
      <c r="B70" s="562"/>
      <c r="C70" s="564"/>
      <c r="D70" s="559">
        <f>+MatrizSeguimientoLeyRes1519!N74</f>
        <v>1</v>
      </c>
      <c r="E70" s="564"/>
      <c r="F70" s="562"/>
      <c r="G70" s="555"/>
      <c r="H70" s="555"/>
      <c r="I70" s="555"/>
      <c r="J70" s="555"/>
      <c r="K70" s="555"/>
      <c r="L70" s="555"/>
      <c r="M70" s="555"/>
      <c r="N70" s="555"/>
      <c r="O70" s="555"/>
      <c r="P70" s="555"/>
      <c r="Q70" s="555"/>
      <c r="R70" s="555"/>
      <c r="S70" s="555"/>
      <c r="T70" s="555"/>
      <c r="U70" s="555"/>
      <c r="V70" s="555"/>
      <c r="W70" s="555"/>
      <c r="X70" s="555"/>
      <c r="Y70" s="555"/>
      <c r="Z70" s="555"/>
      <c r="AA70" s="555"/>
      <c r="AB70" s="555"/>
    </row>
    <row r="71" spans="1:28" ht="15.75" customHeight="1" x14ac:dyDescent="0.2">
      <c r="A71" s="556">
        <f t="shared" si="0"/>
        <v>69</v>
      </c>
      <c r="B71" s="562"/>
      <c r="C71" s="563" t="s">
        <v>665</v>
      </c>
      <c r="D71" s="559">
        <f>+MatrizSeguimientoLeyRes1519!N75</f>
        <v>1</v>
      </c>
      <c r="E71" s="561">
        <f>+AVERAGE(D71:D72)</f>
        <v>1</v>
      </c>
      <c r="F71" s="562"/>
      <c r="G71" s="555"/>
      <c r="H71" s="555"/>
      <c r="I71" s="555"/>
      <c r="J71" s="555"/>
      <c r="K71" s="555"/>
      <c r="L71" s="555"/>
      <c r="M71" s="555"/>
      <c r="N71" s="555"/>
      <c r="O71" s="555"/>
      <c r="P71" s="555"/>
      <c r="Q71" s="555"/>
      <c r="R71" s="555"/>
      <c r="S71" s="555"/>
      <c r="T71" s="555"/>
      <c r="U71" s="555"/>
      <c r="V71" s="555"/>
      <c r="W71" s="555"/>
      <c r="X71" s="555"/>
      <c r="Y71" s="555"/>
      <c r="Z71" s="555"/>
      <c r="AA71" s="555"/>
      <c r="AB71" s="555"/>
    </row>
    <row r="72" spans="1:28" ht="15.75" customHeight="1" x14ac:dyDescent="0.2">
      <c r="A72" s="556">
        <f t="shared" si="0"/>
        <v>70</v>
      </c>
      <c r="B72" s="562"/>
      <c r="C72" s="564"/>
      <c r="D72" s="559">
        <f>+MatrizSeguimientoLeyRes1519!N76</f>
        <v>1</v>
      </c>
      <c r="E72" s="564"/>
      <c r="F72" s="562"/>
      <c r="G72" s="555"/>
      <c r="H72" s="555"/>
      <c r="I72" s="555"/>
      <c r="J72" s="555"/>
      <c r="K72" s="555"/>
      <c r="L72" s="555"/>
      <c r="M72" s="555"/>
      <c r="N72" s="555"/>
      <c r="O72" s="555"/>
      <c r="P72" s="555"/>
      <c r="Q72" s="555"/>
      <c r="R72" s="555"/>
      <c r="S72" s="555"/>
      <c r="T72" s="555"/>
      <c r="U72" s="555"/>
      <c r="V72" s="555"/>
      <c r="W72" s="555"/>
      <c r="X72" s="555"/>
      <c r="Y72" s="555"/>
      <c r="Z72" s="555"/>
      <c r="AA72" s="555"/>
      <c r="AB72" s="555"/>
    </row>
    <row r="73" spans="1:28" ht="15.75" customHeight="1" x14ac:dyDescent="0.2">
      <c r="A73" s="556">
        <f t="shared" si="0"/>
        <v>71</v>
      </c>
      <c r="B73" s="562"/>
      <c r="C73" s="563" t="s">
        <v>675</v>
      </c>
      <c r="D73" s="559">
        <f>+MatrizSeguimientoLeyRes1519!N77</f>
        <v>1</v>
      </c>
      <c r="E73" s="561">
        <f>+AVERAGE(D73:D75)</f>
        <v>1</v>
      </c>
      <c r="F73" s="562"/>
      <c r="G73" s="555"/>
      <c r="H73" s="555"/>
      <c r="I73" s="555"/>
      <c r="J73" s="555"/>
      <c r="K73" s="555"/>
      <c r="L73" s="555"/>
      <c r="M73" s="555"/>
      <c r="N73" s="555"/>
      <c r="O73" s="555"/>
      <c r="P73" s="555"/>
      <c r="Q73" s="555"/>
      <c r="R73" s="555"/>
      <c r="S73" s="555"/>
      <c r="T73" s="555"/>
      <c r="U73" s="555"/>
      <c r="V73" s="555"/>
      <c r="W73" s="555"/>
      <c r="X73" s="555"/>
      <c r="Y73" s="555"/>
      <c r="Z73" s="555"/>
      <c r="AA73" s="555"/>
      <c r="AB73" s="555"/>
    </row>
    <row r="74" spans="1:28" ht="15.75" customHeight="1" x14ac:dyDescent="0.2">
      <c r="A74" s="556">
        <f t="shared" si="0"/>
        <v>72</v>
      </c>
      <c r="B74" s="562"/>
      <c r="C74" s="562"/>
      <c r="D74" s="559">
        <f>+MatrizSeguimientoLeyRes1519!N78</f>
        <v>1</v>
      </c>
      <c r="E74" s="562"/>
      <c r="F74" s="562"/>
      <c r="G74" s="555"/>
      <c r="H74" s="555"/>
      <c r="I74" s="555"/>
      <c r="J74" s="555"/>
      <c r="K74" s="555"/>
      <c r="L74" s="555"/>
      <c r="M74" s="555"/>
      <c r="N74" s="555"/>
      <c r="O74" s="555"/>
      <c r="P74" s="555"/>
      <c r="Q74" s="555"/>
      <c r="R74" s="555"/>
      <c r="S74" s="555"/>
      <c r="T74" s="555"/>
      <c r="U74" s="555"/>
      <c r="V74" s="555"/>
      <c r="W74" s="555"/>
      <c r="X74" s="555"/>
      <c r="Y74" s="555"/>
      <c r="Z74" s="555"/>
      <c r="AA74" s="555"/>
      <c r="AB74" s="555"/>
    </row>
    <row r="75" spans="1:28" ht="15.75" customHeight="1" x14ac:dyDescent="0.2">
      <c r="A75" s="556">
        <f t="shared" si="0"/>
        <v>73</v>
      </c>
      <c r="B75" s="564"/>
      <c r="C75" s="564"/>
      <c r="D75" s="559">
        <f>+MatrizSeguimientoLeyRes1519!N79</f>
        <v>1</v>
      </c>
      <c r="E75" s="564"/>
      <c r="F75" s="564"/>
      <c r="G75" s="555"/>
      <c r="H75" s="555"/>
      <c r="I75" s="555"/>
      <c r="J75" s="555"/>
      <c r="K75" s="555"/>
      <c r="L75" s="555"/>
      <c r="M75" s="555"/>
      <c r="N75" s="555"/>
      <c r="O75" s="555"/>
      <c r="P75" s="555"/>
      <c r="Q75" s="555"/>
      <c r="R75" s="555"/>
      <c r="S75" s="555"/>
      <c r="T75" s="555"/>
      <c r="U75" s="555"/>
      <c r="V75" s="555"/>
      <c r="W75" s="555"/>
      <c r="X75" s="555"/>
      <c r="Y75" s="555"/>
      <c r="Z75" s="555"/>
      <c r="AA75" s="555"/>
      <c r="AB75" s="555"/>
    </row>
    <row r="76" spans="1:28" ht="15.75" customHeight="1" x14ac:dyDescent="0.2">
      <c r="A76" s="556">
        <f t="shared" si="0"/>
        <v>74</v>
      </c>
      <c r="B76" s="557" t="s">
        <v>689</v>
      </c>
      <c r="C76" s="558" t="s">
        <v>690</v>
      </c>
      <c r="D76" s="559">
        <f>+MatrizSeguimientoLeyRes1519!N80</f>
        <v>1</v>
      </c>
      <c r="E76" s="560">
        <f t="shared" ref="E76:E80" si="4">+D76</f>
        <v>1</v>
      </c>
      <c r="F76" s="561">
        <f>+AVERAGE(E76:E80)</f>
        <v>0.94000000000000006</v>
      </c>
      <c r="G76" s="555"/>
      <c r="H76" s="555"/>
      <c r="I76" s="555"/>
      <c r="J76" s="555"/>
      <c r="K76" s="555"/>
      <c r="L76" s="555"/>
      <c r="M76" s="555"/>
      <c r="N76" s="555"/>
      <c r="O76" s="555"/>
      <c r="P76" s="555"/>
      <c r="Q76" s="555"/>
      <c r="R76" s="555"/>
      <c r="S76" s="555"/>
      <c r="T76" s="555"/>
      <c r="U76" s="555"/>
      <c r="V76" s="555"/>
      <c r="W76" s="555"/>
      <c r="X76" s="555"/>
      <c r="Y76" s="555"/>
      <c r="Z76" s="555"/>
      <c r="AA76" s="555"/>
      <c r="AB76" s="555"/>
    </row>
    <row r="77" spans="1:28" ht="15.75" customHeight="1" x14ac:dyDescent="0.2">
      <c r="A77" s="556">
        <f t="shared" si="0"/>
        <v>75</v>
      </c>
      <c r="B77" s="562"/>
      <c r="C77" s="558" t="s">
        <v>695</v>
      </c>
      <c r="D77" s="559">
        <f>+MatrizSeguimientoLeyRes1519!N81</f>
        <v>1</v>
      </c>
      <c r="E77" s="560">
        <f t="shared" si="4"/>
        <v>1</v>
      </c>
      <c r="F77" s="562"/>
      <c r="G77" s="555"/>
      <c r="H77" s="555"/>
      <c r="I77" s="555"/>
      <c r="J77" s="555"/>
      <c r="K77" s="555"/>
      <c r="L77" s="555"/>
      <c r="M77" s="555"/>
      <c r="N77" s="555"/>
      <c r="O77" s="555"/>
      <c r="P77" s="555"/>
      <c r="Q77" s="555"/>
      <c r="R77" s="555"/>
      <c r="S77" s="555"/>
      <c r="T77" s="555"/>
      <c r="U77" s="555"/>
      <c r="V77" s="555"/>
      <c r="W77" s="555"/>
      <c r="X77" s="555"/>
      <c r="Y77" s="555"/>
      <c r="Z77" s="555"/>
      <c r="AA77" s="555"/>
      <c r="AB77" s="555"/>
    </row>
    <row r="78" spans="1:28" ht="15.75" customHeight="1" x14ac:dyDescent="0.2">
      <c r="A78" s="556">
        <f t="shared" si="0"/>
        <v>76</v>
      </c>
      <c r="B78" s="562"/>
      <c r="C78" s="558" t="s">
        <v>699</v>
      </c>
      <c r="D78" s="559">
        <f>+MatrizSeguimientoLeyRes1519!N82</f>
        <v>1</v>
      </c>
      <c r="E78" s="560">
        <f t="shared" si="4"/>
        <v>1</v>
      </c>
      <c r="F78" s="562"/>
      <c r="G78" s="555"/>
      <c r="H78" s="555"/>
      <c r="I78" s="555"/>
      <c r="J78" s="555"/>
      <c r="K78" s="555"/>
      <c r="L78" s="555"/>
      <c r="M78" s="555"/>
      <c r="N78" s="555"/>
      <c r="O78" s="555"/>
      <c r="P78" s="555"/>
      <c r="Q78" s="555"/>
      <c r="R78" s="555"/>
      <c r="S78" s="555"/>
      <c r="T78" s="555"/>
      <c r="U78" s="555"/>
      <c r="V78" s="555"/>
      <c r="W78" s="555"/>
      <c r="X78" s="555"/>
      <c r="Y78" s="555"/>
      <c r="Z78" s="555"/>
      <c r="AA78" s="555"/>
      <c r="AB78" s="555"/>
    </row>
    <row r="79" spans="1:28" ht="15.75" customHeight="1" x14ac:dyDescent="0.2">
      <c r="A79" s="556">
        <f t="shared" si="0"/>
        <v>77</v>
      </c>
      <c r="B79" s="562"/>
      <c r="C79" s="558" t="s">
        <v>702</v>
      </c>
      <c r="D79" s="559">
        <f>+MatrizSeguimientoLeyRes1519!N83</f>
        <v>0.7</v>
      </c>
      <c r="E79" s="560">
        <f t="shared" si="4"/>
        <v>0.7</v>
      </c>
      <c r="F79" s="562"/>
      <c r="G79" s="555"/>
      <c r="H79" s="555"/>
      <c r="I79" s="555"/>
      <c r="J79" s="555"/>
      <c r="K79" s="555"/>
      <c r="L79" s="555"/>
      <c r="M79" s="555"/>
      <c r="N79" s="555"/>
      <c r="O79" s="555"/>
      <c r="P79" s="555"/>
      <c r="Q79" s="555"/>
      <c r="R79" s="555"/>
      <c r="S79" s="555"/>
      <c r="T79" s="555"/>
      <c r="U79" s="555"/>
      <c r="V79" s="555"/>
      <c r="W79" s="555"/>
      <c r="X79" s="555"/>
      <c r="Y79" s="555"/>
      <c r="Z79" s="555"/>
      <c r="AA79" s="555"/>
      <c r="AB79" s="555"/>
    </row>
    <row r="80" spans="1:28" ht="15.75" customHeight="1" x14ac:dyDescent="0.2">
      <c r="A80" s="556">
        <f t="shared" si="0"/>
        <v>78</v>
      </c>
      <c r="B80" s="564"/>
      <c r="C80" s="558" t="s">
        <v>707</v>
      </c>
      <c r="D80" s="559">
        <f>+MatrizSeguimientoLeyRes1519!N84</f>
        <v>1</v>
      </c>
      <c r="E80" s="560">
        <f t="shared" si="4"/>
        <v>1</v>
      </c>
      <c r="F80" s="564"/>
      <c r="G80" s="555"/>
      <c r="H80" s="555"/>
      <c r="I80" s="555"/>
      <c r="J80" s="555"/>
      <c r="K80" s="555"/>
      <c r="L80" s="555"/>
      <c r="M80" s="555"/>
      <c r="N80" s="555"/>
      <c r="O80" s="555"/>
      <c r="P80" s="555"/>
      <c r="Q80" s="555"/>
      <c r="R80" s="555"/>
      <c r="S80" s="555"/>
      <c r="T80" s="555"/>
      <c r="U80" s="555"/>
      <c r="V80" s="555"/>
      <c r="W80" s="555"/>
      <c r="X80" s="555"/>
      <c r="Y80" s="555"/>
      <c r="Z80" s="555"/>
      <c r="AA80" s="555"/>
      <c r="AB80" s="555"/>
    </row>
    <row r="81" spans="1:28" ht="30" customHeight="1" x14ac:dyDescent="0.2">
      <c r="A81" s="556">
        <f t="shared" si="0"/>
        <v>79</v>
      </c>
      <c r="B81" s="557" t="s">
        <v>712</v>
      </c>
      <c r="C81" s="563" t="s">
        <v>713</v>
      </c>
      <c r="D81" s="559">
        <f>+MatrizSeguimientoLeyRes1519!N85</f>
        <v>1</v>
      </c>
      <c r="E81" s="561">
        <f>+AVERAGE(D81:D82)</f>
        <v>1</v>
      </c>
      <c r="F81" s="561">
        <f>+AVERAGE(E81:E94,E96:E103)</f>
        <v>0.95166666666666677</v>
      </c>
      <c r="G81" s="555"/>
      <c r="H81" s="555"/>
      <c r="I81" s="555"/>
      <c r="J81" s="555"/>
      <c r="K81" s="555"/>
      <c r="L81" s="555"/>
      <c r="M81" s="555"/>
      <c r="N81" s="555"/>
      <c r="O81" s="555"/>
      <c r="P81" s="555"/>
      <c r="Q81" s="555"/>
      <c r="R81" s="555"/>
      <c r="S81" s="555"/>
      <c r="T81" s="555"/>
      <c r="U81" s="555"/>
      <c r="V81" s="555"/>
      <c r="W81" s="555"/>
      <c r="X81" s="555"/>
      <c r="Y81" s="555"/>
      <c r="Z81" s="555"/>
      <c r="AA81" s="555"/>
      <c r="AB81" s="555"/>
    </row>
    <row r="82" spans="1:28" ht="15.75" customHeight="1" x14ac:dyDescent="0.2">
      <c r="A82" s="556">
        <f t="shared" si="0"/>
        <v>80</v>
      </c>
      <c r="B82" s="562"/>
      <c r="C82" s="564"/>
      <c r="D82" s="559">
        <f>+MatrizSeguimientoLeyRes1519!N86</f>
        <v>1</v>
      </c>
      <c r="E82" s="564"/>
      <c r="F82" s="562"/>
      <c r="G82" s="555"/>
      <c r="H82" s="555"/>
      <c r="I82" s="555"/>
      <c r="J82" s="555"/>
      <c r="K82" s="555"/>
      <c r="L82" s="555"/>
      <c r="M82" s="555"/>
      <c r="N82" s="555"/>
      <c r="O82" s="555"/>
      <c r="P82" s="555"/>
      <c r="Q82" s="555"/>
      <c r="R82" s="555"/>
      <c r="S82" s="555"/>
      <c r="T82" s="555"/>
      <c r="U82" s="555"/>
      <c r="V82" s="555"/>
      <c r="W82" s="555"/>
      <c r="X82" s="555"/>
      <c r="Y82" s="555"/>
      <c r="Z82" s="555"/>
      <c r="AA82" s="555"/>
      <c r="AB82" s="555"/>
    </row>
    <row r="83" spans="1:28" ht="15.75" customHeight="1" x14ac:dyDescent="0.2">
      <c r="A83" s="556">
        <f t="shared" si="0"/>
        <v>81</v>
      </c>
      <c r="B83" s="562"/>
      <c r="C83" s="558" t="s">
        <v>720</v>
      </c>
      <c r="D83" s="559">
        <f>+MatrizSeguimientoLeyRes1519!N87</f>
        <v>1</v>
      </c>
      <c r="E83" s="560">
        <f>+D83</f>
        <v>1</v>
      </c>
      <c r="F83" s="562"/>
      <c r="G83" s="555"/>
      <c r="H83" s="555"/>
      <c r="I83" s="555"/>
      <c r="J83" s="555"/>
      <c r="K83" s="555"/>
      <c r="L83" s="555"/>
      <c r="M83" s="555"/>
      <c r="N83" s="555"/>
      <c r="O83" s="555"/>
      <c r="P83" s="555"/>
      <c r="Q83" s="555"/>
      <c r="R83" s="555"/>
      <c r="S83" s="555"/>
      <c r="T83" s="555"/>
      <c r="U83" s="555"/>
      <c r="V83" s="555"/>
      <c r="W83" s="555"/>
      <c r="X83" s="555"/>
      <c r="Y83" s="555"/>
      <c r="Z83" s="555"/>
      <c r="AA83" s="555"/>
      <c r="AB83" s="555"/>
    </row>
    <row r="84" spans="1:28" ht="15.75" customHeight="1" x14ac:dyDescent="0.2">
      <c r="A84" s="556">
        <f t="shared" si="0"/>
        <v>82</v>
      </c>
      <c r="B84" s="562"/>
      <c r="C84" s="563" t="s">
        <v>724</v>
      </c>
      <c r="D84" s="570">
        <f>+AVERAGE(MatrizSeguimientoLeyRes1519!N89:N93)</f>
        <v>1</v>
      </c>
      <c r="E84" s="561">
        <f>+AVERAGE(D84:D91)</f>
        <v>0.92500000000000004</v>
      </c>
      <c r="F84" s="562"/>
      <c r="G84" s="555"/>
      <c r="H84" s="555"/>
      <c r="I84" s="555"/>
      <c r="J84" s="555"/>
      <c r="K84" s="555"/>
      <c r="L84" s="555"/>
      <c r="M84" s="555"/>
      <c r="N84" s="555"/>
      <c r="O84" s="555"/>
      <c r="P84" s="555"/>
      <c r="Q84" s="555"/>
      <c r="R84" s="555"/>
      <c r="S84" s="555"/>
      <c r="T84" s="555"/>
      <c r="U84" s="555"/>
      <c r="V84" s="555"/>
      <c r="W84" s="555"/>
      <c r="X84" s="555"/>
      <c r="Y84" s="555"/>
      <c r="Z84" s="555"/>
      <c r="AA84" s="555"/>
      <c r="AB84" s="555"/>
    </row>
    <row r="85" spans="1:28" ht="15.75" customHeight="1" x14ac:dyDescent="0.2">
      <c r="A85" s="556">
        <f t="shared" si="0"/>
        <v>83</v>
      </c>
      <c r="B85" s="562"/>
      <c r="C85" s="562"/>
      <c r="D85" s="562"/>
      <c r="E85" s="562"/>
      <c r="F85" s="562"/>
      <c r="G85" s="555"/>
      <c r="H85" s="555"/>
      <c r="I85" s="555"/>
      <c r="J85" s="555"/>
      <c r="K85" s="555"/>
      <c r="L85" s="555"/>
      <c r="M85" s="555"/>
      <c r="N85" s="555"/>
      <c r="O85" s="555"/>
      <c r="P85" s="555"/>
      <c r="Q85" s="555"/>
      <c r="R85" s="555"/>
      <c r="S85" s="555"/>
      <c r="T85" s="555"/>
      <c r="U85" s="555"/>
      <c r="V85" s="555"/>
      <c r="W85" s="555"/>
      <c r="X85" s="555"/>
      <c r="Y85" s="555"/>
      <c r="Z85" s="555"/>
      <c r="AA85" s="555"/>
      <c r="AB85" s="555"/>
    </row>
    <row r="86" spans="1:28" ht="15.75" customHeight="1" x14ac:dyDescent="0.2">
      <c r="A86" s="556">
        <f t="shared" si="0"/>
        <v>84</v>
      </c>
      <c r="B86" s="562"/>
      <c r="C86" s="562"/>
      <c r="D86" s="562"/>
      <c r="E86" s="562"/>
      <c r="F86" s="562"/>
      <c r="G86" s="555"/>
      <c r="H86" s="555"/>
      <c r="I86" s="555"/>
      <c r="J86" s="555"/>
      <c r="K86" s="555"/>
      <c r="L86" s="555"/>
      <c r="M86" s="555"/>
      <c r="N86" s="555"/>
      <c r="O86" s="555"/>
      <c r="P86" s="555"/>
      <c r="Q86" s="555"/>
      <c r="R86" s="555"/>
      <c r="S86" s="555"/>
      <c r="T86" s="555"/>
      <c r="U86" s="555"/>
      <c r="V86" s="555"/>
      <c r="W86" s="555"/>
      <c r="X86" s="555"/>
      <c r="Y86" s="555"/>
      <c r="Z86" s="555"/>
      <c r="AA86" s="555"/>
      <c r="AB86" s="555"/>
    </row>
    <row r="87" spans="1:28" ht="15.75" customHeight="1" x14ac:dyDescent="0.2">
      <c r="A87" s="556">
        <f t="shared" si="0"/>
        <v>85</v>
      </c>
      <c r="B87" s="562"/>
      <c r="C87" s="562"/>
      <c r="D87" s="562"/>
      <c r="E87" s="562"/>
      <c r="F87" s="562"/>
      <c r="G87" s="555"/>
      <c r="H87" s="555"/>
      <c r="I87" s="555"/>
      <c r="J87" s="555"/>
      <c r="K87" s="555"/>
      <c r="L87" s="555"/>
      <c r="M87" s="555"/>
      <c r="N87" s="555"/>
      <c r="O87" s="555"/>
      <c r="P87" s="555"/>
      <c r="Q87" s="555"/>
      <c r="R87" s="555"/>
      <c r="S87" s="555"/>
      <c r="T87" s="555"/>
      <c r="U87" s="555"/>
      <c r="V87" s="555"/>
      <c r="W87" s="555"/>
      <c r="X87" s="555"/>
      <c r="Y87" s="555"/>
      <c r="Z87" s="555"/>
      <c r="AA87" s="555"/>
      <c r="AB87" s="555"/>
    </row>
    <row r="88" spans="1:28" ht="15.75" customHeight="1" x14ac:dyDescent="0.2">
      <c r="A88" s="556">
        <f t="shared" si="0"/>
        <v>86</v>
      </c>
      <c r="B88" s="562"/>
      <c r="C88" s="562"/>
      <c r="D88" s="564"/>
      <c r="E88" s="562"/>
      <c r="F88" s="562"/>
      <c r="G88" s="555"/>
      <c r="H88" s="555"/>
      <c r="I88" s="555"/>
      <c r="J88" s="555"/>
      <c r="K88" s="555"/>
      <c r="L88" s="555"/>
      <c r="M88" s="555"/>
      <c r="N88" s="555"/>
      <c r="O88" s="555"/>
      <c r="P88" s="555"/>
      <c r="Q88" s="555"/>
      <c r="R88" s="555"/>
      <c r="S88" s="555"/>
      <c r="T88" s="555"/>
      <c r="U88" s="555"/>
      <c r="V88" s="555"/>
      <c r="W88" s="555"/>
      <c r="X88" s="555"/>
      <c r="Y88" s="555"/>
      <c r="Z88" s="555"/>
      <c r="AA88" s="555"/>
      <c r="AB88" s="555"/>
    </row>
    <row r="89" spans="1:28" ht="15.75" customHeight="1" x14ac:dyDescent="0.2">
      <c r="A89" s="556">
        <f t="shared" si="0"/>
        <v>87</v>
      </c>
      <c r="B89" s="562"/>
      <c r="C89" s="562"/>
      <c r="D89" s="559">
        <f>+MatrizSeguimientoLeyRes1519!N94</f>
        <v>1</v>
      </c>
      <c r="E89" s="562"/>
      <c r="F89" s="562"/>
      <c r="G89" s="555"/>
      <c r="H89" s="555"/>
      <c r="I89" s="555"/>
      <c r="J89" s="555"/>
      <c r="K89" s="555"/>
      <c r="L89" s="555"/>
      <c r="M89" s="555"/>
      <c r="N89" s="555"/>
      <c r="O89" s="555"/>
      <c r="P89" s="555"/>
      <c r="Q89" s="555"/>
      <c r="R89" s="555"/>
      <c r="S89" s="555"/>
      <c r="T89" s="555"/>
      <c r="U89" s="555"/>
      <c r="V89" s="555"/>
      <c r="W89" s="555"/>
      <c r="X89" s="555"/>
      <c r="Y89" s="555"/>
      <c r="Z89" s="555"/>
      <c r="AA89" s="555"/>
      <c r="AB89" s="555"/>
    </row>
    <row r="90" spans="1:28" ht="15.75" customHeight="1" x14ac:dyDescent="0.2">
      <c r="A90" s="556">
        <f t="shared" si="0"/>
        <v>88</v>
      </c>
      <c r="B90" s="562"/>
      <c r="C90" s="562"/>
      <c r="D90" s="559">
        <f>+MatrizSeguimientoLeyRes1519!N95</f>
        <v>0.7</v>
      </c>
      <c r="E90" s="562"/>
      <c r="F90" s="562"/>
      <c r="G90" s="555"/>
      <c r="H90" s="555"/>
      <c r="I90" s="555"/>
      <c r="J90" s="555"/>
      <c r="K90" s="555"/>
      <c r="L90" s="555"/>
      <c r="M90" s="555"/>
      <c r="N90" s="555"/>
      <c r="O90" s="555"/>
      <c r="P90" s="555"/>
      <c r="Q90" s="555"/>
      <c r="R90" s="555"/>
      <c r="S90" s="555"/>
      <c r="T90" s="555"/>
      <c r="U90" s="555"/>
      <c r="V90" s="555"/>
      <c r="W90" s="555"/>
      <c r="X90" s="555"/>
      <c r="Y90" s="555"/>
      <c r="Z90" s="555"/>
      <c r="AA90" s="555"/>
      <c r="AB90" s="555"/>
    </row>
    <row r="91" spans="1:28" ht="15.75" customHeight="1" x14ac:dyDescent="0.2">
      <c r="A91" s="556">
        <f t="shared" si="0"/>
        <v>89</v>
      </c>
      <c r="B91" s="562"/>
      <c r="C91" s="564"/>
      <c r="D91" s="559">
        <f>+MatrizSeguimientoLeyRes1519!N96</f>
        <v>1</v>
      </c>
      <c r="E91" s="564"/>
      <c r="F91" s="562"/>
      <c r="G91" s="555"/>
      <c r="H91" s="555"/>
      <c r="I91" s="555"/>
      <c r="J91" s="555"/>
      <c r="K91" s="555"/>
      <c r="L91" s="555"/>
      <c r="M91" s="555"/>
      <c r="N91" s="555"/>
      <c r="O91" s="555"/>
      <c r="P91" s="555"/>
      <c r="Q91" s="555"/>
      <c r="R91" s="555"/>
      <c r="S91" s="555"/>
      <c r="T91" s="555"/>
      <c r="U91" s="555"/>
      <c r="V91" s="555"/>
      <c r="W91" s="555"/>
      <c r="X91" s="555"/>
      <c r="Y91" s="555"/>
      <c r="Z91" s="555"/>
      <c r="AA91" s="555"/>
      <c r="AB91" s="555"/>
    </row>
    <row r="92" spans="1:28" ht="15.75" customHeight="1" x14ac:dyDescent="0.2">
      <c r="A92" s="556">
        <f t="shared" si="0"/>
        <v>90</v>
      </c>
      <c r="B92" s="562"/>
      <c r="C92" s="563" t="s">
        <v>737</v>
      </c>
      <c r="D92" s="559">
        <f>+MatrizSeguimientoLeyRes1519!N97</f>
        <v>1</v>
      </c>
      <c r="E92" s="561">
        <f>+AVERAGE(D92:D93)</f>
        <v>1</v>
      </c>
      <c r="F92" s="562"/>
      <c r="G92" s="555"/>
      <c r="H92" s="555"/>
      <c r="I92" s="555"/>
      <c r="J92" s="555"/>
      <c r="K92" s="555"/>
      <c r="L92" s="555"/>
      <c r="M92" s="555"/>
      <c r="N92" s="555"/>
      <c r="O92" s="555"/>
      <c r="P92" s="555"/>
      <c r="Q92" s="555"/>
      <c r="R92" s="555"/>
      <c r="S92" s="555"/>
      <c r="T92" s="555"/>
      <c r="U92" s="555"/>
      <c r="V92" s="555"/>
      <c r="W92" s="555"/>
      <c r="X92" s="555"/>
      <c r="Y92" s="555"/>
      <c r="Z92" s="555"/>
      <c r="AA92" s="555"/>
      <c r="AB92" s="555"/>
    </row>
    <row r="93" spans="1:28" ht="15.75" customHeight="1" x14ac:dyDescent="0.2">
      <c r="A93" s="556">
        <f t="shared" si="0"/>
        <v>91</v>
      </c>
      <c r="B93" s="562"/>
      <c r="C93" s="564"/>
      <c r="D93" s="559">
        <f>+MatrizSeguimientoLeyRes1519!N98</f>
        <v>1</v>
      </c>
      <c r="E93" s="564"/>
      <c r="F93" s="562"/>
      <c r="G93" s="555"/>
      <c r="H93" s="555"/>
      <c r="I93" s="555"/>
      <c r="J93" s="555"/>
      <c r="K93" s="555"/>
      <c r="L93" s="555"/>
      <c r="M93" s="555"/>
      <c r="N93" s="555"/>
      <c r="O93" s="555"/>
      <c r="P93" s="555"/>
      <c r="Q93" s="555"/>
      <c r="R93" s="555"/>
      <c r="S93" s="555"/>
      <c r="T93" s="555"/>
      <c r="U93" s="555"/>
      <c r="V93" s="555"/>
      <c r="W93" s="555"/>
      <c r="X93" s="555"/>
      <c r="Y93" s="555"/>
      <c r="Z93" s="555"/>
      <c r="AA93" s="555"/>
      <c r="AB93" s="555"/>
    </row>
    <row r="94" spans="1:28" ht="15.75" customHeight="1" x14ac:dyDescent="0.2">
      <c r="A94" s="556">
        <f t="shared" si="0"/>
        <v>92</v>
      </c>
      <c r="B94" s="562"/>
      <c r="C94" s="558" t="s">
        <v>743</v>
      </c>
      <c r="D94" s="559">
        <f>+MatrizSeguimientoLeyRes1519!N99</f>
        <v>1</v>
      </c>
      <c r="E94" s="560">
        <f>+D94</f>
        <v>1</v>
      </c>
      <c r="F94" s="562"/>
      <c r="G94" s="555"/>
      <c r="H94" s="555"/>
      <c r="I94" s="555"/>
      <c r="J94" s="555"/>
      <c r="K94" s="555"/>
      <c r="L94" s="555"/>
      <c r="M94" s="555"/>
      <c r="N94" s="555"/>
      <c r="O94" s="555"/>
      <c r="P94" s="555"/>
      <c r="Q94" s="555"/>
      <c r="R94" s="555"/>
      <c r="S94" s="555"/>
      <c r="T94" s="555"/>
      <c r="U94" s="555"/>
      <c r="V94" s="555"/>
      <c r="W94" s="555"/>
      <c r="X94" s="555"/>
      <c r="Y94" s="555"/>
      <c r="Z94" s="555"/>
      <c r="AA94" s="555"/>
      <c r="AB94" s="555"/>
    </row>
    <row r="95" spans="1:28" ht="15.75" customHeight="1" x14ac:dyDescent="0.2">
      <c r="A95" s="571"/>
      <c r="B95" s="562"/>
      <c r="C95" s="558" t="s">
        <v>747</v>
      </c>
      <c r="D95" s="572"/>
      <c r="E95" s="573"/>
      <c r="F95" s="562"/>
      <c r="G95" s="555"/>
      <c r="H95" s="555"/>
      <c r="I95" s="555"/>
      <c r="J95" s="555"/>
      <c r="K95" s="555"/>
      <c r="L95" s="555"/>
      <c r="M95" s="555"/>
      <c r="N95" s="555"/>
      <c r="O95" s="555"/>
      <c r="P95" s="555"/>
      <c r="Q95" s="555"/>
      <c r="R95" s="555"/>
      <c r="S95" s="555"/>
      <c r="T95" s="555"/>
      <c r="U95" s="555"/>
      <c r="V95" s="555"/>
      <c r="W95" s="555"/>
      <c r="X95" s="555"/>
      <c r="Y95" s="555"/>
      <c r="Z95" s="555"/>
      <c r="AA95" s="555"/>
      <c r="AB95" s="555"/>
    </row>
    <row r="96" spans="1:28" ht="15.75" customHeight="1" x14ac:dyDescent="0.2">
      <c r="A96" s="556">
        <f>+A94+1</f>
        <v>93</v>
      </c>
      <c r="B96" s="562"/>
      <c r="C96" s="563" t="s">
        <v>750</v>
      </c>
      <c r="D96" s="559">
        <f>+MatrizSeguimientoLeyRes1519!N101</f>
        <v>1</v>
      </c>
      <c r="E96" s="561">
        <f>+AVERAGE(D96:D100)</f>
        <v>0.94000000000000006</v>
      </c>
      <c r="F96" s="562"/>
      <c r="G96" s="555"/>
      <c r="H96" s="555"/>
      <c r="I96" s="555"/>
      <c r="J96" s="555"/>
      <c r="K96" s="555"/>
      <c r="L96" s="555"/>
      <c r="M96" s="555"/>
      <c r="N96" s="555"/>
      <c r="O96" s="555"/>
      <c r="P96" s="555"/>
      <c r="Q96" s="555"/>
      <c r="R96" s="555"/>
      <c r="S96" s="555"/>
      <c r="T96" s="555"/>
      <c r="U96" s="555"/>
      <c r="V96" s="555"/>
      <c r="W96" s="555"/>
      <c r="X96" s="555"/>
      <c r="Y96" s="555"/>
      <c r="Z96" s="555"/>
      <c r="AA96" s="555"/>
      <c r="AB96" s="555"/>
    </row>
    <row r="97" spans="1:28" ht="15.75" customHeight="1" x14ac:dyDescent="0.2">
      <c r="A97" s="556">
        <f t="shared" ref="A97:A111" si="5">+A96+1</f>
        <v>94</v>
      </c>
      <c r="B97" s="562"/>
      <c r="C97" s="562"/>
      <c r="D97" s="559">
        <f>+MatrizSeguimientoLeyRes1519!N102</f>
        <v>1</v>
      </c>
      <c r="E97" s="562"/>
      <c r="F97" s="562"/>
      <c r="G97" s="555"/>
      <c r="H97" s="555"/>
      <c r="I97" s="555"/>
      <c r="J97" s="555"/>
      <c r="K97" s="555"/>
      <c r="L97" s="555"/>
      <c r="M97" s="555"/>
      <c r="N97" s="555"/>
      <c r="O97" s="555"/>
      <c r="P97" s="555"/>
      <c r="Q97" s="555"/>
      <c r="R97" s="555"/>
      <c r="S97" s="555"/>
      <c r="T97" s="555"/>
      <c r="U97" s="555"/>
      <c r="V97" s="555"/>
      <c r="W97" s="555"/>
      <c r="X97" s="555"/>
      <c r="Y97" s="555"/>
      <c r="Z97" s="555"/>
      <c r="AA97" s="555"/>
      <c r="AB97" s="555"/>
    </row>
    <row r="98" spans="1:28" ht="15.75" customHeight="1" x14ac:dyDescent="0.2">
      <c r="A98" s="556">
        <f t="shared" si="5"/>
        <v>95</v>
      </c>
      <c r="B98" s="562"/>
      <c r="C98" s="562"/>
      <c r="D98" s="559">
        <f>+MatrizSeguimientoLeyRes1519!N103</f>
        <v>1</v>
      </c>
      <c r="E98" s="562"/>
      <c r="F98" s="562"/>
      <c r="G98" s="555"/>
      <c r="H98" s="555"/>
      <c r="I98" s="555"/>
      <c r="J98" s="555"/>
      <c r="K98" s="555"/>
      <c r="L98" s="555"/>
      <c r="M98" s="555"/>
      <c r="N98" s="555"/>
      <c r="O98" s="555"/>
      <c r="P98" s="555"/>
      <c r="Q98" s="555"/>
      <c r="R98" s="555"/>
      <c r="S98" s="555"/>
      <c r="T98" s="555"/>
      <c r="U98" s="555"/>
      <c r="V98" s="555"/>
      <c r="W98" s="555"/>
      <c r="X98" s="555"/>
      <c r="Y98" s="555"/>
      <c r="Z98" s="555"/>
      <c r="AA98" s="555"/>
      <c r="AB98" s="555"/>
    </row>
    <row r="99" spans="1:28" ht="15.75" customHeight="1" x14ac:dyDescent="0.2">
      <c r="A99" s="556">
        <f t="shared" si="5"/>
        <v>96</v>
      </c>
      <c r="B99" s="562"/>
      <c r="C99" s="562"/>
      <c r="D99" s="559">
        <f>+MatrizSeguimientoLeyRes1519!N104</f>
        <v>0.7</v>
      </c>
      <c r="E99" s="562"/>
      <c r="F99" s="562"/>
      <c r="G99" s="555"/>
      <c r="H99" s="555"/>
      <c r="I99" s="555"/>
      <c r="J99" s="555"/>
      <c r="K99" s="555"/>
      <c r="L99" s="555"/>
      <c r="M99" s="555"/>
      <c r="N99" s="555"/>
      <c r="O99" s="555"/>
      <c r="P99" s="555"/>
      <c r="Q99" s="555"/>
      <c r="R99" s="555"/>
      <c r="S99" s="555"/>
      <c r="T99" s="555"/>
      <c r="U99" s="555"/>
      <c r="V99" s="555"/>
      <c r="W99" s="555"/>
      <c r="X99" s="555"/>
      <c r="Y99" s="555"/>
      <c r="Z99" s="555"/>
      <c r="AA99" s="555"/>
      <c r="AB99" s="555"/>
    </row>
    <row r="100" spans="1:28" ht="15.75" customHeight="1" x14ac:dyDescent="0.2">
      <c r="A100" s="556">
        <f t="shared" si="5"/>
        <v>97</v>
      </c>
      <c r="B100" s="562"/>
      <c r="C100" s="564"/>
      <c r="D100" s="559">
        <f>+MatrizSeguimientoLeyRes1519!N105</f>
        <v>1</v>
      </c>
      <c r="E100" s="564"/>
      <c r="F100" s="562"/>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row>
    <row r="101" spans="1:28" ht="15.75" customHeight="1" x14ac:dyDescent="0.2">
      <c r="A101" s="556">
        <f t="shared" si="5"/>
        <v>98</v>
      </c>
      <c r="B101" s="562"/>
      <c r="C101" s="558" t="s">
        <v>765</v>
      </c>
      <c r="D101" s="559">
        <f>+MatrizSeguimientoLeyRes1519!N106</f>
        <v>1</v>
      </c>
      <c r="E101" s="560">
        <f t="shared" ref="E101:E105" si="6">+D101</f>
        <v>1</v>
      </c>
      <c r="F101" s="562"/>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row>
    <row r="102" spans="1:28" ht="30" customHeight="1" x14ac:dyDescent="0.2">
      <c r="A102" s="556">
        <f t="shared" si="5"/>
        <v>99</v>
      </c>
      <c r="B102" s="562"/>
      <c r="C102" s="558" t="s">
        <v>928</v>
      </c>
      <c r="D102" s="559">
        <f>+MatrizSeguimientoLeyRes1519!N107</f>
        <v>0.7</v>
      </c>
      <c r="E102" s="560">
        <f t="shared" si="6"/>
        <v>0.7</v>
      </c>
      <c r="F102" s="562"/>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55"/>
    </row>
    <row r="103" spans="1:28" ht="30" customHeight="1" x14ac:dyDescent="0.2">
      <c r="A103" s="556">
        <f t="shared" si="5"/>
        <v>100</v>
      </c>
      <c r="B103" s="564"/>
      <c r="C103" s="558" t="s">
        <v>775</v>
      </c>
      <c r="D103" s="559">
        <f>+MatrizSeguimientoLeyRes1519!N108</f>
        <v>1</v>
      </c>
      <c r="E103" s="560">
        <f t="shared" si="6"/>
        <v>1</v>
      </c>
      <c r="F103" s="564"/>
      <c r="G103" s="555"/>
      <c r="H103" s="555"/>
      <c r="I103" s="555"/>
      <c r="J103" s="555"/>
      <c r="K103" s="555"/>
      <c r="L103" s="555"/>
      <c r="M103" s="555"/>
      <c r="N103" s="555"/>
      <c r="O103" s="555"/>
      <c r="P103" s="555"/>
      <c r="Q103" s="555"/>
      <c r="R103" s="555"/>
      <c r="S103" s="555"/>
      <c r="T103" s="555"/>
      <c r="U103" s="555"/>
      <c r="V103" s="555"/>
      <c r="W103" s="555"/>
      <c r="X103" s="555"/>
      <c r="Y103" s="555"/>
      <c r="Z103" s="555"/>
      <c r="AA103" s="555"/>
      <c r="AB103" s="555"/>
    </row>
    <row r="104" spans="1:28" ht="15.75" customHeight="1" x14ac:dyDescent="0.2">
      <c r="A104" s="556">
        <f t="shared" si="5"/>
        <v>101</v>
      </c>
      <c r="B104" s="557" t="s">
        <v>780</v>
      </c>
      <c r="C104" s="558" t="s">
        <v>781</v>
      </c>
      <c r="D104" s="559">
        <f>+MatrizSeguimientoLeyRes1519!N109</f>
        <v>1</v>
      </c>
      <c r="E104" s="560">
        <f t="shared" si="6"/>
        <v>1</v>
      </c>
      <c r="F104" s="561">
        <f>+AVERAGE(E104:E105)</f>
        <v>1</v>
      </c>
      <c r="G104" s="555"/>
      <c r="H104" s="555"/>
      <c r="I104" s="555"/>
      <c r="J104" s="555"/>
      <c r="K104" s="555"/>
      <c r="L104" s="555"/>
      <c r="M104" s="555"/>
      <c r="N104" s="555"/>
      <c r="O104" s="555"/>
      <c r="P104" s="555"/>
      <c r="Q104" s="555"/>
      <c r="R104" s="555"/>
      <c r="S104" s="555"/>
      <c r="T104" s="555"/>
      <c r="U104" s="555"/>
      <c r="V104" s="555"/>
      <c r="W104" s="555"/>
      <c r="X104" s="555"/>
      <c r="Y104" s="555"/>
      <c r="Z104" s="555"/>
      <c r="AA104" s="555"/>
      <c r="AB104" s="555"/>
    </row>
    <row r="105" spans="1:28" ht="15.75" customHeight="1" x14ac:dyDescent="0.2">
      <c r="A105" s="556">
        <f t="shared" si="5"/>
        <v>102</v>
      </c>
      <c r="B105" s="564"/>
      <c r="C105" s="558" t="s">
        <v>788</v>
      </c>
      <c r="D105" s="559">
        <f>+MatrizSeguimientoLeyRes1519!N110</f>
        <v>1</v>
      </c>
      <c r="E105" s="560">
        <f t="shared" si="6"/>
        <v>1</v>
      </c>
      <c r="F105" s="564"/>
      <c r="G105" s="555"/>
      <c r="H105" s="555"/>
      <c r="I105" s="555"/>
      <c r="J105" s="555"/>
      <c r="K105" s="555"/>
      <c r="L105" s="555"/>
      <c r="M105" s="555"/>
      <c r="N105" s="555"/>
      <c r="O105" s="555"/>
      <c r="P105" s="555"/>
      <c r="Q105" s="555"/>
      <c r="R105" s="555"/>
      <c r="S105" s="555"/>
      <c r="T105" s="555"/>
      <c r="U105" s="555"/>
      <c r="V105" s="555"/>
      <c r="W105" s="555"/>
      <c r="X105" s="555"/>
      <c r="Y105" s="555"/>
      <c r="Z105" s="555"/>
      <c r="AA105" s="555"/>
      <c r="AB105" s="555"/>
    </row>
    <row r="106" spans="1:28" ht="15.75" customHeight="1" x14ac:dyDescent="0.2">
      <c r="A106" s="556">
        <f t="shared" si="5"/>
        <v>103</v>
      </c>
      <c r="B106" s="557" t="s">
        <v>792</v>
      </c>
      <c r="C106" s="563" t="s">
        <v>792</v>
      </c>
      <c r="D106" s="570">
        <f>+AVERAGE(MatrizSeguimientoLeyRes1519!N112:N117)</f>
        <v>0.95000000000000007</v>
      </c>
      <c r="E106" s="561">
        <f>+AVERAGE(D106:D112)</f>
        <v>0.95000000000000007</v>
      </c>
      <c r="F106" s="561">
        <f>+E106</f>
        <v>0.95000000000000007</v>
      </c>
      <c r="G106" s="555"/>
      <c r="H106" s="555"/>
      <c r="I106" s="555"/>
      <c r="J106" s="555"/>
      <c r="K106" s="555"/>
      <c r="L106" s="555"/>
      <c r="M106" s="555"/>
      <c r="N106" s="555"/>
      <c r="O106" s="555"/>
      <c r="P106" s="555"/>
      <c r="Q106" s="555"/>
      <c r="R106" s="555"/>
      <c r="S106" s="555"/>
      <c r="T106" s="555"/>
      <c r="U106" s="555"/>
      <c r="V106" s="555"/>
      <c r="W106" s="555"/>
      <c r="X106" s="555"/>
      <c r="Y106" s="555"/>
      <c r="Z106" s="555"/>
      <c r="AA106" s="555"/>
      <c r="AB106" s="555"/>
    </row>
    <row r="107" spans="1:28" ht="15.75" customHeight="1" x14ac:dyDescent="0.2">
      <c r="A107" s="556">
        <f t="shared" si="5"/>
        <v>104</v>
      </c>
      <c r="B107" s="562"/>
      <c r="C107" s="562"/>
      <c r="D107" s="562"/>
      <c r="E107" s="562"/>
      <c r="F107" s="562"/>
      <c r="G107" s="555"/>
      <c r="H107" s="555"/>
      <c r="I107" s="555"/>
      <c r="J107" s="555"/>
      <c r="K107" s="555"/>
      <c r="L107" s="555"/>
      <c r="M107" s="555"/>
      <c r="N107" s="555"/>
      <c r="O107" s="555"/>
      <c r="P107" s="555"/>
      <c r="Q107" s="555"/>
      <c r="R107" s="555"/>
      <c r="S107" s="555"/>
      <c r="T107" s="555"/>
      <c r="U107" s="555"/>
      <c r="V107" s="555"/>
      <c r="W107" s="555"/>
      <c r="X107" s="555"/>
      <c r="Y107" s="555"/>
      <c r="Z107" s="555"/>
      <c r="AA107" s="555"/>
      <c r="AB107" s="555"/>
    </row>
    <row r="108" spans="1:28" ht="15.75" customHeight="1" x14ac:dyDescent="0.2">
      <c r="A108" s="556">
        <f t="shared" si="5"/>
        <v>105</v>
      </c>
      <c r="B108" s="562"/>
      <c r="C108" s="562"/>
      <c r="D108" s="562"/>
      <c r="E108" s="562"/>
      <c r="F108" s="562"/>
      <c r="G108" s="555"/>
      <c r="H108" s="555"/>
      <c r="I108" s="555"/>
      <c r="J108" s="555"/>
      <c r="K108" s="555"/>
      <c r="L108" s="555"/>
      <c r="M108" s="555"/>
      <c r="N108" s="555"/>
      <c r="O108" s="555"/>
      <c r="P108" s="555"/>
      <c r="Q108" s="555"/>
      <c r="R108" s="555"/>
      <c r="S108" s="555"/>
      <c r="T108" s="555"/>
      <c r="U108" s="555"/>
      <c r="V108" s="555"/>
      <c r="W108" s="555"/>
      <c r="X108" s="555"/>
      <c r="Y108" s="555"/>
      <c r="Z108" s="555"/>
      <c r="AA108" s="555"/>
      <c r="AB108" s="555"/>
    </row>
    <row r="109" spans="1:28" ht="15.75" customHeight="1" x14ac:dyDescent="0.2">
      <c r="A109" s="556">
        <f t="shared" si="5"/>
        <v>106</v>
      </c>
      <c r="B109" s="562"/>
      <c r="C109" s="562"/>
      <c r="D109" s="562"/>
      <c r="E109" s="562"/>
      <c r="F109" s="562"/>
      <c r="G109" s="555"/>
      <c r="H109" s="555"/>
      <c r="I109" s="555"/>
      <c r="J109" s="555"/>
      <c r="K109" s="555"/>
      <c r="L109" s="555"/>
      <c r="M109" s="555"/>
      <c r="N109" s="555"/>
      <c r="O109" s="555"/>
      <c r="P109" s="555"/>
      <c r="Q109" s="555"/>
      <c r="R109" s="555"/>
      <c r="S109" s="555"/>
      <c r="T109" s="555"/>
      <c r="U109" s="555"/>
      <c r="V109" s="555"/>
      <c r="W109" s="555"/>
      <c r="X109" s="555"/>
      <c r="Y109" s="555"/>
      <c r="Z109" s="555"/>
      <c r="AA109" s="555"/>
      <c r="AB109" s="555"/>
    </row>
    <row r="110" spans="1:28" ht="15.75" customHeight="1" x14ac:dyDescent="0.2">
      <c r="A110" s="556">
        <f t="shared" si="5"/>
        <v>107</v>
      </c>
      <c r="B110" s="562"/>
      <c r="C110" s="562"/>
      <c r="D110" s="562"/>
      <c r="E110" s="562"/>
      <c r="F110" s="562"/>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55"/>
    </row>
    <row r="111" spans="1:28" ht="15.75" customHeight="1" x14ac:dyDescent="0.2">
      <c r="A111" s="556">
        <f t="shared" si="5"/>
        <v>108</v>
      </c>
      <c r="B111" s="562"/>
      <c r="C111" s="562"/>
      <c r="D111" s="562"/>
      <c r="E111" s="562"/>
      <c r="F111" s="562"/>
      <c r="G111" s="555"/>
      <c r="H111" s="555"/>
      <c r="I111" s="555"/>
      <c r="J111" s="555"/>
      <c r="K111" s="555"/>
      <c r="L111" s="555"/>
      <c r="M111" s="555"/>
      <c r="N111" s="555"/>
      <c r="O111" s="555"/>
      <c r="P111" s="555"/>
      <c r="Q111" s="555"/>
      <c r="R111" s="555"/>
      <c r="S111" s="555"/>
      <c r="T111" s="555"/>
      <c r="U111" s="555"/>
      <c r="V111" s="555"/>
      <c r="W111" s="555"/>
      <c r="X111" s="555"/>
      <c r="Y111" s="555"/>
      <c r="Z111" s="555"/>
      <c r="AA111" s="555"/>
      <c r="AB111" s="555"/>
    </row>
    <row r="112" spans="1:28" ht="15.75" customHeight="1" x14ac:dyDescent="0.2">
      <c r="A112" s="556">
        <v>109</v>
      </c>
      <c r="B112" s="564"/>
      <c r="C112" s="564"/>
      <c r="D112" s="564"/>
      <c r="E112" s="564"/>
      <c r="F112" s="564"/>
      <c r="G112" s="555"/>
      <c r="H112" s="555"/>
      <c r="I112" s="555"/>
      <c r="J112" s="555"/>
      <c r="K112" s="555"/>
      <c r="L112" s="555"/>
      <c r="M112" s="555"/>
      <c r="N112" s="555"/>
      <c r="O112" s="555"/>
      <c r="P112" s="555"/>
      <c r="Q112" s="555"/>
      <c r="R112" s="555"/>
      <c r="S112" s="555"/>
      <c r="T112" s="555"/>
      <c r="U112" s="555"/>
      <c r="V112" s="555"/>
      <c r="W112" s="555"/>
      <c r="X112" s="555"/>
      <c r="Y112" s="555"/>
      <c r="Z112" s="555"/>
      <c r="AA112" s="555"/>
      <c r="AB112" s="555"/>
    </row>
    <row r="113" spans="1:28" ht="30" customHeight="1" x14ac:dyDescent="0.2">
      <c r="A113" s="556">
        <f t="shared" ref="A113:A153" si="7">+A112+1</f>
        <v>110</v>
      </c>
      <c r="B113" s="557" t="s">
        <v>811</v>
      </c>
      <c r="C113" s="563" t="s">
        <v>812</v>
      </c>
      <c r="D113" s="559">
        <f>+MatrizSeguimientoLeyRes1519!N118</f>
        <v>1</v>
      </c>
      <c r="E113" s="561">
        <f>+AVERAGE(D113:D147)</f>
        <v>1</v>
      </c>
      <c r="F113" s="561">
        <f>+AVERAGE(E113:E148)</f>
        <v>0.85</v>
      </c>
      <c r="G113" s="555"/>
      <c r="H113" s="555"/>
      <c r="I113" s="555"/>
      <c r="J113" s="555"/>
      <c r="K113" s="555"/>
      <c r="L113" s="555"/>
      <c r="M113" s="555"/>
      <c r="N113" s="555"/>
      <c r="O113" s="555"/>
      <c r="P113" s="555"/>
      <c r="Q113" s="555"/>
      <c r="R113" s="555"/>
      <c r="S113" s="555"/>
      <c r="T113" s="555"/>
      <c r="U113" s="555"/>
      <c r="V113" s="555"/>
      <c r="W113" s="555"/>
      <c r="X113" s="555"/>
      <c r="Y113" s="555"/>
      <c r="Z113" s="555"/>
      <c r="AA113" s="555"/>
      <c r="AB113" s="555"/>
    </row>
    <row r="114" spans="1:28" ht="15.75" customHeight="1" x14ac:dyDescent="0.2">
      <c r="A114" s="556">
        <f t="shared" si="7"/>
        <v>111</v>
      </c>
      <c r="B114" s="562"/>
      <c r="C114" s="562"/>
      <c r="D114" s="570">
        <f>+AVERAGE(MatrizSeguimientoLeyRes1519!N120:N126)</f>
        <v>1</v>
      </c>
      <c r="E114" s="562"/>
      <c r="F114" s="562"/>
      <c r="G114" s="555"/>
      <c r="H114" s="555"/>
      <c r="I114" s="555"/>
      <c r="J114" s="555"/>
      <c r="K114" s="555"/>
      <c r="L114" s="555"/>
      <c r="M114" s="555"/>
      <c r="N114" s="555"/>
      <c r="O114" s="555"/>
      <c r="P114" s="555"/>
      <c r="Q114" s="555"/>
      <c r="R114" s="555"/>
      <c r="S114" s="555"/>
      <c r="T114" s="555"/>
      <c r="U114" s="555"/>
      <c r="V114" s="555"/>
      <c r="W114" s="555"/>
      <c r="X114" s="555"/>
      <c r="Y114" s="555"/>
      <c r="Z114" s="555"/>
      <c r="AA114" s="555"/>
      <c r="AB114" s="555"/>
    </row>
    <row r="115" spans="1:28" ht="15.75" customHeight="1" x14ac:dyDescent="0.2">
      <c r="A115" s="556">
        <f t="shared" si="7"/>
        <v>112</v>
      </c>
      <c r="B115" s="562"/>
      <c r="C115" s="562"/>
      <c r="D115" s="562"/>
      <c r="E115" s="562"/>
      <c r="F115" s="562"/>
      <c r="G115" s="555"/>
      <c r="H115" s="555"/>
      <c r="I115" s="555"/>
      <c r="J115" s="555"/>
      <c r="K115" s="555"/>
      <c r="L115" s="555"/>
      <c r="M115" s="555"/>
      <c r="N115" s="555"/>
      <c r="O115" s="555"/>
      <c r="P115" s="555"/>
      <c r="Q115" s="555"/>
      <c r="R115" s="555"/>
      <c r="S115" s="555"/>
      <c r="T115" s="555"/>
      <c r="U115" s="555"/>
      <c r="V115" s="555"/>
      <c r="W115" s="555"/>
      <c r="X115" s="555"/>
      <c r="Y115" s="555"/>
      <c r="Z115" s="555"/>
      <c r="AA115" s="555"/>
      <c r="AB115" s="555"/>
    </row>
    <row r="116" spans="1:28" ht="15.75" customHeight="1" x14ac:dyDescent="0.2">
      <c r="A116" s="556">
        <f t="shared" si="7"/>
        <v>113</v>
      </c>
      <c r="B116" s="562"/>
      <c r="C116" s="562"/>
      <c r="D116" s="562"/>
      <c r="E116" s="562"/>
      <c r="F116" s="562"/>
      <c r="G116" s="555"/>
      <c r="H116" s="555"/>
      <c r="I116" s="555"/>
      <c r="J116" s="555"/>
      <c r="K116" s="555"/>
      <c r="L116" s="555"/>
      <c r="M116" s="555"/>
      <c r="N116" s="555"/>
      <c r="O116" s="555"/>
      <c r="P116" s="555"/>
      <c r="Q116" s="555"/>
      <c r="R116" s="555"/>
      <c r="S116" s="555"/>
      <c r="T116" s="555"/>
      <c r="U116" s="555"/>
      <c r="V116" s="555"/>
      <c r="W116" s="555"/>
      <c r="X116" s="555"/>
      <c r="Y116" s="555"/>
      <c r="Z116" s="555"/>
      <c r="AA116" s="555"/>
      <c r="AB116" s="555"/>
    </row>
    <row r="117" spans="1:28" ht="5.25" customHeight="1" x14ac:dyDescent="0.2">
      <c r="A117" s="556">
        <f t="shared" si="7"/>
        <v>114</v>
      </c>
      <c r="B117" s="562"/>
      <c r="C117" s="562"/>
      <c r="D117" s="562"/>
      <c r="E117" s="562"/>
      <c r="F117" s="562"/>
      <c r="G117" s="555"/>
      <c r="H117" s="555"/>
      <c r="I117" s="555"/>
      <c r="J117" s="555"/>
      <c r="K117" s="555"/>
      <c r="L117" s="555"/>
      <c r="M117" s="555"/>
      <c r="N117" s="555"/>
      <c r="O117" s="555"/>
      <c r="P117" s="555"/>
      <c r="Q117" s="555"/>
      <c r="R117" s="555"/>
      <c r="S117" s="555"/>
      <c r="T117" s="555"/>
      <c r="U117" s="555"/>
      <c r="V117" s="555"/>
      <c r="W117" s="555"/>
      <c r="X117" s="555"/>
      <c r="Y117" s="555"/>
      <c r="Z117" s="555"/>
      <c r="AA117" s="555"/>
      <c r="AB117" s="555"/>
    </row>
    <row r="118" spans="1:28" ht="15.75" customHeight="1" x14ac:dyDescent="0.2">
      <c r="A118" s="556">
        <f t="shared" si="7"/>
        <v>115</v>
      </c>
      <c r="B118" s="562"/>
      <c r="C118" s="562"/>
      <c r="D118" s="562"/>
      <c r="E118" s="562"/>
      <c r="F118" s="562"/>
      <c r="G118" s="555"/>
      <c r="H118" s="555"/>
      <c r="I118" s="555"/>
      <c r="J118" s="555"/>
      <c r="K118" s="555"/>
      <c r="L118" s="555"/>
      <c r="M118" s="555"/>
      <c r="N118" s="555"/>
      <c r="O118" s="555"/>
      <c r="P118" s="555"/>
      <c r="Q118" s="555"/>
      <c r="R118" s="555"/>
      <c r="S118" s="555"/>
      <c r="T118" s="555"/>
      <c r="U118" s="555"/>
      <c r="V118" s="555"/>
      <c r="W118" s="555"/>
      <c r="X118" s="555"/>
      <c r="Y118" s="555"/>
      <c r="Z118" s="555"/>
      <c r="AA118" s="555"/>
      <c r="AB118" s="555"/>
    </row>
    <row r="119" spans="1:28" ht="7.5" customHeight="1" x14ac:dyDescent="0.2">
      <c r="A119" s="556">
        <f t="shared" si="7"/>
        <v>116</v>
      </c>
      <c r="B119" s="562"/>
      <c r="C119" s="562"/>
      <c r="D119" s="562"/>
      <c r="E119" s="562"/>
      <c r="F119" s="562"/>
      <c r="G119" s="555"/>
      <c r="H119" s="555"/>
      <c r="I119" s="555"/>
      <c r="J119" s="555"/>
      <c r="K119" s="555"/>
      <c r="L119" s="555"/>
      <c r="M119" s="555"/>
      <c r="N119" s="555"/>
      <c r="O119" s="555"/>
      <c r="P119" s="555"/>
      <c r="Q119" s="555"/>
      <c r="R119" s="555"/>
      <c r="S119" s="555"/>
      <c r="T119" s="555"/>
      <c r="U119" s="555"/>
      <c r="V119" s="555"/>
      <c r="W119" s="555"/>
      <c r="X119" s="555"/>
      <c r="Y119" s="555"/>
      <c r="Z119" s="555"/>
      <c r="AA119" s="555"/>
      <c r="AB119" s="555"/>
    </row>
    <row r="120" spans="1:28" ht="15.75" customHeight="1" x14ac:dyDescent="0.2">
      <c r="A120" s="556">
        <f t="shared" si="7"/>
        <v>117</v>
      </c>
      <c r="B120" s="562"/>
      <c r="C120" s="562"/>
      <c r="D120" s="564"/>
      <c r="E120" s="562"/>
      <c r="F120" s="562"/>
      <c r="G120" s="555"/>
      <c r="H120" s="555"/>
      <c r="I120" s="555"/>
      <c r="J120" s="555"/>
      <c r="K120" s="555"/>
      <c r="L120" s="555"/>
      <c r="M120" s="555"/>
      <c r="N120" s="555"/>
      <c r="O120" s="555"/>
      <c r="P120" s="555"/>
      <c r="Q120" s="555"/>
      <c r="R120" s="555"/>
      <c r="S120" s="555"/>
      <c r="T120" s="555"/>
      <c r="U120" s="555"/>
      <c r="V120" s="555"/>
      <c r="W120" s="555"/>
      <c r="X120" s="555"/>
      <c r="Y120" s="555"/>
      <c r="Z120" s="555"/>
      <c r="AA120" s="555"/>
      <c r="AB120" s="555"/>
    </row>
    <row r="121" spans="1:28" ht="15.75" customHeight="1" x14ac:dyDescent="0.2">
      <c r="A121" s="556">
        <f t="shared" si="7"/>
        <v>118</v>
      </c>
      <c r="B121" s="562"/>
      <c r="C121" s="562"/>
      <c r="D121" s="570">
        <f>+AVERAGE(MatrizSeguimientoLeyRes1519!N128:N140)</f>
        <v>1</v>
      </c>
      <c r="E121" s="562"/>
      <c r="F121" s="562"/>
      <c r="G121" s="555"/>
      <c r="H121" s="555"/>
      <c r="I121" s="555"/>
      <c r="J121" s="555"/>
      <c r="K121" s="555"/>
      <c r="L121" s="555"/>
      <c r="M121" s="555"/>
      <c r="N121" s="555"/>
      <c r="O121" s="555"/>
      <c r="P121" s="555"/>
      <c r="Q121" s="555"/>
      <c r="R121" s="555"/>
      <c r="S121" s="555"/>
      <c r="T121" s="555"/>
      <c r="U121" s="555"/>
      <c r="V121" s="555"/>
      <c r="W121" s="555"/>
      <c r="X121" s="555"/>
      <c r="Y121" s="555"/>
      <c r="Z121" s="555"/>
      <c r="AA121" s="555"/>
      <c r="AB121" s="555"/>
    </row>
    <row r="122" spans="1:28" ht="15.75" customHeight="1" x14ac:dyDescent="0.2">
      <c r="A122" s="556">
        <f t="shared" si="7"/>
        <v>119</v>
      </c>
      <c r="B122" s="562"/>
      <c r="C122" s="562"/>
      <c r="D122" s="562"/>
      <c r="E122" s="562"/>
      <c r="F122" s="562"/>
      <c r="G122" s="555"/>
      <c r="H122" s="555"/>
      <c r="I122" s="555"/>
      <c r="J122" s="555"/>
      <c r="K122" s="555"/>
      <c r="L122" s="555"/>
      <c r="M122" s="555"/>
      <c r="N122" s="555"/>
      <c r="O122" s="555"/>
      <c r="P122" s="555"/>
      <c r="Q122" s="555"/>
      <c r="R122" s="555"/>
      <c r="S122" s="555"/>
      <c r="T122" s="555"/>
      <c r="U122" s="555"/>
      <c r="V122" s="555"/>
      <c r="W122" s="555"/>
      <c r="X122" s="555"/>
      <c r="Y122" s="555"/>
      <c r="Z122" s="555"/>
      <c r="AA122" s="555"/>
      <c r="AB122" s="555"/>
    </row>
    <row r="123" spans="1:28" ht="15.75" customHeight="1" x14ac:dyDescent="0.2">
      <c r="A123" s="556">
        <f t="shared" si="7"/>
        <v>120</v>
      </c>
      <c r="B123" s="562"/>
      <c r="C123" s="562"/>
      <c r="D123" s="562"/>
      <c r="E123" s="562"/>
      <c r="F123" s="562"/>
      <c r="G123" s="555"/>
      <c r="H123" s="555"/>
      <c r="I123" s="555"/>
      <c r="J123" s="555"/>
      <c r="K123" s="555"/>
      <c r="L123" s="555"/>
      <c r="M123" s="555"/>
      <c r="N123" s="555"/>
      <c r="O123" s="555"/>
      <c r="P123" s="555"/>
      <c r="Q123" s="555"/>
      <c r="R123" s="555"/>
      <c r="S123" s="555"/>
      <c r="T123" s="555"/>
      <c r="U123" s="555"/>
      <c r="V123" s="555"/>
      <c r="W123" s="555"/>
      <c r="X123" s="555"/>
      <c r="Y123" s="555"/>
      <c r="Z123" s="555"/>
      <c r="AA123" s="555"/>
      <c r="AB123" s="555"/>
    </row>
    <row r="124" spans="1:28" ht="15.75" customHeight="1" x14ac:dyDescent="0.2">
      <c r="A124" s="556">
        <f t="shared" si="7"/>
        <v>121</v>
      </c>
      <c r="B124" s="562"/>
      <c r="C124" s="562"/>
      <c r="D124" s="562"/>
      <c r="E124" s="562"/>
      <c r="F124" s="562"/>
      <c r="G124" s="555"/>
      <c r="H124" s="555"/>
      <c r="I124" s="555"/>
      <c r="J124" s="555"/>
      <c r="K124" s="555"/>
      <c r="L124" s="555"/>
      <c r="M124" s="555"/>
      <c r="N124" s="555"/>
      <c r="O124" s="555"/>
      <c r="P124" s="555"/>
      <c r="Q124" s="555"/>
      <c r="R124" s="555"/>
      <c r="S124" s="555"/>
      <c r="T124" s="555"/>
      <c r="U124" s="555"/>
      <c r="V124" s="555"/>
      <c r="W124" s="555"/>
      <c r="X124" s="555"/>
      <c r="Y124" s="555"/>
      <c r="Z124" s="555"/>
      <c r="AA124" s="555"/>
      <c r="AB124" s="555"/>
    </row>
    <row r="125" spans="1:28" ht="7.5" customHeight="1" x14ac:dyDescent="0.2">
      <c r="A125" s="556">
        <f t="shared" si="7"/>
        <v>122</v>
      </c>
      <c r="B125" s="562"/>
      <c r="C125" s="562"/>
      <c r="D125" s="562"/>
      <c r="E125" s="562"/>
      <c r="F125" s="562"/>
      <c r="G125" s="555"/>
      <c r="H125" s="555"/>
      <c r="I125" s="555"/>
      <c r="J125" s="555"/>
      <c r="K125" s="555"/>
      <c r="L125" s="555"/>
      <c r="M125" s="555"/>
      <c r="N125" s="555"/>
      <c r="O125" s="555"/>
      <c r="P125" s="555"/>
      <c r="Q125" s="555"/>
      <c r="R125" s="555"/>
      <c r="S125" s="555"/>
      <c r="T125" s="555"/>
      <c r="U125" s="555"/>
      <c r="V125" s="555"/>
      <c r="W125" s="555"/>
      <c r="X125" s="555"/>
      <c r="Y125" s="555"/>
      <c r="Z125" s="555"/>
      <c r="AA125" s="555"/>
      <c r="AB125" s="555"/>
    </row>
    <row r="126" spans="1:28" ht="15.75" hidden="1" customHeight="1" x14ac:dyDescent="0.2">
      <c r="A126" s="556">
        <f t="shared" si="7"/>
        <v>123</v>
      </c>
      <c r="B126" s="562"/>
      <c r="C126" s="562"/>
      <c r="D126" s="562"/>
      <c r="E126" s="562"/>
      <c r="F126" s="562"/>
      <c r="G126" s="555"/>
      <c r="H126" s="555"/>
      <c r="I126" s="555"/>
      <c r="J126" s="555"/>
      <c r="K126" s="555"/>
      <c r="L126" s="555"/>
      <c r="M126" s="555"/>
      <c r="N126" s="555"/>
      <c r="O126" s="555"/>
      <c r="P126" s="555"/>
      <c r="Q126" s="555"/>
      <c r="R126" s="555"/>
      <c r="S126" s="555"/>
      <c r="T126" s="555"/>
      <c r="U126" s="555"/>
      <c r="V126" s="555"/>
      <c r="W126" s="555"/>
      <c r="X126" s="555"/>
      <c r="Y126" s="555"/>
      <c r="Z126" s="555"/>
      <c r="AA126" s="555"/>
      <c r="AB126" s="555"/>
    </row>
    <row r="127" spans="1:28" ht="15.75" hidden="1" customHeight="1" x14ac:dyDescent="0.2">
      <c r="A127" s="556">
        <f t="shared" si="7"/>
        <v>124</v>
      </c>
      <c r="B127" s="562"/>
      <c r="C127" s="562"/>
      <c r="D127" s="562"/>
      <c r="E127" s="562"/>
      <c r="F127" s="562"/>
      <c r="G127" s="555"/>
      <c r="H127" s="555"/>
      <c r="I127" s="555"/>
      <c r="J127" s="555"/>
      <c r="K127" s="555"/>
      <c r="L127" s="555"/>
      <c r="M127" s="555"/>
      <c r="N127" s="555"/>
      <c r="O127" s="555"/>
      <c r="P127" s="555"/>
      <c r="Q127" s="555"/>
      <c r="R127" s="555"/>
      <c r="S127" s="555"/>
      <c r="T127" s="555"/>
      <c r="U127" s="555"/>
      <c r="V127" s="555"/>
      <c r="W127" s="555"/>
      <c r="X127" s="555"/>
      <c r="Y127" s="555"/>
      <c r="Z127" s="555"/>
      <c r="AA127" s="555"/>
      <c r="AB127" s="555"/>
    </row>
    <row r="128" spans="1:28" ht="15.75" hidden="1" customHeight="1" x14ac:dyDescent="0.2">
      <c r="A128" s="556">
        <f t="shared" si="7"/>
        <v>125</v>
      </c>
      <c r="B128" s="562"/>
      <c r="C128" s="562"/>
      <c r="D128" s="562"/>
      <c r="E128" s="562"/>
      <c r="F128" s="562"/>
      <c r="G128" s="555"/>
      <c r="H128" s="555"/>
      <c r="I128" s="555"/>
      <c r="J128" s="555"/>
      <c r="K128" s="555"/>
      <c r="L128" s="555"/>
      <c r="M128" s="555"/>
      <c r="N128" s="555"/>
      <c r="O128" s="555"/>
      <c r="P128" s="555"/>
      <c r="Q128" s="555"/>
      <c r="R128" s="555"/>
      <c r="S128" s="555"/>
      <c r="T128" s="555"/>
      <c r="U128" s="555"/>
      <c r="V128" s="555"/>
      <c r="W128" s="555"/>
      <c r="X128" s="555"/>
      <c r="Y128" s="555"/>
      <c r="Z128" s="555"/>
      <c r="AA128" s="555"/>
      <c r="AB128" s="555"/>
    </row>
    <row r="129" spans="1:28" ht="15.75" hidden="1" customHeight="1" x14ac:dyDescent="0.2">
      <c r="A129" s="556">
        <f t="shared" si="7"/>
        <v>126</v>
      </c>
      <c r="B129" s="562"/>
      <c r="C129" s="562"/>
      <c r="D129" s="562"/>
      <c r="E129" s="562"/>
      <c r="F129" s="562"/>
      <c r="G129" s="555"/>
      <c r="H129" s="555"/>
      <c r="I129" s="555"/>
      <c r="J129" s="555"/>
      <c r="K129" s="555"/>
      <c r="L129" s="555"/>
      <c r="M129" s="555"/>
      <c r="N129" s="555"/>
      <c r="O129" s="555"/>
      <c r="P129" s="555"/>
      <c r="Q129" s="555"/>
      <c r="R129" s="555"/>
      <c r="S129" s="555"/>
      <c r="T129" s="555"/>
      <c r="U129" s="555"/>
      <c r="V129" s="555"/>
      <c r="W129" s="555"/>
      <c r="X129" s="555"/>
      <c r="Y129" s="555"/>
      <c r="Z129" s="555"/>
      <c r="AA129" s="555"/>
      <c r="AB129" s="555"/>
    </row>
    <row r="130" spans="1:28" ht="15.75" hidden="1" customHeight="1" x14ac:dyDescent="0.2">
      <c r="A130" s="556">
        <f t="shared" si="7"/>
        <v>127</v>
      </c>
      <c r="B130" s="562"/>
      <c r="C130" s="562"/>
      <c r="D130" s="562"/>
      <c r="E130" s="562"/>
      <c r="F130" s="562"/>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row>
    <row r="131" spans="1:28" ht="15.75" hidden="1" customHeight="1" x14ac:dyDescent="0.2">
      <c r="A131" s="556">
        <f t="shared" si="7"/>
        <v>128</v>
      </c>
      <c r="B131" s="562"/>
      <c r="C131" s="562"/>
      <c r="D131" s="562"/>
      <c r="E131" s="562"/>
      <c r="F131" s="562"/>
      <c r="G131" s="555"/>
      <c r="H131" s="555"/>
      <c r="I131" s="555"/>
      <c r="J131" s="555"/>
      <c r="K131" s="555"/>
      <c r="L131" s="555"/>
      <c r="M131" s="555"/>
      <c r="N131" s="555"/>
      <c r="O131" s="555"/>
      <c r="P131" s="555"/>
      <c r="Q131" s="555"/>
      <c r="R131" s="555"/>
      <c r="S131" s="555"/>
      <c r="T131" s="555"/>
      <c r="U131" s="555"/>
      <c r="V131" s="555"/>
      <c r="W131" s="555"/>
      <c r="X131" s="555"/>
      <c r="Y131" s="555"/>
      <c r="Z131" s="555"/>
      <c r="AA131" s="555"/>
      <c r="AB131" s="555"/>
    </row>
    <row r="132" spans="1:28" ht="15.75" customHeight="1" x14ac:dyDescent="0.2">
      <c r="A132" s="556">
        <f t="shared" si="7"/>
        <v>129</v>
      </c>
      <c r="B132" s="562"/>
      <c r="C132" s="562"/>
      <c r="D132" s="562"/>
      <c r="E132" s="562"/>
      <c r="F132" s="562"/>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row>
    <row r="133" spans="1:28" ht="15.75" customHeight="1" x14ac:dyDescent="0.2">
      <c r="A133" s="556">
        <f t="shared" si="7"/>
        <v>130</v>
      </c>
      <c r="B133" s="562"/>
      <c r="C133" s="562"/>
      <c r="D133" s="564"/>
      <c r="E133" s="562"/>
      <c r="F133" s="562"/>
      <c r="G133" s="555"/>
      <c r="H133" s="555"/>
      <c r="I133" s="555"/>
      <c r="J133" s="555"/>
      <c r="K133" s="555"/>
      <c r="L133" s="555"/>
      <c r="M133" s="555"/>
      <c r="N133" s="555"/>
      <c r="O133" s="555"/>
      <c r="P133" s="555"/>
      <c r="Q133" s="555"/>
      <c r="R133" s="555"/>
      <c r="S133" s="555"/>
      <c r="T133" s="555"/>
      <c r="U133" s="555"/>
      <c r="V133" s="555"/>
      <c r="W133" s="555"/>
      <c r="X133" s="555"/>
      <c r="Y133" s="555"/>
      <c r="Z133" s="555"/>
      <c r="AA133" s="555"/>
      <c r="AB133" s="555"/>
    </row>
    <row r="134" spans="1:28" ht="15.75" customHeight="1" x14ac:dyDescent="0.2">
      <c r="A134" s="556">
        <f t="shared" si="7"/>
        <v>131</v>
      </c>
      <c r="B134" s="562"/>
      <c r="C134" s="562"/>
      <c r="D134" s="570">
        <f>+AVERAGE(MatrizSeguimientoLeyRes1519!N142:N151)</f>
        <v>1</v>
      </c>
      <c r="E134" s="562"/>
      <c r="F134" s="562"/>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row>
    <row r="135" spans="1:28" ht="15.75" customHeight="1" x14ac:dyDescent="0.2">
      <c r="A135" s="556">
        <f t="shared" si="7"/>
        <v>132</v>
      </c>
      <c r="B135" s="562"/>
      <c r="C135" s="562"/>
      <c r="D135" s="562"/>
      <c r="E135" s="562"/>
      <c r="F135" s="562"/>
      <c r="G135" s="555"/>
      <c r="H135" s="555"/>
      <c r="I135" s="555"/>
      <c r="J135" s="555"/>
      <c r="K135" s="555"/>
      <c r="L135" s="555"/>
      <c r="M135" s="555"/>
      <c r="N135" s="555"/>
      <c r="O135" s="555"/>
      <c r="P135" s="555"/>
      <c r="Q135" s="555"/>
      <c r="R135" s="555"/>
      <c r="S135" s="555"/>
      <c r="T135" s="555"/>
      <c r="U135" s="555"/>
      <c r="V135" s="555"/>
      <c r="W135" s="555"/>
      <c r="X135" s="555"/>
      <c r="Y135" s="555"/>
      <c r="Z135" s="555"/>
      <c r="AA135" s="555"/>
      <c r="AB135" s="555"/>
    </row>
    <row r="136" spans="1:28" ht="5.25" customHeight="1" x14ac:dyDescent="0.2">
      <c r="A136" s="556">
        <f t="shared" si="7"/>
        <v>133</v>
      </c>
      <c r="B136" s="562"/>
      <c r="C136" s="562"/>
      <c r="D136" s="562"/>
      <c r="E136" s="562"/>
      <c r="F136" s="562"/>
      <c r="G136" s="555"/>
      <c r="H136" s="555"/>
      <c r="I136" s="555"/>
      <c r="J136" s="555"/>
      <c r="K136" s="555"/>
      <c r="L136" s="555"/>
      <c r="M136" s="555"/>
      <c r="N136" s="555"/>
      <c r="O136" s="555"/>
      <c r="P136" s="555"/>
      <c r="Q136" s="555"/>
      <c r="R136" s="555"/>
      <c r="S136" s="555"/>
      <c r="T136" s="555"/>
      <c r="U136" s="555"/>
      <c r="V136" s="555"/>
      <c r="W136" s="555"/>
      <c r="X136" s="555"/>
      <c r="Y136" s="555"/>
      <c r="Z136" s="555"/>
      <c r="AA136" s="555"/>
      <c r="AB136" s="555"/>
    </row>
    <row r="137" spans="1:28" ht="6" customHeight="1" x14ac:dyDescent="0.2">
      <c r="A137" s="556">
        <f t="shared" si="7"/>
        <v>134</v>
      </c>
      <c r="B137" s="562"/>
      <c r="C137" s="562"/>
      <c r="D137" s="562"/>
      <c r="E137" s="562"/>
      <c r="F137" s="562"/>
      <c r="G137" s="555"/>
      <c r="H137" s="555"/>
      <c r="I137" s="555"/>
      <c r="J137" s="555"/>
      <c r="K137" s="555"/>
      <c r="L137" s="555"/>
      <c r="M137" s="555"/>
      <c r="N137" s="555"/>
      <c r="O137" s="555"/>
      <c r="P137" s="555"/>
      <c r="Q137" s="555"/>
      <c r="R137" s="555"/>
      <c r="S137" s="555"/>
      <c r="T137" s="555"/>
      <c r="U137" s="555"/>
      <c r="V137" s="555"/>
      <c r="W137" s="555"/>
      <c r="X137" s="555"/>
      <c r="Y137" s="555"/>
      <c r="Z137" s="555"/>
      <c r="AA137" s="555"/>
      <c r="AB137" s="555"/>
    </row>
    <row r="138" spans="1:28" ht="0.75" customHeight="1" x14ac:dyDescent="0.2">
      <c r="A138" s="556">
        <f t="shared" si="7"/>
        <v>135</v>
      </c>
      <c r="B138" s="562"/>
      <c r="C138" s="562"/>
      <c r="D138" s="562"/>
      <c r="E138" s="562"/>
      <c r="F138" s="562"/>
      <c r="G138" s="555"/>
      <c r="H138" s="555"/>
      <c r="I138" s="555"/>
      <c r="J138" s="555"/>
      <c r="K138" s="555"/>
      <c r="L138" s="555"/>
      <c r="M138" s="555"/>
      <c r="N138" s="555"/>
      <c r="O138" s="555"/>
      <c r="P138" s="555"/>
      <c r="Q138" s="555"/>
      <c r="R138" s="555"/>
      <c r="S138" s="555"/>
      <c r="T138" s="555"/>
      <c r="U138" s="555"/>
      <c r="V138" s="555"/>
      <c r="W138" s="555"/>
      <c r="X138" s="555"/>
      <c r="Y138" s="555"/>
      <c r="Z138" s="555"/>
      <c r="AA138" s="555"/>
      <c r="AB138" s="555"/>
    </row>
    <row r="139" spans="1:28" ht="15.75" hidden="1" customHeight="1" x14ac:dyDescent="0.2">
      <c r="A139" s="556">
        <f t="shared" si="7"/>
        <v>136</v>
      </c>
      <c r="B139" s="562"/>
      <c r="C139" s="562"/>
      <c r="D139" s="562"/>
      <c r="E139" s="562"/>
      <c r="F139" s="562"/>
      <c r="G139" s="555"/>
      <c r="H139" s="555"/>
      <c r="I139" s="555"/>
      <c r="J139" s="555"/>
      <c r="K139" s="555"/>
      <c r="L139" s="555"/>
      <c r="M139" s="555"/>
      <c r="N139" s="555"/>
      <c r="O139" s="555"/>
      <c r="P139" s="555"/>
      <c r="Q139" s="555"/>
      <c r="R139" s="555"/>
      <c r="S139" s="555"/>
      <c r="T139" s="555"/>
      <c r="U139" s="555"/>
      <c r="V139" s="555"/>
      <c r="W139" s="555"/>
      <c r="X139" s="555"/>
      <c r="Y139" s="555"/>
      <c r="Z139" s="555"/>
      <c r="AA139" s="555"/>
      <c r="AB139" s="555"/>
    </row>
    <row r="140" spans="1:28" ht="15.75" customHeight="1" x14ac:dyDescent="0.2">
      <c r="A140" s="556">
        <f t="shared" si="7"/>
        <v>137</v>
      </c>
      <c r="B140" s="562"/>
      <c r="C140" s="562"/>
      <c r="D140" s="562"/>
      <c r="E140" s="562"/>
      <c r="F140" s="562"/>
      <c r="G140" s="555"/>
      <c r="H140" s="555"/>
      <c r="I140" s="555"/>
      <c r="J140" s="555"/>
      <c r="K140" s="555"/>
      <c r="L140" s="555"/>
      <c r="M140" s="555"/>
      <c r="N140" s="555"/>
      <c r="O140" s="555"/>
      <c r="P140" s="555"/>
      <c r="Q140" s="555"/>
      <c r="R140" s="555"/>
      <c r="S140" s="555"/>
      <c r="T140" s="555"/>
      <c r="U140" s="555"/>
      <c r="V140" s="555"/>
      <c r="W140" s="555"/>
      <c r="X140" s="555"/>
      <c r="Y140" s="555"/>
      <c r="Z140" s="555"/>
      <c r="AA140" s="555"/>
      <c r="AB140" s="555"/>
    </row>
    <row r="141" spans="1:28" ht="15.75" customHeight="1" x14ac:dyDescent="0.2">
      <c r="A141" s="556">
        <f t="shared" si="7"/>
        <v>138</v>
      </c>
      <c r="B141" s="562"/>
      <c r="C141" s="562"/>
      <c r="D141" s="562"/>
      <c r="E141" s="562"/>
      <c r="F141" s="562"/>
      <c r="G141" s="555"/>
      <c r="H141" s="555"/>
      <c r="I141" s="555"/>
      <c r="J141" s="555"/>
      <c r="K141" s="555"/>
      <c r="L141" s="555"/>
      <c r="M141" s="555"/>
      <c r="N141" s="555"/>
      <c r="O141" s="555"/>
      <c r="P141" s="555"/>
      <c r="Q141" s="555"/>
      <c r="R141" s="555"/>
      <c r="S141" s="555"/>
      <c r="T141" s="555"/>
      <c r="U141" s="555"/>
      <c r="V141" s="555"/>
      <c r="W141" s="555"/>
      <c r="X141" s="555"/>
      <c r="Y141" s="555"/>
      <c r="Z141" s="555"/>
      <c r="AA141" s="555"/>
      <c r="AB141" s="555"/>
    </row>
    <row r="142" spans="1:28" ht="15.75" customHeight="1" x14ac:dyDescent="0.2">
      <c r="A142" s="556">
        <f t="shared" si="7"/>
        <v>139</v>
      </c>
      <c r="B142" s="562"/>
      <c r="C142" s="562"/>
      <c r="D142" s="564"/>
      <c r="E142" s="562"/>
      <c r="F142" s="562"/>
      <c r="G142" s="555"/>
      <c r="H142" s="555"/>
      <c r="I142" s="555"/>
      <c r="J142" s="555"/>
      <c r="K142" s="555"/>
      <c r="L142" s="555"/>
      <c r="M142" s="555"/>
      <c r="N142" s="555"/>
      <c r="O142" s="555"/>
      <c r="P142" s="555"/>
      <c r="Q142" s="555"/>
      <c r="R142" s="555"/>
      <c r="S142" s="555"/>
      <c r="T142" s="555"/>
      <c r="U142" s="555"/>
      <c r="V142" s="555"/>
      <c r="W142" s="555"/>
      <c r="X142" s="555"/>
      <c r="Y142" s="555"/>
      <c r="Z142" s="555"/>
      <c r="AA142" s="555"/>
      <c r="AB142" s="555"/>
    </row>
    <row r="143" spans="1:28" ht="15.75" customHeight="1" x14ac:dyDescent="0.2">
      <c r="A143" s="556">
        <f t="shared" si="7"/>
        <v>140</v>
      </c>
      <c r="B143" s="562"/>
      <c r="C143" s="562"/>
      <c r="D143" s="559">
        <f>+MatrizSeguimientoLeyRes1519!N152</f>
        <v>1</v>
      </c>
      <c r="E143" s="562"/>
      <c r="F143" s="562"/>
      <c r="G143" s="555"/>
      <c r="H143" s="555"/>
      <c r="I143" s="555"/>
      <c r="J143" s="555"/>
      <c r="K143" s="555"/>
      <c r="L143" s="555"/>
      <c r="M143" s="555"/>
      <c r="N143" s="555"/>
      <c r="O143" s="555"/>
      <c r="P143" s="555"/>
      <c r="Q143" s="555"/>
      <c r="R143" s="555"/>
      <c r="S143" s="555"/>
      <c r="T143" s="555"/>
      <c r="U143" s="555"/>
      <c r="V143" s="555"/>
      <c r="W143" s="555"/>
      <c r="X143" s="555"/>
      <c r="Y143" s="555"/>
      <c r="Z143" s="555"/>
      <c r="AA143" s="555"/>
      <c r="AB143" s="555"/>
    </row>
    <row r="144" spans="1:28" ht="15.75" customHeight="1" x14ac:dyDescent="0.2">
      <c r="A144" s="556">
        <f t="shared" si="7"/>
        <v>141</v>
      </c>
      <c r="B144" s="562"/>
      <c r="C144" s="562"/>
      <c r="D144" s="559">
        <f>+MatrizSeguimientoLeyRes1519!N153</f>
        <v>1</v>
      </c>
      <c r="E144" s="562"/>
      <c r="F144" s="562"/>
      <c r="G144" s="555"/>
      <c r="H144" s="555"/>
      <c r="I144" s="555"/>
      <c r="J144" s="555"/>
      <c r="K144" s="555"/>
      <c r="L144" s="555"/>
      <c r="M144" s="555"/>
      <c r="N144" s="555"/>
      <c r="O144" s="555"/>
      <c r="P144" s="555"/>
      <c r="Q144" s="555"/>
      <c r="R144" s="555"/>
      <c r="S144" s="555"/>
      <c r="T144" s="555"/>
      <c r="U144" s="555"/>
      <c r="V144" s="555"/>
      <c r="W144" s="555"/>
      <c r="X144" s="555"/>
      <c r="Y144" s="555"/>
      <c r="Z144" s="555"/>
      <c r="AA144" s="555"/>
      <c r="AB144" s="555"/>
    </row>
    <row r="145" spans="1:28" ht="15.75" customHeight="1" x14ac:dyDescent="0.2">
      <c r="A145" s="556">
        <f t="shared" si="7"/>
        <v>142</v>
      </c>
      <c r="B145" s="562"/>
      <c r="C145" s="562"/>
      <c r="D145" s="559">
        <f>+MatrizSeguimientoLeyRes1519!N154</f>
        <v>1</v>
      </c>
      <c r="E145" s="562"/>
      <c r="F145" s="562"/>
      <c r="G145" s="555"/>
      <c r="H145" s="555"/>
      <c r="I145" s="555"/>
      <c r="J145" s="555"/>
      <c r="K145" s="555"/>
      <c r="L145" s="555"/>
      <c r="M145" s="555"/>
      <c r="N145" s="555"/>
      <c r="O145" s="555"/>
      <c r="P145" s="555"/>
      <c r="Q145" s="555"/>
      <c r="R145" s="555"/>
      <c r="S145" s="555"/>
      <c r="T145" s="555"/>
      <c r="U145" s="555"/>
      <c r="V145" s="555"/>
      <c r="W145" s="555"/>
      <c r="X145" s="555"/>
      <c r="Y145" s="555"/>
      <c r="Z145" s="555"/>
      <c r="AA145" s="555"/>
      <c r="AB145" s="555"/>
    </row>
    <row r="146" spans="1:28" ht="15.75" customHeight="1" x14ac:dyDescent="0.2">
      <c r="A146" s="556">
        <f t="shared" si="7"/>
        <v>143</v>
      </c>
      <c r="B146" s="562"/>
      <c r="C146" s="562"/>
      <c r="D146" s="559">
        <f>+MatrizSeguimientoLeyRes1519!N155</f>
        <v>1</v>
      </c>
      <c r="E146" s="562"/>
      <c r="F146" s="562"/>
      <c r="G146" s="555"/>
      <c r="H146" s="555"/>
      <c r="I146" s="555"/>
      <c r="J146" s="555"/>
      <c r="K146" s="555"/>
      <c r="L146" s="555"/>
      <c r="M146" s="555"/>
      <c r="N146" s="555"/>
      <c r="O146" s="555"/>
      <c r="P146" s="555"/>
      <c r="Q146" s="555"/>
      <c r="R146" s="555"/>
      <c r="S146" s="555"/>
      <c r="T146" s="555"/>
      <c r="U146" s="555"/>
      <c r="V146" s="555"/>
      <c r="W146" s="555"/>
      <c r="X146" s="555"/>
      <c r="Y146" s="555"/>
      <c r="Z146" s="555"/>
      <c r="AA146" s="555"/>
      <c r="AB146" s="555"/>
    </row>
    <row r="147" spans="1:28" ht="15.75" customHeight="1" x14ac:dyDescent="0.2">
      <c r="A147" s="556">
        <f t="shared" si="7"/>
        <v>144</v>
      </c>
      <c r="B147" s="562"/>
      <c r="C147" s="564"/>
      <c r="D147" s="559">
        <f>+MatrizSeguimientoLeyRes1519!N156</f>
        <v>1</v>
      </c>
      <c r="E147" s="564"/>
      <c r="F147" s="562"/>
      <c r="G147" s="555"/>
      <c r="H147" s="555"/>
      <c r="I147" s="555"/>
      <c r="J147" s="555"/>
      <c r="K147" s="555"/>
      <c r="L147" s="555"/>
      <c r="M147" s="555"/>
      <c r="N147" s="555"/>
      <c r="O147" s="555"/>
      <c r="P147" s="555"/>
      <c r="Q147" s="555"/>
      <c r="R147" s="555"/>
      <c r="S147" s="555"/>
      <c r="T147" s="555"/>
      <c r="U147" s="555"/>
      <c r="V147" s="555"/>
      <c r="W147" s="555"/>
      <c r="X147" s="555"/>
      <c r="Y147" s="555"/>
      <c r="Z147" s="555"/>
      <c r="AA147" s="555"/>
      <c r="AB147" s="555"/>
    </row>
    <row r="148" spans="1:28" ht="15.75" customHeight="1" x14ac:dyDescent="0.2">
      <c r="A148" s="556">
        <f t="shared" si="7"/>
        <v>145</v>
      </c>
      <c r="B148" s="562"/>
      <c r="C148" s="563" t="s">
        <v>881</v>
      </c>
      <c r="D148" s="559">
        <f>+MatrizSeguimientoLeyRes1519!N157</f>
        <v>0.7</v>
      </c>
      <c r="E148" s="561">
        <f t="shared" ref="E148:E153" si="8">+D148</f>
        <v>0.7</v>
      </c>
      <c r="F148" s="562"/>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55"/>
    </row>
    <row r="149" spans="1:28" ht="30" customHeight="1" x14ac:dyDescent="0.2">
      <c r="A149" s="556">
        <f t="shared" si="7"/>
        <v>146</v>
      </c>
      <c r="B149" s="557" t="s">
        <v>886</v>
      </c>
      <c r="C149" s="558" t="s">
        <v>887</v>
      </c>
      <c r="D149" s="559">
        <f>+MatrizSeguimientoLeyRes1519!N158</f>
        <v>1</v>
      </c>
      <c r="E149" s="560">
        <f t="shared" si="8"/>
        <v>1</v>
      </c>
      <c r="F149" s="561">
        <f>+AVERAGE(E149:E150)</f>
        <v>1</v>
      </c>
      <c r="G149" s="555"/>
      <c r="H149" s="555"/>
      <c r="I149" s="555"/>
      <c r="J149" s="555"/>
      <c r="K149" s="555"/>
      <c r="L149" s="555"/>
      <c r="M149" s="555"/>
      <c r="N149" s="555"/>
      <c r="O149" s="555"/>
      <c r="P149" s="555"/>
      <c r="Q149" s="555"/>
      <c r="R149" s="555"/>
      <c r="S149" s="555"/>
      <c r="T149" s="555"/>
      <c r="U149" s="555"/>
      <c r="V149" s="555"/>
      <c r="W149" s="555"/>
      <c r="X149" s="555"/>
      <c r="Y149" s="555"/>
      <c r="Z149" s="555"/>
      <c r="AA149" s="555"/>
      <c r="AB149" s="555"/>
    </row>
    <row r="150" spans="1:28" ht="15.75" customHeight="1" x14ac:dyDescent="0.2">
      <c r="A150" s="556">
        <f t="shared" si="7"/>
        <v>147</v>
      </c>
      <c r="B150" s="564"/>
      <c r="C150" s="558" t="s">
        <v>893</v>
      </c>
      <c r="D150" s="559">
        <f>+MatrizSeguimientoLeyRes1519!N159</f>
        <v>1</v>
      </c>
      <c r="E150" s="560">
        <f t="shared" si="8"/>
        <v>1</v>
      </c>
      <c r="F150" s="564"/>
      <c r="G150" s="555"/>
      <c r="H150" s="555"/>
      <c r="I150" s="555"/>
      <c r="J150" s="555"/>
      <c r="K150" s="555"/>
      <c r="L150" s="555"/>
      <c r="M150" s="555"/>
      <c r="N150" s="555"/>
      <c r="O150" s="555"/>
      <c r="P150" s="555"/>
      <c r="Q150" s="555"/>
      <c r="R150" s="555"/>
      <c r="S150" s="555"/>
      <c r="T150" s="555"/>
      <c r="U150" s="555"/>
      <c r="V150" s="555"/>
      <c r="W150" s="555"/>
      <c r="X150" s="555"/>
      <c r="Y150" s="555"/>
      <c r="Z150" s="555"/>
      <c r="AA150" s="555"/>
      <c r="AB150" s="555"/>
    </row>
    <row r="151" spans="1:28" ht="45" customHeight="1" x14ac:dyDescent="0.2">
      <c r="A151" s="556">
        <f t="shared" si="7"/>
        <v>148</v>
      </c>
      <c r="B151" s="556" t="s">
        <v>897</v>
      </c>
      <c r="C151" s="558" t="s">
        <v>897</v>
      </c>
      <c r="D151" s="559">
        <f>+MatrizSeguimientoLeyRes1519!N160</f>
        <v>1</v>
      </c>
      <c r="E151" s="560">
        <f t="shared" si="8"/>
        <v>1</v>
      </c>
      <c r="F151" s="560">
        <f>+E151</f>
        <v>1</v>
      </c>
      <c r="G151" s="555"/>
      <c r="H151" s="555"/>
      <c r="I151" s="555"/>
      <c r="J151" s="555"/>
      <c r="K151" s="555"/>
      <c r="L151" s="555"/>
      <c r="M151" s="555"/>
      <c r="N151" s="555"/>
      <c r="O151" s="555"/>
      <c r="P151" s="555"/>
      <c r="Q151" s="555"/>
      <c r="R151" s="555"/>
      <c r="S151" s="555"/>
      <c r="T151" s="555"/>
      <c r="U151" s="555"/>
      <c r="V151" s="555"/>
      <c r="W151" s="555"/>
      <c r="X151" s="555"/>
      <c r="Y151" s="555"/>
      <c r="Z151" s="555"/>
      <c r="AA151" s="555"/>
      <c r="AB151" s="555"/>
    </row>
    <row r="152" spans="1:28" ht="30" customHeight="1" x14ac:dyDescent="0.2">
      <c r="A152" s="556">
        <f t="shared" si="7"/>
        <v>149</v>
      </c>
      <c r="B152" s="557" t="s">
        <v>901</v>
      </c>
      <c r="C152" s="558" t="s">
        <v>902</v>
      </c>
      <c r="D152" s="559">
        <f>+MatrizSeguimientoLeyRes1519!N161</f>
        <v>1</v>
      </c>
      <c r="E152" s="560">
        <f t="shared" si="8"/>
        <v>1</v>
      </c>
      <c r="F152" s="561">
        <f>+AVERAGE(E152:E153)</f>
        <v>1</v>
      </c>
      <c r="G152" s="555"/>
      <c r="H152" s="555"/>
      <c r="I152" s="555"/>
      <c r="J152" s="555"/>
      <c r="K152" s="555"/>
      <c r="L152" s="555"/>
      <c r="M152" s="555"/>
      <c r="N152" s="555"/>
      <c r="O152" s="555"/>
      <c r="P152" s="555"/>
      <c r="Q152" s="555"/>
      <c r="R152" s="555"/>
      <c r="S152" s="555"/>
      <c r="T152" s="555"/>
      <c r="U152" s="555"/>
      <c r="V152" s="555"/>
      <c r="W152" s="555"/>
      <c r="X152" s="555"/>
      <c r="Y152" s="555"/>
      <c r="Z152" s="555"/>
      <c r="AA152" s="555"/>
      <c r="AB152" s="555"/>
    </row>
    <row r="153" spans="1:28" ht="15.75" customHeight="1" x14ac:dyDescent="0.2">
      <c r="A153" s="556">
        <f t="shared" si="7"/>
        <v>150</v>
      </c>
      <c r="B153" s="564"/>
      <c r="C153" s="558" t="s">
        <v>907</v>
      </c>
      <c r="D153" s="559">
        <f>+MatrizSeguimientoLeyRes1519!N162</f>
        <v>1</v>
      </c>
      <c r="E153" s="560">
        <f t="shared" si="8"/>
        <v>1</v>
      </c>
      <c r="F153" s="564"/>
      <c r="G153" s="555"/>
      <c r="H153" s="555"/>
      <c r="I153" s="555"/>
      <c r="J153" s="555"/>
      <c r="K153" s="555"/>
      <c r="L153" s="555"/>
      <c r="M153" s="555"/>
      <c r="N153" s="555"/>
      <c r="O153" s="555"/>
      <c r="P153" s="555"/>
      <c r="Q153" s="555"/>
      <c r="R153" s="555"/>
      <c r="S153" s="555"/>
      <c r="T153" s="555"/>
      <c r="U153" s="555"/>
      <c r="V153" s="555"/>
      <c r="W153" s="555"/>
      <c r="X153" s="555"/>
      <c r="Y153" s="555"/>
      <c r="Z153" s="555"/>
      <c r="AA153" s="555"/>
      <c r="AB153" s="555"/>
    </row>
    <row r="154" spans="1:28" ht="15.75" customHeight="1" x14ac:dyDescent="0.2">
      <c r="A154" s="555"/>
      <c r="B154" s="555"/>
      <c r="C154" s="574"/>
      <c r="D154" s="575"/>
      <c r="E154" s="569"/>
      <c r="F154" s="569"/>
      <c r="G154" s="555"/>
      <c r="H154" s="555"/>
      <c r="I154" s="555"/>
      <c r="J154" s="555"/>
      <c r="K154" s="555"/>
      <c r="L154" s="555"/>
      <c r="M154" s="555"/>
      <c r="N154" s="555"/>
      <c r="O154" s="555"/>
      <c r="P154" s="555"/>
      <c r="Q154" s="555"/>
      <c r="R154" s="555"/>
      <c r="S154" s="555"/>
      <c r="T154" s="555"/>
      <c r="U154" s="555"/>
      <c r="V154" s="555"/>
      <c r="W154" s="555"/>
      <c r="X154" s="555"/>
      <c r="Y154" s="555"/>
      <c r="Z154" s="555"/>
      <c r="AA154" s="555"/>
      <c r="AB154" s="555"/>
    </row>
    <row r="155" spans="1:28" ht="15" customHeight="1" x14ac:dyDescent="0.2">
      <c r="A155" s="555"/>
      <c r="B155" s="555"/>
      <c r="C155" s="574"/>
      <c r="D155" s="787" t="s">
        <v>929</v>
      </c>
      <c r="E155" s="701"/>
      <c r="F155" s="788">
        <f>+AVERAGE(F3:F153)</f>
        <v>0.97067099567099568</v>
      </c>
      <c r="G155" s="574"/>
      <c r="H155" s="574"/>
      <c r="I155" s="555"/>
      <c r="J155" s="555"/>
      <c r="K155" s="555"/>
      <c r="L155" s="555"/>
      <c r="M155" s="555"/>
      <c r="N155" s="555"/>
      <c r="O155" s="555"/>
      <c r="P155" s="555"/>
      <c r="Q155" s="555"/>
      <c r="R155" s="555"/>
      <c r="S155" s="555"/>
      <c r="T155" s="555"/>
      <c r="U155" s="555"/>
      <c r="V155" s="555"/>
      <c r="W155" s="555"/>
      <c r="X155" s="555"/>
      <c r="Y155" s="555"/>
      <c r="Z155" s="555"/>
      <c r="AA155" s="555"/>
      <c r="AB155" s="555"/>
    </row>
    <row r="156" spans="1:28" ht="15.75" customHeight="1" x14ac:dyDescent="0.2">
      <c r="A156" s="555"/>
      <c r="B156" s="555"/>
      <c r="C156" s="574"/>
      <c r="D156" s="701"/>
      <c r="E156" s="701"/>
      <c r="F156" s="701"/>
      <c r="G156" s="574"/>
      <c r="H156" s="574"/>
      <c r="I156" s="555"/>
      <c r="J156" s="555"/>
      <c r="K156" s="555"/>
      <c r="L156" s="555"/>
      <c r="M156" s="555"/>
      <c r="N156" s="555"/>
      <c r="O156" s="555"/>
      <c r="P156" s="555"/>
      <c r="Q156" s="555"/>
      <c r="R156" s="555"/>
      <c r="S156" s="555"/>
      <c r="T156" s="555"/>
      <c r="U156" s="555"/>
      <c r="V156" s="555"/>
      <c r="W156" s="555"/>
      <c r="X156" s="555"/>
      <c r="Y156" s="555"/>
      <c r="Z156" s="555"/>
      <c r="AA156" s="555"/>
      <c r="AB156" s="555"/>
    </row>
    <row r="157" spans="1:28" ht="15.75" customHeight="1" x14ac:dyDescent="0.2">
      <c r="A157" s="555"/>
      <c r="B157" s="555"/>
      <c r="C157" s="574"/>
      <c r="D157" s="576"/>
      <c r="E157" s="569"/>
      <c r="F157" s="569"/>
      <c r="G157" s="574"/>
      <c r="H157" s="574"/>
      <c r="I157" s="555"/>
      <c r="J157" s="555"/>
      <c r="K157" s="555"/>
      <c r="L157" s="555"/>
      <c r="M157" s="555"/>
      <c r="N157" s="555"/>
      <c r="O157" s="555"/>
      <c r="P157" s="555"/>
      <c r="Q157" s="555"/>
      <c r="R157" s="555"/>
      <c r="S157" s="555"/>
      <c r="T157" s="555"/>
      <c r="U157" s="555"/>
      <c r="V157" s="555"/>
      <c r="W157" s="555"/>
      <c r="X157" s="555"/>
      <c r="Y157" s="555"/>
      <c r="Z157" s="555"/>
      <c r="AA157" s="555"/>
      <c r="AB157" s="555"/>
    </row>
    <row r="158" spans="1:28" ht="15.75" customHeight="1" x14ac:dyDescent="0.2">
      <c r="A158" s="555"/>
      <c r="B158" s="555"/>
      <c r="C158" s="574"/>
      <c r="D158" s="577"/>
      <c r="E158" s="569"/>
      <c r="F158" s="569"/>
      <c r="G158" s="574"/>
      <c r="H158" s="574"/>
      <c r="I158" s="555"/>
      <c r="J158" s="555"/>
      <c r="K158" s="555"/>
      <c r="L158" s="555"/>
      <c r="M158" s="555"/>
      <c r="N158" s="555"/>
      <c r="O158" s="555"/>
      <c r="P158" s="555"/>
      <c r="Q158" s="555"/>
      <c r="R158" s="555"/>
      <c r="S158" s="555"/>
      <c r="T158" s="555"/>
      <c r="U158" s="555"/>
      <c r="V158" s="555"/>
      <c r="W158" s="555"/>
      <c r="X158" s="555"/>
      <c r="Y158" s="555"/>
      <c r="Z158" s="555"/>
      <c r="AA158" s="555"/>
      <c r="AB158" s="555"/>
    </row>
    <row r="159" spans="1:28" ht="15.75" customHeight="1" x14ac:dyDescent="0.2">
      <c r="A159" s="555"/>
      <c r="B159" s="555"/>
      <c r="C159" s="574"/>
      <c r="D159" s="576"/>
      <c r="E159" s="569"/>
      <c r="F159" s="569"/>
      <c r="G159" s="574"/>
      <c r="H159" s="574"/>
      <c r="I159" s="555"/>
      <c r="J159" s="555"/>
      <c r="K159" s="555"/>
      <c r="L159" s="555"/>
      <c r="M159" s="555"/>
      <c r="N159" s="555"/>
      <c r="O159" s="555"/>
      <c r="P159" s="555"/>
      <c r="Q159" s="555"/>
      <c r="R159" s="555"/>
      <c r="S159" s="555"/>
      <c r="T159" s="555"/>
      <c r="U159" s="555"/>
      <c r="V159" s="555"/>
      <c r="W159" s="555"/>
      <c r="X159" s="555"/>
      <c r="Y159" s="555"/>
      <c r="Z159" s="555"/>
      <c r="AA159" s="555"/>
      <c r="AB159" s="555"/>
    </row>
    <row r="160" spans="1:28" ht="15.75" customHeight="1" x14ac:dyDescent="0.2">
      <c r="A160" s="555"/>
      <c r="B160" s="555"/>
      <c r="C160" s="574"/>
      <c r="D160" s="575"/>
      <c r="E160" s="569"/>
      <c r="F160" s="569"/>
      <c r="G160" s="555"/>
      <c r="H160" s="555"/>
      <c r="I160" s="555"/>
      <c r="J160" s="555"/>
      <c r="K160" s="555"/>
      <c r="L160" s="555"/>
      <c r="M160" s="555"/>
      <c r="N160" s="555"/>
      <c r="O160" s="555"/>
      <c r="P160" s="555"/>
      <c r="Q160" s="555"/>
      <c r="R160" s="555"/>
      <c r="S160" s="555"/>
      <c r="T160" s="555"/>
      <c r="U160" s="555"/>
      <c r="V160" s="555"/>
      <c r="W160" s="555"/>
      <c r="X160" s="555"/>
      <c r="Y160" s="555"/>
      <c r="Z160" s="555"/>
      <c r="AA160" s="555"/>
      <c r="AB160" s="555"/>
    </row>
    <row r="161" spans="1:28" ht="15.75" customHeight="1" x14ac:dyDescent="0.2">
      <c r="A161" s="555"/>
      <c r="B161" s="555"/>
      <c r="C161" s="574"/>
      <c r="D161" s="575"/>
      <c r="E161" s="569"/>
      <c r="F161" s="569"/>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row>
    <row r="162" spans="1:28" ht="15.75" customHeight="1" x14ac:dyDescent="0.2">
      <c r="A162" s="555"/>
      <c r="B162" s="555"/>
      <c r="C162" s="574"/>
      <c r="D162" s="575"/>
      <c r="E162" s="569"/>
      <c r="F162" s="569"/>
      <c r="G162" s="555"/>
      <c r="H162" s="555"/>
      <c r="I162" s="555"/>
      <c r="J162" s="555"/>
      <c r="K162" s="555"/>
      <c r="L162" s="555"/>
      <c r="M162" s="555"/>
      <c r="N162" s="555"/>
      <c r="O162" s="555"/>
      <c r="P162" s="555"/>
      <c r="Q162" s="555"/>
      <c r="R162" s="555"/>
      <c r="S162" s="555"/>
      <c r="T162" s="555"/>
      <c r="U162" s="555"/>
      <c r="V162" s="555"/>
      <c r="W162" s="555"/>
      <c r="X162" s="555"/>
      <c r="Y162" s="555"/>
      <c r="Z162" s="555"/>
      <c r="AA162" s="555"/>
      <c r="AB162" s="555"/>
    </row>
    <row r="163" spans="1:28" ht="15.75" customHeight="1" x14ac:dyDescent="0.2">
      <c r="A163" s="555"/>
      <c r="B163" s="555"/>
      <c r="C163" s="574"/>
      <c r="D163" s="575"/>
      <c r="E163" s="569"/>
      <c r="F163" s="569"/>
      <c r="G163" s="555"/>
      <c r="H163" s="555"/>
      <c r="I163" s="555"/>
      <c r="J163" s="555"/>
      <c r="K163" s="555"/>
      <c r="L163" s="555"/>
      <c r="M163" s="555"/>
      <c r="N163" s="555"/>
      <c r="O163" s="555"/>
      <c r="P163" s="555"/>
      <c r="Q163" s="555"/>
      <c r="R163" s="555"/>
      <c r="S163" s="555"/>
      <c r="T163" s="555"/>
      <c r="U163" s="555"/>
      <c r="V163" s="555"/>
      <c r="W163" s="555"/>
      <c r="X163" s="555"/>
      <c r="Y163" s="555"/>
      <c r="Z163" s="555"/>
      <c r="AA163" s="555"/>
      <c r="AB163" s="555"/>
    </row>
    <row r="164" spans="1:28" ht="15.75" customHeight="1" x14ac:dyDescent="0.2">
      <c r="A164" s="555"/>
      <c r="B164" s="555"/>
      <c r="C164" s="574"/>
      <c r="D164" s="575"/>
      <c r="E164" s="569"/>
      <c r="F164" s="569"/>
      <c r="G164" s="555"/>
      <c r="H164" s="555"/>
      <c r="I164" s="555"/>
      <c r="J164" s="555"/>
      <c r="K164" s="555"/>
      <c r="L164" s="555"/>
      <c r="M164" s="555"/>
      <c r="N164" s="555"/>
      <c r="O164" s="555"/>
      <c r="P164" s="555"/>
      <c r="Q164" s="555"/>
      <c r="R164" s="555"/>
      <c r="S164" s="555"/>
      <c r="T164" s="555"/>
      <c r="U164" s="555"/>
      <c r="V164" s="555"/>
      <c r="W164" s="555"/>
      <c r="X164" s="555"/>
      <c r="Y164" s="555"/>
      <c r="Z164" s="555"/>
      <c r="AA164" s="555"/>
      <c r="AB164" s="555"/>
    </row>
    <row r="165" spans="1:28" ht="15.75" customHeight="1" x14ac:dyDescent="0.2">
      <c r="A165" s="555"/>
      <c r="B165" s="555"/>
      <c r="C165" s="574"/>
      <c r="D165" s="575"/>
      <c r="E165" s="569"/>
      <c r="F165" s="569"/>
      <c r="G165" s="555"/>
      <c r="H165" s="555"/>
      <c r="I165" s="555"/>
      <c r="J165" s="555"/>
      <c r="K165" s="555"/>
      <c r="L165" s="555"/>
      <c r="M165" s="555"/>
      <c r="N165" s="555"/>
      <c r="O165" s="555"/>
      <c r="P165" s="555"/>
      <c r="Q165" s="555"/>
      <c r="R165" s="555"/>
      <c r="S165" s="555"/>
      <c r="T165" s="555"/>
      <c r="U165" s="555"/>
      <c r="V165" s="555"/>
      <c r="W165" s="555"/>
      <c r="X165" s="555"/>
      <c r="Y165" s="555"/>
      <c r="Z165" s="555"/>
      <c r="AA165" s="555"/>
      <c r="AB165" s="555"/>
    </row>
    <row r="166" spans="1:28" ht="15.75" customHeight="1" x14ac:dyDescent="0.2">
      <c r="A166" s="555"/>
      <c r="B166" s="555"/>
      <c r="C166" s="574"/>
      <c r="D166" s="575"/>
      <c r="E166" s="569"/>
      <c r="F166" s="569"/>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5"/>
    </row>
    <row r="167" spans="1:28" ht="15.75" customHeight="1" x14ac:dyDescent="0.2">
      <c r="A167" s="555"/>
      <c r="B167" s="555"/>
      <c r="C167" s="574"/>
      <c r="D167" s="575"/>
      <c r="E167" s="569"/>
      <c r="F167" s="569"/>
      <c r="G167" s="555"/>
      <c r="H167" s="555"/>
      <c r="I167" s="555"/>
      <c r="J167" s="555"/>
      <c r="K167" s="555"/>
      <c r="L167" s="555"/>
      <c r="M167" s="555"/>
      <c r="N167" s="555"/>
      <c r="O167" s="555"/>
      <c r="P167" s="555"/>
      <c r="Q167" s="555"/>
      <c r="R167" s="555"/>
      <c r="S167" s="555"/>
      <c r="T167" s="555"/>
      <c r="U167" s="555"/>
      <c r="V167" s="555"/>
      <c r="W167" s="555"/>
      <c r="X167" s="555"/>
      <c r="Y167" s="555"/>
      <c r="Z167" s="555"/>
      <c r="AA167" s="555"/>
      <c r="AB167" s="555"/>
    </row>
    <row r="168" spans="1:28" ht="15.75" customHeight="1" x14ac:dyDescent="0.2">
      <c r="A168" s="555"/>
      <c r="B168" s="555"/>
      <c r="C168" s="574"/>
      <c r="D168" s="575"/>
      <c r="E168" s="569"/>
      <c r="F168" s="569"/>
      <c r="G168" s="555"/>
      <c r="H168" s="555"/>
      <c r="I168" s="555"/>
      <c r="J168" s="555"/>
      <c r="K168" s="555"/>
      <c r="L168" s="555"/>
      <c r="M168" s="555"/>
      <c r="N168" s="555"/>
      <c r="O168" s="555"/>
      <c r="P168" s="555"/>
      <c r="Q168" s="555"/>
      <c r="R168" s="555"/>
      <c r="S168" s="555"/>
      <c r="T168" s="555"/>
      <c r="U168" s="555"/>
      <c r="V168" s="555"/>
      <c r="W168" s="555"/>
      <c r="X168" s="555"/>
      <c r="Y168" s="555"/>
      <c r="Z168" s="555"/>
      <c r="AA168" s="555"/>
      <c r="AB168" s="555"/>
    </row>
    <row r="169" spans="1:28" ht="15.75" customHeight="1" x14ac:dyDescent="0.2">
      <c r="A169" s="555"/>
      <c r="B169" s="555"/>
      <c r="C169" s="574"/>
      <c r="D169" s="575"/>
      <c r="E169" s="569"/>
      <c r="F169" s="569"/>
      <c r="G169" s="555"/>
      <c r="H169" s="555"/>
      <c r="I169" s="555"/>
      <c r="J169" s="555"/>
      <c r="K169" s="555"/>
      <c r="L169" s="555"/>
      <c r="M169" s="555"/>
      <c r="N169" s="555"/>
      <c r="O169" s="555"/>
      <c r="P169" s="555"/>
      <c r="Q169" s="555"/>
      <c r="R169" s="555"/>
      <c r="S169" s="555"/>
      <c r="T169" s="555"/>
      <c r="U169" s="555"/>
      <c r="V169" s="555"/>
      <c r="W169" s="555"/>
      <c r="X169" s="555"/>
      <c r="Y169" s="555"/>
      <c r="Z169" s="555"/>
      <c r="AA169" s="555"/>
      <c r="AB169" s="555"/>
    </row>
    <row r="170" spans="1:28" ht="15.75" customHeight="1" x14ac:dyDescent="0.2">
      <c r="A170" s="555"/>
      <c r="B170" s="555"/>
      <c r="C170" s="574"/>
      <c r="D170" s="575"/>
      <c r="E170" s="569"/>
      <c r="F170" s="569"/>
      <c r="G170" s="555"/>
      <c r="H170" s="555"/>
      <c r="I170" s="555"/>
      <c r="J170" s="555"/>
      <c r="K170" s="555"/>
      <c r="L170" s="555"/>
      <c r="M170" s="555"/>
      <c r="N170" s="555"/>
      <c r="O170" s="555"/>
      <c r="P170" s="555"/>
      <c r="Q170" s="555"/>
      <c r="R170" s="555"/>
      <c r="S170" s="555"/>
      <c r="T170" s="555"/>
      <c r="U170" s="555"/>
      <c r="V170" s="555"/>
      <c r="W170" s="555"/>
      <c r="X170" s="555"/>
      <c r="Y170" s="555"/>
      <c r="Z170" s="555"/>
      <c r="AA170" s="555"/>
      <c r="AB170" s="555"/>
    </row>
    <row r="171" spans="1:28" ht="15.75" customHeight="1" x14ac:dyDescent="0.2">
      <c r="A171" s="555"/>
      <c r="B171" s="555"/>
      <c r="C171" s="574"/>
      <c r="D171" s="575"/>
      <c r="E171" s="569"/>
      <c r="F171" s="569"/>
      <c r="G171" s="555"/>
      <c r="H171" s="555"/>
      <c r="I171" s="555"/>
      <c r="J171" s="555"/>
      <c r="K171" s="555"/>
      <c r="L171" s="555"/>
      <c r="M171" s="555"/>
      <c r="N171" s="555"/>
      <c r="O171" s="555"/>
      <c r="P171" s="555"/>
      <c r="Q171" s="555"/>
      <c r="R171" s="555"/>
      <c r="S171" s="555"/>
      <c r="T171" s="555"/>
      <c r="U171" s="555"/>
      <c r="V171" s="555"/>
      <c r="W171" s="555"/>
      <c r="X171" s="555"/>
      <c r="Y171" s="555"/>
      <c r="Z171" s="555"/>
      <c r="AA171" s="555"/>
      <c r="AB171" s="555"/>
    </row>
    <row r="172" spans="1:28" ht="15.75" customHeight="1" x14ac:dyDescent="0.2">
      <c r="A172" s="555"/>
      <c r="B172" s="555"/>
      <c r="C172" s="574"/>
      <c r="D172" s="575"/>
      <c r="E172" s="569"/>
      <c r="F172" s="569"/>
      <c r="G172" s="555"/>
      <c r="H172" s="555"/>
      <c r="I172" s="555"/>
      <c r="J172" s="555"/>
      <c r="K172" s="555"/>
      <c r="L172" s="555"/>
      <c r="M172" s="555"/>
      <c r="N172" s="555"/>
      <c r="O172" s="555"/>
      <c r="P172" s="555"/>
      <c r="Q172" s="555"/>
      <c r="R172" s="555"/>
      <c r="S172" s="555"/>
      <c r="T172" s="555"/>
      <c r="U172" s="555"/>
      <c r="V172" s="555"/>
      <c r="W172" s="555"/>
      <c r="X172" s="555"/>
      <c r="Y172" s="555"/>
      <c r="Z172" s="555"/>
      <c r="AA172" s="555"/>
      <c r="AB172" s="555"/>
    </row>
    <row r="173" spans="1:28" ht="15.75" customHeight="1" x14ac:dyDescent="0.2">
      <c r="A173" s="555"/>
      <c r="B173" s="555"/>
      <c r="C173" s="574"/>
      <c r="D173" s="575"/>
      <c r="E173" s="569"/>
      <c r="F173" s="569"/>
      <c r="G173" s="555"/>
      <c r="H173" s="555"/>
      <c r="I173" s="555"/>
      <c r="J173" s="555"/>
      <c r="K173" s="555"/>
      <c r="L173" s="555"/>
      <c r="M173" s="555"/>
      <c r="N173" s="555"/>
      <c r="O173" s="555"/>
      <c r="P173" s="555"/>
      <c r="Q173" s="555"/>
      <c r="R173" s="555"/>
      <c r="S173" s="555"/>
      <c r="T173" s="555"/>
      <c r="U173" s="555"/>
      <c r="V173" s="555"/>
      <c r="W173" s="555"/>
      <c r="X173" s="555"/>
      <c r="Y173" s="555"/>
      <c r="Z173" s="555"/>
      <c r="AA173" s="555"/>
      <c r="AB173" s="555"/>
    </row>
    <row r="174" spans="1:28" ht="15.75" customHeight="1" x14ac:dyDescent="0.2">
      <c r="A174" s="555"/>
      <c r="B174" s="555"/>
      <c r="C174" s="574"/>
      <c r="D174" s="575"/>
      <c r="E174" s="569"/>
      <c r="F174" s="569"/>
      <c r="G174" s="555"/>
      <c r="H174" s="555"/>
      <c r="I174" s="555"/>
      <c r="J174" s="555"/>
      <c r="K174" s="555"/>
      <c r="L174" s="555"/>
      <c r="M174" s="555"/>
      <c r="N174" s="555"/>
      <c r="O174" s="555"/>
      <c r="P174" s="555"/>
      <c r="Q174" s="555"/>
      <c r="R174" s="555"/>
      <c r="S174" s="555"/>
      <c r="T174" s="555"/>
      <c r="U174" s="555"/>
      <c r="V174" s="555"/>
      <c r="W174" s="555"/>
      <c r="X174" s="555"/>
      <c r="Y174" s="555"/>
      <c r="Z174" s="555"/>
      <c r="AA174" s="555"/>
      <c r="AB174" s="555"/>
    </row>
    <row r="175" spans="1:28" ht="15.75" customHeight="1" x14ac:dyDescent="0.2">
      <c r="A175" s="555"/>
      <c r="B175" s="555"/>
      <c r="C175" s="574"/>
      <c r="D175" s="575"/>
      <c r="E175" s="569"/>
      <c r="F175" s="569"/>
      <c r="G175" s="555"/>
      <c r="H175" s="555"/>
      <c r="I175" s="555"/>
      <c r="J175" s="555"/>
      <c r="K175" s="555"/>
      <c r="L175" s="555"/>
      <c r="M175" s="555"/>
      <c r="N175" s="555"/>
      <c r="O175" s="555"/>
      <c r="P175" s="555"/>
      <c r="Q175" s="555"/>
      <c r="R175" s="555"/>
      <c r="S175" s="555"/>
      <c r="T175" s="555"/>
      <c r="U175" s="555"/>
      <c r="V175" s="555"/>
      <c r="W175" s="555"/>
      <c r="X175" s="555"/>
      <c r="Y175" s="555"/>
      <c r="Z175" s="555"/>
      <c r="AA175" s="555"/>
      <c r="AB175" s="555"/>
    </row>
    <row r="176" spans="1:28" ht="15.75" customHeight="1" x14ac:dyDescent="0.2">
      <c r="A176" s="555"/>
      <c r="B176" s="555"/>
      <c r="C176" s="574"/>
      <c r="D176" s="575"/>
      <c r="E176" s="569"/>
      <c r="F176" s="569"/>
      <c r="G176" s="555"/>
      <c r="H176" s="555"/>
      <c r="I176" s="555"/>
      <c r="J176" s="555"/>
      <c r="K176" s="555"/>
      <c r="L176" s="555"/>
      <c r="M176" s="555"/>
      <c r="N176" s="555"/>
      <c r="O176" s="555"/>
      <c r="P176" s="555"/>
      <c r="Q176" s="555"/>
      <c r="R176" s="555"/>
      <c r="S176" s="555"/>
      <c r="T176" s="555"/>
      <c r="U176" s="555"/>
      <c r="V176" s="555"/>
      <c r="W176" s="555"/>
      <c r="X176" s="555"/>
      <c r="Y176" s="555"/>
      <c r="Z176" s="555"/>
      <c r="AA176" s="555"/>
      <c r="AB176" s="555"/>
    </row>
    <row r="177" spans="1:28" ht="15.75" customHeight="1" x14ac:dyDescent="0.2">
      <c r="A177" s="555"/>
      <c r="B177" s="555"/>
      <c r="C177" s="574"/>
      <c r="D177" s="575"/>
      <c r="E177" s="569"/>
      <c r="F177" s="569"/>
      <c r="G177" s="555"/>
      <c r="H177" s="555"/>
      <c r="I177" s="555"/>
      <c r="J177" s="555"/>
      <c r="K177" s="555"/>
      <c r="L177" s="555"/>
      <c r="M177" s="555"/>
      <c r="N177" s="555"/>
      <c r="O177" s="555"/>
      <c r="P177" s="555"/>
      <c r="Q177" s="555"/>
      <c r="R177" s="555"/>
      <c r="S177" s="555"/>
      <c r="T177" s="555"/>
      <c r="U177" s="555"/>
      <c r="V177" s="555"/>
      <c r="W177" s="555"/>
      <c r="X177" s="555"/>
      <c r="Y177" s="555"/>
      <c r="Z177" s="555"/>
      <c r="AA177" s="555"/>
      <c r="AB177" s="555"/>
    </row>
    <row r="178" spans="1:28" ht="15.75" customHeight="1" x14ac:dyDescent="0.2">
      <c r="A178" s="555"/>
      <c r="B178" s="555"/>
      <c r="C178" s="574"/>
      <c r="D178" s="575"/>
      <c r="E178" s="569"/>
      <c r="F178" s="569"/>
      <c r="G178" s="555"/>
      <c r="H178" s="555"/>
      <c r="I178" s="555"/>
      <c r="J178" s="555"/>
      <c r="K178" s="555"/>
      <c r="L178" s="555"/>
      <c r="M178" s="555"/>
      <c r="N178" s="555"/>
      <c r="O178" s="555"/>
      <c r="P178" s="555"/>
      <c r="Q178" s="555"/>
      <c r="R178" s="555"/>
      <c r="S178" s="555"/>
      <c r="T178" s="555"/>
      <c r="U178" s="555"/>
      <c r="V178" s="555"/>
      <c r="W178" s="555"/>
      <c r="X178" s="555"/>
      <c r="Y178" s="555"/>
      <c r="Z178" s="555"/>
      <c r="AA178" s="555"/>
      <c r="AB178" s="555"/>
    </row>
    <row r="179" spans="1:28" ht="15.75" customHeight="1" x14ac:dyDescent="0.2">
      <c r="A179" s="555"/>
      <c r="B179" s="555"/>
      <c r="C179" s="574"/>
      <c r="D179" s="575"/>
      <c r="E179" s="569"/>
      <c r="F179" s="569"/>
      <c r="G179" s="555"/>
      <c r="H179" s="555"/>
      <c r="I179" s="555"/>
      <c r="J179" s="555"/>
      <c r="K179" s="555"/>
      <c r="L179" s="555"/>
      <c r="M179" s="555"/>
      <c r="N179" s="555"/>
      <c r="O179" s="555"/>
      <c r="P179" s="555"/>
      <c r="Q179" s="555"/>
      <c r="R179" s="555"/>
      <c r="S179" s="555"/>
      <c r="T179" s="555"/>
      <c r="U179" s="555"/>
      <c r="V179" s="555"/>
      <c r="W179" s="555"/>
      <c r="X179" s="555"/>
      <c r="Y179" s="555"/>
      <c r="Z179" s="555"/>
      <c r="AA179" s="555"/>
      <c r="AB179" s="555"/>
    </row>
    <row r="180" spans="1:28" ht="15.75" customHeight="1" x14ac:dyDescent="0.2">
      <c r="A180" s="555"/>
      <c r="B180" s="555"/>
      <c r="C180" s="574"/>
      <c r="D180" s="575"/>
      <c r="E180" s="569"/>
      <c r="F180" s="569"/>
      <c r="G180" s="555"/>
      <c r="H180" s="555"/>
      <c r="I180" s="555"/>
      <c r="J180" s="555"/>
      <c r="K180" s="555"/>
      <c r="L180" s="555"/>
      <c r="M180" s="555"/>
      <c r="N180" s="555"/>
      <c r="O180" s="555"/>
      <c r="P180" s="555"/>
      <c r="Q180" s="555"/>
      <c r="R180" s="555"/>
      <c r="S180" s="555"/>
      <c r="T180" s="555"/>
      <c r="U180" s="555"/>
      <c r="V180" s="555"/>
      <c r="W180" s="555"/>
      <c r="X180" s="555"/>
      <c r="Y180" s="555"/>
      <c r="Z180" s="555"/>
      <c r="AA180" s="555"/>
      <c r="AB180" s="555"/>
    </row>
    <row r="181" spans="1:28" ht="15.75" customHeight="1" x14ac:dyDescent="0.2">
      <c r="A181" s="555"/>
      <c r="B181" s="555"/>
      <c r="C181" s="574"/>
      <c r="D181" s="575"/>
      <c r="E181" s="569"/>
      <c r="F181" s="569"/>
      <c r="G181" s="555"/>
      <c r="H181" s="555"/>
      <c r="I181" s="555"/>
      <c r="J181" s="555"/>
      <c r="K181" s="555"/>
      <c r="L181" s="555"/>
      <c r="M181" s="555"/>
      <c r="N181" s="555"/>
      <c r="O181" s="555"/>
      <c r="P181" s="555"/>
      <c r="Q181" s="555"/>
      <c r="R181" s="555"/>
      <c r="S181" s="555"/>
      <c r="T181" s="555"/>
      <c r="U181" s="555"/>
      <c r="V181" s="555"/>
      <c r="W181" s="555"/>
      <c r="X181" s="555"/>
      <c r="Y181" s="555"/>
      <c r="Z181" s="555"/>
      <c r="AA181" s="555"/>
      <c r="AB181" s="555"/>
    </row>
    <row r="182" spans="1:28" ht="15.75" customHeight="1" x14ac:dyDescent="0.2">
      <c r="A182" s="555"/>
      <c r="B182" s="555"/>
      <c r="C182" s="574"/>
      <c r="D182" s="575"/>
      <c r="E182" s="569"/>
      <c r="F182" s="569"/>
      <c r="G182" s="555"/>
      <c r="H182" s="555"/>
      <c r="I182" s="555"/>
      <c r="J182" s="555"/>
      <c r="K182" s="555"/>
      <c r="L182" s="555"/>
      <c r="M182" s="555"/>
      <c r="N182" s="555"/>
      <c r="O182" s="555"/>
      <c r="P182" s="555"/>
      <c r="Q182" s="555"/>
      <c r="R182" s="555"/>
      <c r="S182" s="555"/>
      <c r="T182" s="555"/>
      <c r="U182" s="555"/>
      <c r="V182" s="555"/>
      <c r="W182" s="555"/>
      <c r="X182" s="555"/>
      <c r="Y182" s="555"/>
      <c r="Z182" s="555"/>
      <c r="AA182" s="555"/>
      <c r="AB182" s="555"/>
    </row>
    <row r="183" spans="1:28" ht="15.75" customHeight="1" x14ac:dyDescent="0.2">
      <c r="A183" s="555"/>
      <c r="B183" s="555"/>
      <c r="C183" s="574"/>
      <c r="D183" s="575"/>
      <c r="E183" s="569"/>
      <c r="F183" s="569"/>
      <c r="G183" s="555"/>
      <c r="H183" s="555"/>
      <c r="I183" s="555"/>
      <c r="J183" s="555"/>
      <c r="K183" s="555"/>
      <c r="L183" s="555"/>
      <c r="M183" s="555"/>
      <c r="N183" s="555"/>
      <c r="O183" s="555"/>
      <c r="P183" s="555"/>
      <c r="Q183" s="555"/>
      <c r="R183" s="555"/>
      <c r="S183" s="555"/>
      <c r="T183" s="555"/>
      <c r="U183" s="555"/>
      <c r="V183" s="555"/>
      <c r="W183" s="555"/>
      <c r="X183" s="555"/>
      <c r="Y183" s="555"/>
      <c r="Z183" s="555"/>
      <c r="AA183" s="555"/>
      <c r="AB183" s="555"/>
    </row>
    <row r="184" spans="1:28" ht="15.75" customHeight="1" x14ac:dyDescent="0.2">
      <c r="A184" s="555"/>
      <c r="B184" s="555"/>
      <c r="C184" s="574"/>
      <c r="D184" s="575"/>
      <c r="E184" s="569"/>
      <c r="F184" s="569"/>
      <c r="G184" s="555"/>
      <c r="H184" s="555"/>
      <c r="I184" s="555"/>
      <c r="J184" s="555"/>
      <c r="K184" s="555"/>
      <c r="L184" s="555"/>
      <c r="M184" s="555"/>
      <c r="N184" s="555"/>
      <c r="O184" s="555"/>
      <c r="P184" s="555"/>
      <c r="Q184" s="555"/>
      <c r="R184" s="555"/>
      <c r="S184" s="555"/>
      <c r="T184" s="555"/>
      <c r="U184" s="555"/>
      <c r="V184" s="555"/>
      <c r="W184" s="555"/>
      <c r="X184" s="555"/>
      <c r="Y184" s="555"/>
      <c r="Z184" s="555"/>
      <c r="AA184" s="555"/>
      <c r="AB184" s="555"/>
    </row>
    <row r="185" spans="1:28" ht="15.75" customHeight="1" x14ac:dyDescent="0.2">
      <c r="A185" s="555"/>
      <c r="B185" s="555"/>
      <c r="C185" s="574"/>
      <c r="D185" s="575"/>
      <c r="E185" s="569"/>
      <c r="F185" s="569"/>
      <c r="G185" s="555"/>
      <c r="H185" s="555"/>
      <c r="I185" s="555"/>
      <c r="J185" s="555"/>
      <c r="K185" s="555"/>
      <c r="L185" s="555"/>
      <c r="M185" s="555"/>
      <c r="N185" s="555"/>
      <c r="O185" s="555"/>
      <c r="P185" s="555"/>
      <c r="Q185" s="555"/>
      <c r="R185" s="555"/>
      <c r="S185" s="555"/>
      <c r="T185" s="555"/>
      <c r="U185" s="555"/>
      <c r="V185" s="555"/>
      <c r="W185" s="555"/>
      <c r="X185" s="555"/>
      <c r="Y185" s="555"/>
      <c r="Z185" s="555"/>
      <c r="AA185" s="555"/>
      <c r="AB185" s="555"/>
    </row>
    <row r="186" spans="1:28" ht="15.75" customHeight="1" x14ac:dyDescent="0.2">
      <c r="A186" s="555"/>
      <c r="B186" s="555"/>
      <c r="C186" s="574"/>
      <c r="D186" s="575"/>
      <c r="E186" s="569"/>
      <c r="F186" s="569"/>
      <c r="G186" s="555"/>
      <c r="H186" s="555"/>
      <c r="I186" s="555"/>
      <c r="J186" s="555"/>
      <c r="K186" s="555"/>
      <c r="L186" s="555"/>
      <c r="M186" s="555"/>
      <c r="N186" s="555"/>
      <c r="O186" s="555"/>
      <c r="P186" s="555"/>
      <c r="Q186" s="555"/>
      <c r="R186" s="555"/>
      <c r="S186" s="555"/>
      <c r="T186" s="555"/>
      <c r="U186" s="555"/>
      <c r="V186" s="555"/>
      <c r="W186" s="555"/>
      <c r="X186" s="555"/>
      <c r="Y186" s="555"/>
      <c r="Z186" s="555"/>
      <c r="AA186" s="555"/>
      <c r="AB186" s="555"/>
    </row>
    <row r="187" spans="1:28" ht="15.75" customHeight="1" x14ac:dyDescent="0.2">
      <c r="A187" s="555"/>
      <c r="B187" s="555"/>
      <c r="C187" s="574"/>
      <c r="D187" s="575"/>
      <c r="E187" s="569"/>
      <c r="F187" s="569"/>
      <c r="G187" s="555"/>
      <c r="H187" s="555"/>
      <c r="I187" s="555"/>
      <c r="J187" s="555"/>
      <c r="K187" s="555"/>
      <c r="L187" s="555"/>
      <c r="M187" s="555"/>
      <c r="N187" s="555"/>
      <c r="O187" s="555"/>
      <c r="P187" s="555"/>
      <c r="Q187" s="555"/>
      <c r="R187" s="555"/>
      <c r="S187" s="555"/>
      <c r="T187" s="555"/>
      <c r="U187" s="555"/>
      <c r="V187" s="555"/>
      <c r="W187" s="555"/>
      <c r="X187" s="555"/>
      <c r="Y187" s="555"/>
      <c r="Z187" s="555"/>
      <c r="AA187" s="555"/>
      <c r="AB187" s="555"/>
    </row>
    <row r="188" spans="1:28" ht="15.75" customHeight="1" x14ac:dyDescent="0.2">
      <c r="A188" s="555"/>
      <c r="B188" s="555"/>
      <c r="C188" s="574"/>
      <c r="D188" s="575"/>
      <c r="E188" s="569"/>
      <c r="F188" s="569"/>
      <c r="G188" s="555"/>
      <c r="H188" s="555"/>
      <c r="I188" s="555"/>
      <c r="J188" s="555"/>
      <c r="K188" s="555"/>
      <c r="L188" s="555"/>
      <c r="M188" s="555"/>
      <c r="N188" s="555"/>
      <c r="O188" s="555"/>
      <c r="P188" s="555"/>
      <c r="Q188" s="555"/>
      <c r="R188" s="555"/>
      <c r="S188" s="555"/>
      <c r="T188" s="555"/>
      <c r="U188" s="555"/>
      <c r="V188" s="555"/>
      <c r="W188" s="555"/>
      <c r="X188" s="555"/>
      <c r="Y188" s="555"/>
      <c r="Z188" s="555"/>
      <c r="AA188" s="555"/>
      <c r="AB188" s="555"/>
    </row>
    <row r="189" spans="1:28" ht="15.75" customHeight="1" x14ac:dyDescent="0.2">
      <c r="A189" s="555"/>
      <c r="B189" s="555"/>
      <c r="C189" s="574"/>
      <c r="D189" s="575"/>
      <c r="E189" s="569"/>
      <c r="F189" s="569"/>
      <c r="G189" s="555"/>
      <c r="H189" s="555"/>
      <c r="I189" s="555"/>
      <c r="J189" s="555"/>
      <c r="K189" s="555"/>
      <c r="L189" s="555"/>
      <c r="M189" s="555"/>
      <c r="N189" s="555"/>
      <c r="O189" s="555"/>
      <c r="P189" s="555"/>
      <c r="Q189" s="555"/>
      <c r="R189" s="555"/>
      <c r="S189" s="555"/>
      <c r="T189" s="555"/>
      <c r="U189" s="555"/>
      <c r="V189" s="555"/>
      <c r="W189" s="555"/>
      <c r="X189" s="555"/>
      <c r="Y189" s="555"/>
      <c r="Z189" s="555"/>
      <c r="AA189" s="555"/>
      <c r="AB189" s="555"/>
    </row>
    <row r="190" spans="1:28" ht="15.75" customHeight="1" x14ac:dyDescent="0.2">
      <c r="A190" s="555"/>
      <c r="B190" s="555"/>
      <c r="C190" s="574"/>
      <c r="D190" s="575"/>
      <c r="E190" s="569"/>
      <c r="F190" s="569"/>
      <c r="G190" s="555"/>
      <c r="H190" s="555"/>
      <c r="I190" s="555"/>
      <c r="J190" s="555"/>
      <c r="K190" s="555"/>
      <c r="L190" s="555"/>
      <c r="M190" s="555"/>
      <c r="N190" s="555"/>
      <c r="O190" s="555"/>
      <c r="P190" s="555"/>
      <c r="Q190" s="555"/>
      <c r="R190" s="555"/>
      <c r="S190" s="555"/>
      <c r="T190" s="555"/>
      <c r="U190" s="555"/>
      <c r="V190" s="555"/>
      <c r="W190" s="555"/>
      <c r="X190" s="555"/>
      <c r="Y190" s="555"/>
      <c r="Z190" s="555"/>
      <c r="AA190" s="555"/>
      <c r="AB190" s="555"/>
    </row>
    <row r="191" spans="1:28" ht="15.75" customHeight="1" x14ac:dyDescent="0.2">
      <c r="A191" s="555"/>
      <c r="B191" s="555"/>
      <c r="C191" s="574"/>
      <c r="D191" s="575"/>
      <c r="E191" s="569"/>
      <c r="F191" s="569"/>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55"/>
    </row>
    <row r="192" spans="1:28" ht="15.75" customHeight="1" x14ac:dyDescent="0.2">
      <c r="A192" s="555"/>
      <c r="B192" s="555"/>
      <c r="C192" s="574"/>
      <c r="D192" s="575"/>
      <c r="E192" s="569"/>
      <c r="F192" s="569"/>
      <c r="G192" s="555"/>
      <c r="H192" s="555"/>
      <c r="I192" s="555"/>
      <c r="J192" s="555"/>
      <c r="K192" s="555"/>
      <c r="L192" s="555"/>
      <c r="M192" s="555"/>
      <c r="N192" s="555"/>
      <c r="O192" s="555"/>
      <c r="P192" s="555"/>
      <c r="Q192" s="555"/>
      <c r="R192" s="555"/>
      <c r="S192" s="555"/>
      <c r="T192" s="555"/>
      <c r="U192" s="555"/>
      <c r="V192" s="555"/>
      <c r="W192" s="555"/>
      <c r="X192" s="555"/>
      <c r="Y192" s="555"/>
      <c r="Z192" s="555"/>
      <c r="AA192" s="555"/>
      <c r="AB192" s="555"/>
    </row>
    <row r="193" spans="1:28" ht="15.75" customHeight="1" x14ac:dyDescent="0.2">
      <c r="A193" s="555"/>
      <c r="B193" s="555"/>
      <c r="C193" s="574"/>
      <c r="D193" s="575"/>
      <c r="E193" s="569"/>
      <c r="F193" s="569"/>
      <c r="G193" s="555"/>
      <c r="H193" s="555"/>
      <c r="I193" s="555"/>
      <c r="J193" s="555"/>
      <c r="K193" s="555"/>
      <c r="L193" s="555"/>
      <c r="M193" s="555"/>
      <c r="N193" s="555"/>
      <c r="O193" s="555"/>
      <c r="P193" s="555"/>
      <c r="Q193" s="555"/>
      <c r="R193" s="555"/>
      <c r="S193" s="555"/>
      <c r="T193" s="555"/>
      <c r="U193" s="555"/>
      <c r="V193" s="555"/>
      <c r="W193" s="555"/>
      <c r="X193" s="555"/>
      <c r="Y193" s="555"/>
      <c r="Z193" s="555"/>
      <c r="AA193" s="555"/>
      <c r="AB193" s="555"/>
    </row>
    <row r="194" spans="1:28" ht="15.75" customHeight="1" x14ac:dyDescent="0.2">
      <c r="A194" s="555"/>
      <c r="B194" s="555"/>
      <c r="C194" s="574"/>
      <c r="D194" s="575"/>
      <c r="E194" s="569"/>
      <c r="F194" s="569"/>
      <c r="G194" s="555"/>
      <c r="H194" s="555"/>
      <c r="I194" s="555"/>
      <c r="J194" s="555"/>
      <c r="K194" s="555"/>
      <c r="L194" s="555"/>
      <c r="M194" s="555"/>
      <c r="N194" s="555"/>
      <c r="O194" s="555"/>
      <c r="P194" s="555"/>
      <c r="Q194" s="555"/>
      <c r="R194" s="555"/>
      <c r="S194" s="555"/>
      <c r="T194" s="555"/>
      <c r="U194" s="555"/>
      <c r="V194" s="555"/>
      <c r="W194" s="555"/>
      <c r="X194" s="555"/>
      <c r="Y194" s="555"/>
      <c r="Z194" s="555"/>
      <c r="AA194" s="555"/>
      <c r="AB194" s="555"/>
    </row>
    <row r="195" spans="1:28" ht="15.75" customHeight="1" x14ac:dyDescent="0.2">
      <c r="A195" s="555"/>
      <c r="B195" s="555"/>
      <c r="C195" s="574"/>
      <c r="D195" s="575"/>
      <c r="E195" s="569"/>
      <c r="F195" s="569"/>
      <c r="G195" s="555"/>
      <c r="H195" s="555"/>
      <c r="I195" s="555"/>
      <c r="J195" s="555"/>
      <c r="K195" s="555"/>
      <c r="L195" s="555"/>
      <c r="M195" s="555"/>
      <c r="N195" s="555"/>
      <c r="O195" s="555"/>
      <c r="P195" s="555"/>
      <c r="Q195" s="555"/>
      <c r="R195" s="555"/>
      <c r="S195" s="555"/>
      <c r="T195" s="555"/>
      <c r="U195" s="555"/>
      <c r="V195" s="555"/>
      <c r="W195" s="555"/>
      <c r="X195" s="555"/>
      <c r="Y195" s="555"/>
      <c r="Z195" s="555"/>
      <c r="AA195" s="555"/>
      <c r="AB195" s="555"/>
    </row>
    <row r="196" spans="1:28" ht="15.75" customHeight="1" x14ac:dyDescent="0.2">
      <c r="A196" s="555"/>
      <c r="B196" s="555"/>
      <c r="C196" s="574"/>
      <c r="D196" s="575"/>
      <c r="E196" s="569"/>
      <c r="F196" s="569"/>
      <c r="G196" s="555"/>
      <c r="H196" s="555"/>
      <c r="I196" s="555"/>
      <c r="J196" s="555"/>
      <c r="K196" s="555"/>
      <c r="L196" s="555"/>
      <c r="M196" s="555"/>
      <c r="N196" s="555"/>
      <c r="O196" s="555"/>
      <c r="P196" s="555"/>
      <c r="Q196" s="555"/>
      <c r="R196" s="555"/>
      <c r="S196" s="555"/>
      <c r="T196" s="555"/>
      <c r="U196" s="555"/>
      <c r="V196" s="555"/>
      <c r="W196" s="555"/>
      <c r="X196" s="555"/>
      <c r="Y196" s="555"/>
      <c r="Z196" s="555"/>
      <c r="AA196" s="555"/>
      <c r="AB196" s="555"/>
    </row>
    <row r="197" spans="1:28" ht="15.75" customHeight="1" x14ac:dyDescent="0.2">
      <c r="A197" s="555"/>
      <c r="B197" s="555"/>
      <c r="C197" s="574"/>
      <c r="D197" s="575"/>
      <c r="E197" s="569"/>
      <c r="F197" s="569"/>
      <c r="G197" s="555"/>
      <c r="H197" s="555"/>
      <c r="I197" s="555"/>
      <c r="J197" s="555"/>
      <c r="K197" s="555"/>
      <c r="L197" s="555"/>
      <c r="M197" s="555"/>
      <c r="N197" s="555"/>
      <c r="O197" s="555"/>
      <c r="P197" s="555"/>
      <c r="Q197" s="555"/>
      <c r="R197" s="555"/>
      <c r="S197" s="555"/>
      <c r="T197" s="555"/>
      <c r="U197" s="555"/>
      <c r="V197" s="555"/>
      <c r="W197" s="555"/>
      <c r="X197" s="555"/>
      <c r="Y197" s="555"/>
      <c r="Z197" s="555"/>
      <c r="AA197" s="555"/>
      <c r="AB197" s="555"/>
    </row>
    <row r="198" spans="1:28" ht="15.75" customHeight="1" x14ac:dyDescent="0.2">
      <c r="A198" s="555"/>
      <c r="B198" s="555"/>
      <c r="C198" s="574"/>
      <c r="D198" s="575"/>
      <c r="E198" s="569"/>
      <c r="F198" s="569"/>
      <c r="G198" s="555"/>
      <c r="H198" s="555"/>
      <c r="I198" s="555"/>
      <c r="J198" s="555"/>
      <c r="K198" s="555"/>
      <c r="L198" s="555"/>
      <c r="M198" s="555"/>
      <c r="N198" s="555"/>
      <c r="O198" s="555"/>
      <c r="P198" s="555"/>
      <c r="Q198" s="555"/>
      <c r="R198" s="555"/>
      <c r="S198" s="555"/>
      <c r="T198" s="555"/>
      <c r="U198" s="555"/>
      <c r="V198" s="555"/>
      <c r="W198" s="555"/>
      <c r="X198" s="555"/>
      <c r="Y198" s="555"/>
      <c r="Z198" s="555"/>
      <c r="AA198" s="555"/>
      <c r="AB198" s="555"/>
    </row>
    <row r="199" spans="1:28" ht="15.75" customHeight="1" x14ac:dyDescent="0.2">
      <c r="A199" s="555"/>
      <c r="B199" s="555"/>
      <c r="C199" s="574"/>
      <c r="D199" s="575"/>
      <c r="E199" s="569"/>
      <c r="F199" s="569"/>
      <c r="G199" s="555"/>
      <c r="H199" s="555"/>
      <c r="I199" s="555"/>
      <c r="J199" s="555"/>
      <c r="K199" s="555"/>
      <c r="L199" s="555"/>
      <c r="M199" s="555"/>
      <c r="N199" s="555"/>
      <c r="O199" s="555"/>
      <c r="P199" s="555"/>
      <c r="Q199" s="555"/>
      <c r="R199" s="555"/>
      <c r="S199" s="555"/>
      <c r="T199" s="555"/>
      <c r="U199" s="555"/>
      <c r="V199" s="555"/>
      <c r="W199" s="555"/>
      <c r="X199" s="555"/>
      <c r="Y199" s="555"/>
      <c r="Z199" s="555"/>
      <c r="AA199" s="555"/>
      <c r="AB199" s="555"/>
    </row>
    <row r="200" spans="1:28" ht="15.75" customHeight="1" x14ac:dyDescent="0.2">
      <c r="A200" s="555"/>
      <c r="B200" s="555"/>
      <c r="C200" s="574"/>
      <c r="D200" s="575"/>
      <c r="E200" s="569"/>
      <c r="F200" s="569"/>
      <c r="G200" s="555"/>
      <c r="H200" s="555"/>
      <c r="I200" s="555"/>
      <c r="J200" s="555"/>
      <c r="K200" s="555"/>
      <c r="L200" s="555"/>
      <c r="M200" s="555"/>
      <c r="N200" s="555"/>
      <c r="O200" s="555"/>
      <c r="P200" s="555"/>
      <c r="Q200" s="555"/>
      <c r="R200" s="555"/>
      <c r="S200" s="555"/>
      <c r="T200" s="555"/>
      <c r="U200" s="555"/>
      <c r="V200" s="555"/>
      <c r="W200" s="555"/>
      <c r="X200" s="555"/>
      <c r="Y200" s="555"/>
      <c r="Z200" s="555"/>
      <c r="AA200" s="555"/>
      <c r="AB200" s="555"/>
    </row>
    <row r="201" spans="1:28" ht="15.75" customHeight="1" x14ac:dyDescent="0.2">
      <c r="A201" s="555"/>
      <c r="B201" s="555"/>
      <c r="C201" s="574"/>
      <c r="D201" s="575"/>
      <c r="E201" s="569"/>
      <c r="F201" s="569"/>
      <c r="G201" s="555"/>
      <c r="H201" s="555"/>
      <c r="I201" s="555"/>
      <c r="J201" s="555"/>
      <c r="K201" s="555"/>
      <c r="L201" s="555"/>
      <c r="M201" s="555"/>
      <c r="N201" s="555"/>
      <c r="O201" s="555"/>
      <c r="P201" s="555"/>
      <c r="Q201" s="555"/>
      <c r="R201" s="555"/>
      <c r="S201" s="555"/>
      <c r="T201" s="555"/>
      <c r="U201" s="555"/>
      <c r="V201" s="555"/>
      <c r="W201" s="555"/>
      <c r="X201" s="555"/>
      <c r="Y201" s="555"/>
      <c r="Z201" s="555"/>
      <c r="AA201" s="555"/>
      <c r="AB201" s="555"/>
    </row>
    <row r="202" spans="1:28" ht="15.75" customHeight="1" x14ac:dyDescent="0.2">
      <c r="A202" s="555"/>
      <c r="B202" s="555"/>
      <c r="C202" s="574"/>
      <c r="D202" s="575"/>
      <c r="E202" s="569"/>
      <c r="F202" s="569"/>
      <c r="G202" s="555"/>
      <c r="H202" s="555"/>
      <c r="I202" s="555"/>
      <c r="J202" s="555"/>
      <c r="K202" s="555"/>
      <c r="L202" s="555"/>
      <c r="M202" s="555"/>
      <c r="N202" s="555"/>
      <c r="O202" s="555"/>
      <c r="P202" s="555"/>
      <c r="Q202" s="555"/>
      <c r="R202" s="555"/>
      <c r="S202" s="555"/>
      <c r="T202" s="555"/>
      <c r="U202" s="555"/>
      <c r="V202" s="555"/>
      <c r="W202" s="555"/>
      <c r="X202" s="555"/>
      <c r="Y202" s="555"/>
      <c r="Z202" s="555"/>
      <c r="AA202" s="555"/>
      <c r="AB202" s="555"/>
    </row>
    <row r="203" spans="1:28" ht="15.75" customHeight="1" x14ac:dyDescent="0.2">
      <c r="A203" s="555"/>
      <c r="B203" s="555"/>
      <c r="C203" s="574"/>
      <c r="D203" s="575"/>
      <c r="E203" s="569"/>
      <c r="F203" s="569"/>
      <c r="G203" s="555"/>
      <c r="H203" s="555"/>
      <c r="I203" s="555"/>
      <c r="J203" s="555"/>
      <c r="K203" s="555"/>
      <c r="L203" s="555"/>
      <c r="M203" s="555"/>
      <c r="N203" s="555"/>
      <c r="O203" s="555"/>
      <c r="P203" s="555"/>
      <c r="Q203" s="555"/>
      <c r="R203" s="555"/>
      <c r="S203" s="555"/>
      <c r="T203" s="555"/>
      <c r="U203" s="555"/>
      <c r="V203" s="555"/>
      <c r="W203" s="555"/>
      <c r="X203" s="555"/>
      <c r="Y203" s="555"/>
      <c r="Z203" s="555"/>
      <c r="AA203" s="555"/>
      <c r="AB203" s="555"/>
    </row>
    <row r="204" spans="1:28" ht="15.75" customHeight="1" x14ac:dyDescent="0.2">
      <c r="A204" s="555"/>
      <c r="B204" s="555"/>
      <c r="C204" s="574"/>
      <c r="D204" s="575"/>
      <c r="E204" s="569"/>
      <c r="F204" s="569"/>
      <c r="G204" s="555"/>
      <c r="H204" s="555"/>
      <c r="I204" s="555"/>
      <c r="J204" s="555"/>
      <c r="K204" s="555"/>
      <c r="L204" s="555"/>
      <c r="M204" s="555"/>
      <c r="N204" s="555"/>
      <c r="O204" s="555"/>
      <c r="P204" s="555"/>
      <c r="Q204" s="555"/>
      <c r="R204" s="555"/>
      <c r="S204" s="555"/>
      <c r="T204" s="555"/>
      <c r="U204" s="555"/>
      <c r="V204" s="555"/>
      <c r="W204" s="555"/>
      <c r="X204" s="555"/>
      <c r="Y204" s="555"/>
      <c r="Z204" s="555"/>
      <c r="AA204" s="555"/>
      <c r="AB204" s="555"/>
    </row>
    <row r="205" spans="1:28" ht="15.75" customHeight="1" x14ac:dyDescent="0.2">
      <c r="A205" s="555"/>
      <c r="B205" s="555"/>
      <c r="C205" s="574"/>
      <c r="D205" s="575"/>
      <c r="E205" s="569"/>
      <c r="F205" s="569"/>
      <c r="G205" s="555"/>
      <c r="H205" s="555"/>
      <c r="I205" s="555"/>
      <c r="J205" s="555"/>
      <c r="K205" s="555"/>
      <c r="L205" s="555"/>
      <c r="M205" s="555"/>
      <c r="N205" s="555"/>
      <c r="O205" s="555"/>
      <c r="P205" s="555"/>
      <c r="Q205" s="555"/>
      <c r="R205" s="555"/>
      <c r="S205" s="555"/>
      <c r="T205" s="555"/>
      <c r="U205" s="555"/>
      <c r="V205" s="555"/>
      <c r="W205" s="555"/>
      <c r="X205" s="555"/>
      <c r="Y205" s="555"/>
      <c r="Z205" s="555"/>
      <c r="AA205" s="555"/>
      <c r="AB205" s="555"/>
    </row>
    <row r="206" spans="1:28" ht="15.75" customHeight="1" x14ac:dyDescent="0.2">
      <c r="A206" s="555"/>
      <c r="B206" s="555"/>
      <c r="C206" s="574"/>
      <c r="D206" s="575"/>
      <c r="E206" s="569"/>
      <c r="F206" s="569"/>
      <c r="G206" s="555"/>
      <c r="H206" s="555"/>
      <c r="I206" s="555"/>
      <c r="J206" s="555"/>
      <c r="K206" s="555"/>
      <c r="L206" s="555"/>
      <c r="M206" s="555"/>
      <c r="N206" s="555"/>
      <c r="O206" s="555"/>
      <c r="P206" s="555"/>
      <c r="Q206" s="555"/>
      <c r="R206" s="555"/>
      <c r="S206" s="555"/>
      <c r="T206" s="555"/>
      <c r="U206" s="555"/>
      <c r="V206" s="555"/>
      <c r="W206" s="555"/>
      <c r="X206" s="555"/>
      <c r="Y206" s="555"/>
      <c r="Z206" s="555"/>
      <c r="AA206" s="555"/>
      <c r="AB206" s="555"/>
    </row>
    <row r="207" spans="1:28" ht="15.75" customHeight="1" x14ac:dyDescent="0.2">
      <c r="A207" s="555"/>
      <c r="B207" s="555"/>
      <c r="C207" s="574"/>
      <c r="D207" s="575"/>
      <c r="E207" s="569"/>
      <c r="F207" s="569"/>
      <c r="G207" s="555"/>
      <c r="H207" s="555"/>
      <c r="I207" s="555"/>
      <c r="J207" s="555"/>
      <c r="K207" s="555"/>
      <c r="L207" s="555"/>
      <c r="M207" s="555"/>
      <c r="N207" s="555"/>
      <c r="O207" s="555"/>
      <c r="P207" s="555"/>
      <c r="Q207" s="555"/>
      <c r="R207" s="555"/>
      <c r="S207" s="555"/>
      <c r="T207" s="555"/>
      <c r="U207" s="555"/>
      <c r="V207" s="555"/>
      <c r="W207" s="555"/>
      <c r="X207" s="555"/>
      <c r="Y207" s="555"/>
      <c r="Z207" s="555"/>
      <c r="AA207" s="555"/>
      <c r="AB207" s="555"/>
    </row>
    <row r="208" spans="1:28" ht="15.75" customHeight="1" x14ac:dyDescent="0.2">
      <c r="A208" s="555"/>
      <c r="B208" s="555"/>
      <c r="C208" s="574"/>
      <c r="D208" s="575"/>
      <c r="E208" s="569"/>
      <c r="F208" s="569"/>
      <c r="G208" s="555"/>
      <c r="H208" s="555"/>
      <c r="I208" s="555"/>
      <c r="J208" s="555"/>
      <c r="K208" s="555"/>
      <c r="L208" s="555"/>
      <c r="M208" s="555"/>
      <c r="N208" s="555"/>
      <c r="O208" s="555"/>
      <c r="P208" s="555"/>
      <c r="Q208" s="555"/>
      <c r="R208" s="555"/>
      <c r="S208" s="555"/>
      <c r="T208" s="555"/>
      <c r="U208" s="555"/>
      <c r="V208" s="555"/>
      <c r="W208" s="555"/>
      <c r="X208" s="555"/>
      <c r="Y208" s="555"/>
      <c r="Z208" s="555"/>
      <c r="AA208" s="555"/>
      <c r="AB208" s="555"/>
    </row>
    <row r="209" spans="1:28" ht="15.75" customHeight="1" x14ac:dyDescent="0.2">
      <c r="A209" s="555"/>
      <c r="B209" s="555"/>
      <c r="C209" s="574"/>
      <c r="D209" s="575"/>
      <c r="E209" s="569"/>
      <c r="F209" s="569"/>
      <c r="G209" s="555"/>
      <c r="H209" s="555"/>
      <c r="I209" s="555"/>
      <c r="J209" s="555"/>
      <c r="K209" s="555"/>
      <c r="L209" s="555"/>
      <c r="M209" s="555"/>
      <c r="N209" s="555"/>
      <c r="O209" s="555"/>
      <c r="P209" s="555"/>
      <c r="Q209" s="555"/>
      <c r="R209" s="555"/>
      <c r="S209" s="555"/>
      <c r="T209" s="555"/>
      <c r="U209" s="555"/>
      <c r="V209" s="555"/>
      <c r="W209" s="555"/>
      <c r="X209" s="555"/>
      <c r="Y209" s="555"/>
      <c r="Z209" s="555"/>
      <c r="AA209" s="555"/>
      <c r="AB209" s="555"/>
    </row>
    <row r="210" spans="1:28" ht="15.75" customHeight="1" x14ac:dyDescent="0.2">
      <c r="A210" s="555"/>
      <c r="B210" s="555"/>
      <c r="C210" s="574"/>
      <c r="D210" s="575"/>
      <c r="E210" s="569"/>
      <c r="F210" s="569"/>
      <c r="G210" s="555"/>
      <c r="H210" s="555"/>
      <c r="I210" s="555"/>
      <c r="J210" s="555"/>
      <c r="K210" s="555"/>
      <c r="L210" s="555"/>
      <c r="M210" s="555"/>
      <c r="N210" s="555"/>
      <c r="O210" s="555"/>
      <c r="P210" s="555"/>
      <c r="Q210" s="555"/>
      <c r="R210" s="555"/>
      <c r="S210" s="555"/>
      <c r="T210" s="555"/>
      <c r="U210" s="555"/>
      <c r="V210" s="555"/>
      <c r="W210" s="555"/>
      <c r="X210" s="555"/>
      <c r="Y210" s="555"/>
      <c r="Z210" s="555"/>
      <c r="AA210" s="555"/>
      <c r="AB210" s="555"/>
    </row>
    <row r="211" spans="1:28" ht="15.75" customHeight="1" x14ac:dyDescent="0.2">
      <c r="A211" s="555"/>
      <c r="B211" s="555"/>
      <c r="C211" s="574"/>
      <c r="D211" s="575"/>
      <c r="E211" s="569"/>
      <c r="F211" s="569"/>
      <c r="G211" s="555"/>
      <c r="H211" s="555"/>
      <c r="I211" s="555"/>
      <c r="J211" s="555"/>
      <c r="K211" s="555"/>
      <c r="L211" s="555"/>
      <c r="M211" s="555"/>
      <c r="N211" s="555"/>
      <c r="O211" s="555"/>
      <c r="P211" s="555"/>
      <c r="Q211" s="555"/>
      <c r="R211" s="555"/>
      <c r="S211" s="555"/>
      <c r="T211" s="555"/>
      <c r="U211" s="555"/>
      <c r="V211" s="555"/>
      <c r="W211" s="555"/>
      <c r="X211" s="555"/>
      <c r="Y211" s="555"/>
      <c r="Z211" s="555"/>
      <c r="AA211" s="555"/>
      <c r="AB211" s="555"/>
    </row>
    <row r="212" spans="1:28" ht="15.75" customHeight="1" x14ac:dyDescent="0.2">
      <c r="A212" s="555"/>
      <c r="B212" s="555"/>
      <c r="C212" s="574"/>
      <c r="D212" s="575"/>
      <c r="E212" s="569"/>
      <c r="F212" s="569"/>
      <c r="G212" s="555"/>
      <c r="H212" s="555"/>
      <c r="I212" s="555"/>
      <c r="J212" s="555"/>
      <c r="K212" s="555"/>
      <c r="L212" s="555"/>
      <c r="M212" s="555"/>
      <c r="N212" s="555"/>
      <c r="O212" s="555"/>
      <c r="P212" s="555"/>
      <c r="Q212" s="555"/>
      <c r="R212" s="555"/>
      <c r="S212" s="555"/>
      <c r="T212" s="555"/>
      <c r="U212" s="555"/>
      <c r="V212" s="555"/>
      <c r="W212" s="555"/>
      <c r="X212" s="555"/>
      <c r="Y212" s="555"/>
      <c r="Z212" s="555"/>
      <c r="AA212" s="555"/>
      <c r="AB212" s="555"/>
    </row>
    <row r="213" spans="1:28" ht="15.75" customHeight="1" x14ac:dyDescent="0.2">
      <c r="A213" s="555"/>
      <c r="B213" s="555"/>
      <c r="C213" s="574"/>
      <c r="D213" s="575"/>
      <c r="E213" s="569"/>
      <c r="F213" s="569"/>
      <c r="G213" s="555"/>
      <c r="H213" s="555"/>
      <c r="I213" s="555"/>
      <c r="J213" s="555"/>
      <c r="K213" s="555"/>
      <c r="L213" s="555"/>
      <c r="M213" s="555"/>
      <c r="N213" s="555"/>
      <c r="O213" s="555"/>
      <c r="P213" s="555"/>
      <c r="Q213" s="555"/>
      <c r="R213" s="555"/>
      <c r="S213" s="555"/>
      <c r="T213" s="555"/>
      <c r="U213" s="555"/>
      <c r="V213" s="555"/>
      <c r="W213" s="555"/>
      <c r="X213" s="555"/>
      <c r="Y213" s="555"/>
      <c r="Z213" s="555"/>
      <c r="AA213" s="555"/>
      <c r="AB213" s="555"/>
    </row>
    <row r="214" spans="1:28" ht="15.75" customHeight="1" x14ac:dyDescent="0.2">
      <c r="A214" s="555"/>
      <c r="B214" s="555"/>
      <c r="C214" s="574"/>
      <c r="D214" s="575"/>
      <c r="E214" s="569"/>
      <c r="F214" s="569"/>
      <c r="G214" s="555"/>
      <c r="H214" s="555"/>
      <c r="I214" s="555"/>
      <c r="J214" s="555"/>
      <c r="K214" s="555"/>
      <c r="L214" s="555"/>
      <c r="M214" s="555"/>
      <c r="N214" s="555"/>
      <c r="O214" s="555"/>
      <c r="P214" s="555"/>
      <c r="Q214" s="555"/>
      <c r="R214" s="555"/>
      <c r="S214" s="555"/>
      <c r="T214" s="555"/>
      <c r="U214" s="555"/>
      <c r="V214" s="555"/>
      <c r="W214" s="555"/>
      <c r="X214" s="555"/>
      <c r="Y214" s="555"/>
      <c r="Z214" s="555"/>
      <c r="AA214" s="555"/>
      <c r="AB214" s="555"/>
    </row>
    <row r="215" spans="1:28" ht="15.75" customHeight="1" x14ac:dyDescent="0.2">
      <c r="A215" s="555"/>
      <c r="B215" s="555"/>
      <c r="C215" s="574"/>
      <c r="D215" s="575"/>
      <c r="E215" s="569"/>
      <c r="F215" s="569"/>
      <c r="G215" s="555"/>
      <c r="H215" s="555"/>
      <c r="I215" s="555"/>
      <c r="J215" s="555"/>
      <c r="K215" s="555"/>
      <c r="L215" s="555"/>
      <c r="M215" s="555"/>
      <c r="N215" s="555"/>
      <c r="O215" s="555"/>
      <c r="P215" s="555"/>
      <c r="Q215" s="555"/>
      <c r="R215" s="555"/>
      <c r="S215" s="555"/>
      <c r="T215" s="555"/>
      <c r="U215" s="555"/>
      <c r="V215" s="555"/>
      <c r="W215" s="555"/>
      <c r="X215" s="555"/>
      <c r="Y215" s="555"/>
      <c r="Z215" s="555"/>
      <c r="AA215" s="555"/>
      <c r="AB215" s="555"/>
    </row>
    <row r="216" spans="1:28" ht="15.75" customHeight="1" x14ac:dyDescent="0.2">
      <c r="A216" s="555"/>
      <c r="B216" s="555"/>
      <c r="C216" s="574"/>
      <c r="D216" s="575"/>
      <c r="E216" s="569"/>
      <c r="F216" s="569"/>
      <c r="G216" s="555"/>
      <c r="H216" s="555"/>
      <c r="I216" s="555"/>
      <c r="J216" s="555"/>
      <c r="K216" s="555"/>
      <c r="L216" s="555"/>
      <c r="M216" s="555"/>
      <c r="N216" s="555"/>
      <c r="O216" s="555"/>
      <c r="P216" s="555"/>
      <c r="Q216" s="555"/>
      <c r="R216" s="555"/>
      <c r="S216" s="555"/>
      <c r="T216" s="555"/>
      <c r="U216" s="555"/>
      <c r="V216" s="555"/>
      <c r="W216" s="555"/>
      <c r="X216" s="555"/>
      <c r="Y216" s="555"/>
      <c r="Z216" s="555"/>
      <c r="AA216" s="555"/>
      <c r="AB216" s="555"/>
    </row>
    <row r="217" spans="1:28" ht="15.75" customHeight="1" x14ac:dyDescent="0.2">
      <c r="A217" s="555"/>
      <c r="B217" s="555"/>
      <c r="C217" s="574"/>
      <c r="D217" s="575"/>
      <c r="E217" s="569"/>
      <c r="F217" s="569"/>
      <c r="G217" s="555"/>
      <c r="H217" s="555"/>
      <c r="I217" s="555"/>
      <c r="J217" s="555"/>
      <c r="K217" s="555"/>
      <c r="L217" s="555"/>
      <c r="M217" s="555"/>
      <c r="N217" s="555"/>
      <c r="O217" s="555"/>
      <c r="P217" s="555"/>
      <c r="Q217" s="555"/>
      <c r="R217" s="555"/>
      <c r="S217" s="555"/>
      <c r="T217" s="555"/>
      <c r="U217" s="555"/>
      <c r="V217" s="555"/>
      <c r="W217" s="555"/>
      <c r="X217" s="555"/>
      <c r="Y217" s="555"/>
      <c r="Z217" s="555"/>
      <c r="AA217" s="555"/>
      <c r="AB217" s="555"/>
    </row>
    <row r="218" spans="1:28" ht="15.75" customHeight="1" x14ac:dyDescent="0.2">
      <c r="A218" s="555"/>
      <c r="B218" s="555"/>
      <c r="C218" s="574"/>
      <c r="D218" s="575"/>
      <c r="E218" s="569"/>
      <c r="F218" s="569"/>
      <c r="G218" s="555"/>
      <c r="H218" s="555"/>
      <c r="I218" s="555"/>
      <c r="J218" s="555"/>
      <c r="K218" s="555"/>
      <c r="L218" s="555"/>
      <c r="M218" s="555"/>
      <c r="N218" s="555"/>
      <c r="O218" s="555"/>
      <c r="P218" s="555"/>
      <c r="Q218" s="555"/>
      <c r="R218" s="555"/>
      <c r="S218" s="555"/>
      <c r="T218" s="555"/>
      <c r="U218" s="555"/>
      <c r="V218" s="555"/>
      <c r="W218" s="555"/>
      <c r="X218" s="555"/>
      <c r="Y218" s="555"/>
      <c r="Z218" s="555"/>
      <c r="AA218" s="555"/>
      <c r="AB218" s="555"/>
    </row>
    <row r="219" spans="1:28" ht="15.75" customHeight="1" x14ac:dyDescent="0.2">
      <c r="A219" s="555"/>
      <c r="B219" s="555"/>
      <c r="C219" s="574"/>
      <c r="D219" s="575"/>
      <c r="E219" s="569"/>
      <c r="F219" s="569"/>
      <c r="G219" s="555"/>
      <c r="H219" s="555"/>
      <c r="I219" s="555"/>
      <c r="J219" s="555"/>
      <c r="K219" s="555"/>
      <c r="L219" s="555"/>
      <c r="M219" s="555"/>
      <c r="N219" s="555"/>
      <c r="O219" s="555"/>
      <c r="P219" s="555"/>
      <c r="Q219" s="555"/>
      <c r="R219" s="555"/>
      <c r="S219" s="555"/>
      <c r="T219" s="555"/>
      <c r="U219" s="555"/>
      <c r="V219" s="555"/>
      <c r="W219" s="555"/>
      <c r="X219" s="555"/>
      <c r="Y219" s="555"/>
      <c r="Z219" s="555"/>
      <c r="AA219" s="555"/>
      <c r="AB219" s="555"/>
    </row>
    <row r="220" spans="1:28" ht="15.75" customHeight="1" x14ac:dyDescent="0.2">
      <c r="A220" s="555"/>
      <c r="B220" s="555"/>
      <c r="C220" s="574"/>
      <c r="D220" s="575"/>
      <c r="E220" s="569"/>
      <c r="F220" s="569"/>
      <c r="G220" s="555"/>
      <c r="H220" s="555"/>
      <c r="I220" s="555"/>
      <c r="J220" s="555"/>
      <c r="K220" s="555"/>
      <c r="L220" s="555"/>
      <c r="M220" s="555"/>
      <c r="N220" s="555"/>
      <c r="O220" s="555"/>
      <c r="P220" s="555"/>
      <c r="Q220" s="555"/>
      <c r="R220" s="555"/>
      <c r="S220" s="555"/>
      <c r="T220" s="555"/>
      <c r="U220" s="555"/>
      <c r="V220" s="555"/>
      <c r="W220" s="555"/>
      <c r="X220" s="555"/>
      <c r="Y220" s="555"/>
      <c r="Z220" s="555"/>
      <c r="AA220" s="555"/>
      <c r="AB220" s="555"/>
    </row>
    <row r="221" spans="1:28" ht="15.75" customHeight="1" x14ac:dyDescent="0.2">
      <c r="A221" s="555"/>
      <c r="B221" s="555"/>
      <c r="C221" s="574"/>
      <c r="D221" s="575"/>
      <c r="E221" s="569"/>
      <c r="F221" s="569"/>
      <c r="G221" s="555"/>
      <c r="H221" s="555"/>
      <c r="I221" s="555"/>
      <c r="J221" s="555"/>
      <c r="K221" s="555"/>
      <c r="L221" s="555"/>
      <c r="M221" s="555"/>
      <c r="N221" s="555"/>
      <c r="O221" s="555"/>
      <c r="P221" s="555"/>
      <c r="Q221" s="555"/>
      <c r="R221" s="555"/>
      <c r="S221" s="555"/>
      <c r="T221" s="555"/>
      <c r="U221" s="555"/>
      <c r="V221" s="555"/>
      <c r="W221" s="555"/>
      <c r="X221" s="555"/>
      <c r="Y221" s="555"/>
      <c r="Z221" s="555"/>
      <c r="AA221" s="555"/>
      <c r="AB221" s="555"/>
    </row>
    <row r="222" spans="1:28" ht="15.75" customHeight="1" x14ac:dyDescent="0.2">
      <c r="A222" s="555"/>
      <c r="B222" s="555"/>
      <c r="C222" s="574"/>
      <c r="D222" s="575"/>
      <c r="E222" s="569"/>
      <c r="F222" s="569"/>
      <c r="G222" s="555"/>
      <c r="H222" s="555"/>
      <c r="I222" s="555"/>
      <c r="J222" s="555"/>
      <c r="K222" s="555"/>
      <c r="L222" s="555"/>
      <c r="M222" s="555"/>
      <c r="N222" s="555"/>
      <c r="O222" s="555"/>
      <c r="P222" s="555"/>
      <c r="Q222" s="555"/>
      <c r="R222" s="555"/>
      <c r="S222" s="555"/>
      <c r="T222" s="555"/>
      <c r="U222" s="555"/>
      <c r="V222" s="555"/>
      <c r="W222" s="555"/>
      <c r="X222" s="555"/>
      <c r="Y222" s="555"/>
      <c r="Z222" s="555"/>
      <c r="AA222" s="555"/>
      <c r="AB222" s="555"/>
    </row>
    <row r="223" spans="1:28" ht="15.75" customHeight="1" x14ac:dyDescent="0.2">
      <c r="A223" s="555"/>
      <c r="B223" s="555"/>
      <c r="C223" s="574"/>
      <c r="D223" s="575"/>
      <c r="E223" s="569"/>
      <c r="F223" s="569"/>
      <c r="G223" s="555"/>
      <c r="H223" s="555"/>
      <c r="I223" s="555"/>
      <c r="J223" s="555"/>
      <c r="K223" s="555"/>
      <c r="L223" s="555"/>
      <c r="M223" s="555"/>
      <c r="N223" s="555"/>
      <c r="O223" s="555"/>
      <c r="P223" s="555"/>
      <c r="Q223" s="555"/>
      <c r="R223" s="555"/>
      <c r="S223" s="555"/>
      <c r="T223" s="555"/>
      <c r="U223" s="555"/>
      <c r="V223" s="555"/>
      <c r="W223" s="555"/>
      <c r="X223" s="555"/>
      <c r="Y223" s="555"/>
      <c r="Z223" s="555"/>
      <c r="AA223" s="555"/>
      <c r="AB223" s="555"/>
    </row>
    <row r="224" spans="1:28" ht="15.75" customHeight="1" x14ac:dyDescent="0.2">
      <c r="A224" s="555"/>
      <c r="B224" s="555"/>
      <c r="C224" s="574"/>
      <c r="D224" s="575"/>
      <c r="E224" s="569"/>
      <c r="F224" s="569"/>
      <c r="G224" s="555"/>
      <c r="H224" s="555"/>
      <c r="I224" s="555"/>
      <c r="J224" s="555"/>
      <c r="K224" s="555"/>
      <c r="L224" s="555"/>
      <c r="M224" s="555"/>
      <c r="N224" s="555"/>
      <c r="O224" s="555"/>
      <c r="P224" s="555"/>
      <c r="Q224" s="555"/>
      <c r="R224" s="555"/>
      <c r="S224" s="555"/>
      <c r="T224" s="555"/>
      <c r="U224" s="555"/>
      <c r="V224" s="555"/>
      <c r="W224" s="555"/>
      <c r="X224" s="555"/>
      <c r="Y224" s="555"/>
      <c r="Z224" s="555"/>
      <c r="AA224" s="555"/>
      <c r="AB224" s="555"/>
    </row>
    <row r="225" spans="1:28" ht="15.75" customHeight="1" x14ac:dyDescent="0.2">
      <c r="A225" s="555"/>
      <c r="B225" s="555"/>
      <c r="C225" s="574"/>
      <c r="D225" s="575"/>
      <c r="E225" s="569"/>
      <c r="F225" s="569"/>
      <c r="G225" s="555"/>
      <c r="H225" s="555"/>
      <c r="I225" s="555"/>
      <c r="J225" s="555"/>
      <c r="K225" s="555"/>
      <c r="L225" s="555"/>
      <c r="M225" s="555"/>
      <c r="N225" s="555"/>
      <c r="O225" s="555"/>
      <c r="P225" s="555"/>
      <c r="Q225" s="555"/>
      <c r="R225" s="555"/>
      <c r="S225" s="555"/>
      <c r="T225" s="555"/>
      <c r="U225" s="555"/>
      <c r="V225" s="555"/>
      <c r="W225" s="555"/>
      <c r="X225" s="555"/>
      <c r="Y225" s="555"/>
      <c r="Z225" s="555"/>
      <c r="AA225" s="555"/>
      <c r="AB225" s="555"/>
    </row>
    <row r="226" spans="1:28" ht="15.75" customHeight="1" x14ac:dyDescent="0.2">
      <c r="A226" s="555"/>
      <c r="B226" s="555"/>
      <c r="C226" s="574"/>
      <c r="D226" s="575"/>
      <c r="E226" s="569"/>
      <c r="F226" s="569"/>
      <c r="G226" s="555"/>
      <c r="H226" s="555"/>
      <c r="I226" s="555"/>
      <c r="J226" s="555"/>
      <c r="K226" s="555"/>
      <c r="L226" s="555"/>
      <c r="M226" s="555"/>
      <c r="N226" s="555"/>
      <c r="O226" s="555"/>
      <c r="P226" s="555"/>
      <c r="Q226" s="555"/>
      <c r="R226" s="555"/>
      <c r="S226" s="555"/>
      <c r="T226" s="555"/>
      <c r="U226" s="555"/>
      <c r="V226" s="555"/>
      <c r="W226" s="555"/>
      <c r="X226" s="555"/>
      <c r="Y226" s="555"/>
      <c r="Z226" s="555"/>
      <c r="AA226" s="555"/>
      <c r="AB226" s="555"/>
    </row>
    <row r="227" spans="1:28" ht="15.75" customHeight="1" x14ac:dyDescent="0.2">
      <c r="A227" s="555"/>
      <c r="B227" s="555"/>
      <c r="C227" s="574"/>
      <c r="D227" s="575"/>
      <c r="E227" s="569"/>
      <c r="F227" s="569"/>
      <c r="G227" s="555"/>
      <c r="H227" s="555"/>
      <c r="I227" s="555"/>
      <c r="J227" s="555"/>
      <c r="K227" s="555"/>
      <c r="L227" s="555"/>
      <c r="M227" s="555"/>
      <c r="N227" s="555"/>
      <c r="O227" s="555"/>
      <c r="P227" s="555"/>
      <c r="Q227" s="555"/>
      <c r="R227" s="555"/>
      <c r="S227" s="555"/>
      <c r="T227" s="555"/>
      <c r="U227" s="555"/>
      <c r="V227" s="555"/>
      <c r="W227" s="555"/>
      <c r="X227" s="555"/>
      <c r="Y227" s="555"/>
      <c r="Z227" s="555"/>
      <c r="AA227" s="555"/>
      <c r="AB227" s="555"/>
    </row>
    <row r="228" spans="1:28" ht="15.75" customHeight="1" x14ac:dyDescent="0.2">
      <c r="A228" s="555"/>
      <c r="B228" s="555"/>
      <c r="C228" s="574"/>
      <c r="D228" s="575"/>
      <c r="E228" s="569"/>
      <c r="F228" s="569"/>
      <c r="G228" s="555"/>
      <c r="H228" s="555"/>
      <c r="I228" s="555"/>
      <c r="J228" s="555"/>
      <c r="K228" s="555"/>
      <c r="L228" s="555"/>
      <c r="M228" s="555"/>
      <c r="N228" s="555"/>
      <c r="O228" s="555"/>
      <c r="P228" s="555"/>
      <c r="Q228" s="555"/>
      <c r="R228" s="555"/>
      <c r="S228" s="555"/>
      <c r="T228" s="555"/>
      <c r="U228" s="555"/>
      <c r="V228" s="555"/>
      <c r="W228" s="555"/>
      <c r="X228" s="555"/>
      <c r="Y228" s="555"/>
      <c r="Z228" s="555"/>
      <c r="AA228" s="555"/>
      <c r="AB228" s="555"/>
    </row>
    <row r="229" spans="1:28" ht="15.75" customHeight="1" x14ac:dyDescent="0.2">
      <c r="A229" s="555"/>
      <c r="B229" s="555"/>
      <c r="C229" s="574"/>
      <c r="D229" s="575"/>
      <c r="E229" s="569"/>
      <c r="F229" s="569"/>
      <c r="G229" s="555"/>
      <c r="H229" s="555"/>
      <c r="I229" s="555"/>
      <c r="J229" s="555"/>
      <c r="K229" s="555"/>
      <c r="L229" s="555"/>
      <c r="M229" s="555"/>
      <c r="N229" s="555"/>
      <c r="O229" s="555"/>
      <c r="P229" s="555"/>
      <c r="Q229" s="555"/>
      <c r="R229" s="555"/>
      <c r="S229" s="555"/>
      <c r="T229" s="555"/>
      <c r="U229" s="555"/>
      <c r="V229" s="555"/>
      <c r="W229" s="555"/>
      <c r="X229" s="555"/>
      <c r="Y229" s="555"/>
      <c r="Z229" s="555"/>
      <c r="AA229" s="555"/>
      <c r="AB229" s="555"/>
    </row>
    <row r="230" spans="1:28" ht="15.75" customHeight="1" x14ac:dyDescent="0.2">
      <c r="A230" s="555"/>
      <c r="B230" s="555"/>
      <c r="C230" s="574"/>
      <c r="D230" s="575"/>
      <c r="E230" s="569"/>
      <c r="F230" s="569"/>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55"/>
    </row>
    <row r="231" spans="1:28" ht="15.75" customHeight="1" x14ac:dyDescent="0.2">
      <c r="A231" s="555"/>
      <c r="B231" s="555"/>
      <c r="C231" s="574"/>
      <c r="D231" s="575"/>
      <c r="E231" s="569"/>
      <c r="F231" s="569"/>
      <c r="G231" s="555"/>
      <c r="H231" s="555"/>
      <c r="I231" s="555"/>
      <c r="J231" s="555"/>
      <c r="K231" s="555"/>
      <c r="L231" s="555"/>
      <c r="M231" s="555"/>
      <c r="N231" s="555"/>
      <c r="O231" s="555"/>
      <c r="P231" s="555"/>
      <c r="Q231" s="555"/>
      <c r="R231" s="555"/>
      <c r="S231" s="555"/>
      <c r="T231" s="555"/>
      <c r="U231" s="555"/>
      <c r="V231" s="555"/>
      <c r="W231" s="555"/>
      <c r="X231" s="555"/>
      <c r="Y231" s="555"/>
      <c r="Z231" s="555"/>
      <c r="AA231" s="555"/>
      <c r="AB231" s="555"/>
    </row>
    <row r="232" spans="1:28" ht="15.75" customHeight="1" x14ac:dyDescent="0.2">
      <c r="A232" s="555"/>
      <c r="B232" s="555"/>
      <c r="C232" s="574"/>
      <c r="D232" s="575"/>
      <c r="E232" s="569"/>
      <c r="F232" s="569"/>
      <c r="G232" s="555"/>
      <c r="H232" s="555"/>
      <c r="I232" s="555"/>
      <c r="J232" s="555"/>
      <c r="K232" s="555"/>
      <c r="L232" s="555"/>
      <c r="M232" s="555"/>
      <c r="N232" s="555"/>
      <c r="O232" s="555"/>
      <c r="P232" s="555"/>
      <c r="Q232" s="555"/>
      <c r="R232" s="555"/>
      <c r="S232" s="555"/>
      <c r="T232" s="555"/>
      <c r="U232" s="555"/>
      <c r="V232" s="555"/>
      <c r="W232" s="555"/>
      <c r="X232" s="555"/>
      <c r="Y232" s="555"/>
      <c r="Z232" s="555"/>
      <c r="AA232" s="555"/>
      <c r="AB232" s="555"/>
    </row>
    <row r="233" spans="1:28" ht="15.75" customHeight="1" x14ac:dyDescent="0.2">
      <c r="A233" s="555"/>
      <c r="B233" s="555"/>
      <c r="C233" s="574"/>
      <c r="D233" s="575"/>
      <c r="E233" s="569"/>
      <c r="F233" s="569"/>
      <c r="G233" s="555"/>
      <c r="H233" s="555"/>
      <c r="I233" s="555"/>
      <c r="J233" s="555"/>
      <c r="K233" s="555"/>
      <c r="L233" s="555"/>
      <c r="M233" s="555"/>
      <c r="N233" s="555"/>
      <c r="O233" s="555"/>
      <c r="P233" s="555"/>
      <c r="Q233" s="555"/>
      <c r="R233" s="555"/>
      <c r="S233" s="555"/>
      <c r="T233" s="555"/>
      <c r="U233" s="555"/>
      <c r="V233" s="555"/>
      <c r="W233" s="555"/>
      <c r="X233" s="555"/>
      <c r="Y233" s="555"/>
      <c r="Z233" s="555"/>
      <c r="AA233" s="555"/>
      <c r="AB233" s="555"/>
    </row>
    <row r="234" spans="1:28" ht="15.75" customHeight="1" x14ac:dyDescent="0.2">
      <c r="A234" s="555"/>
      <c r="B234" s="555"/>
      <c r="C234" s="574"/>
      <c r="D234" s="575"/>
      <c r="E234" s="569"/>
      <c r="F234" s="569"/>
      <c r="G234" s="555"/>
      <c r="H234" s="555"/>
      <c r="I234" s="555"/>
      <c r="J234" s="555"/>
      <c r="K234" s="555"/>
      <c r="L234" s="555"/>
      <c r="M234" s="555"/>
      <c r="N234" s="555"/>
      <c r="O234" s="555"/>
      <c r="P234" s="555"/>
      <c r="Q234" s="555"/>
      <c r="R234" s="555"/>
      <c r="S234" s="555"/>
      <c r="T234" s="555"/>
      <c r="U234" s="555"/>
      <c r="V234" s="555"/>
      <c r="W234" s="555"/>
      <c r="X234" s="555"/>
      <c r="Y234" s="555"/>
      <c r="Z234" s="555"/>
      <c r="AA234" s="555"/>
      <c r="AB234" s="555"/>
    </row>
    <row r="235" spans="1:28" ht="15.75" customHeight="1" x14ac:dyDescent="0.2">
      <c r="A235" s="555"/>
      <c r="B235" s="555"/>
      <c r="C235" s="574"/>
      <c r="D235" s="575"/>
      <c r="E235" s="569"/>
      <c r="F235" s="569"/>
      <c r="G235" s="555"/>
      <c r="H235" s="555"/>
      <c r="I235" s="555"/>
      <c r="J235" s="555"/>
      <c r="K235" s="555"/>
      <c r="L235" s="555"/>
      <c r="M235" s="555"/>
      <c r="N235" s="555"/>
      <c r="O235" s="555"/>
      <c r="P235" s="555"/>
      <c r="Q235" s="555"/>
      <c r="R235" s="555"/>
      <c r="S235" s="555"/>
      <c r="T235" s="555"/>
      <c r="U235" s="555"/>
      <c r="V235" s="555"/>
      <c r="W235" s="555"/>
      <c r="X235" s="555"/>
      <c r="Y235" s="555"/>
      <c r="Z235" s="555"/>
      <c r="AA235" s="555"/>
      <c r="AB235" s="555"/>
    </row>
    <row r="236" spans="1:28" ht="15.75" customHeight="1" x14ac:dyDescent="0.2">
      <c r="A236" s="555"/>
      <c r="B236" s="555"/>
      <c r="C236" s="574"/>
      <c r="D236" s="575"/>
      <c r="E236" s="569"/>
      <c r="F236" s="569"/>
      <c r="G236" s="555"/>
      <c r="H236" s="555"/>
      <c r="I236" s="555"/>
      <c r="J236" s="555"/>
      <c r="K236" s="555"/>
      <c r="L236" s="555"/>
      <c r="M236" s="555"/>
      <c r="N236" s="555"/>
      <c r="O236" s="555"/>
      <c r="P236" s="555"/>
      <c r="Q236" s="555"/>
      <c r="R236" s="555"/>
      <c r="S236" s="555"/>
      <c r="T236" s="555"/>
      <c r="U236" s="555"/>
      <c r="V236" s="555"/>
      <c r="W236" s="555"/>
      <c r="X236" s="555"/>
      <c r="Y236" s="555"/>
      <c r="Z236" s="555"/>
      <c r="AA236" s="555"/>
      <c r="AB236" s="555"/>
    </row>
    <row r="237" spans="1:28" ht="15.75" customHeight="1" x14ac:dyDescent="0.2">
      <c r="A237" s="555"/>
      <c r="B237" s="555"/>
      <c r="C237" s="574"/>
      <c r="D237" s="575"/>
      <c r="E237" s="569"/>
      <c r="F237" s="569"/>
      <c r="G237" s="555"/>
      <c r="H237" s="555"/>
      <c r="I237" s="555"/>
      <c r="J237" s="555"/>
      <c r="K237" s="555"/>
      <c r="L237" s="555"/>
      <c r="M237" s="555"/>
      <c r="N237" s="555"/>
      <c r="O237" s="555"/>
      <c r="P237" s="555"/>
      <c r="Q237" s="555"/>
      <c r="R237" s="555"/>
      <c r="S237" s="555"/>
      <c r="T237" s="555"/>
      <c r="U237" s="555"/>
      <c r="V237" s="555"/>
      <c r="W237" s="555"/>
      <c r="X237" s="555"/>
      <c r="Y237" s="555"/>
      <c r="Z237" s="555"/>
      <c r="AA237" s="555"/>
      <c r="AB237" s="555"/>
    </row>
    <row r="238" spans="1:28" ht="15.75" customHeight="1" x14ac:dyDescent="0.2">
      <c r="A238" s="555"/>
      <c r="B238" s="555"/>
      <c r="C238" s="574"/>
      <c r="D238" s="575"/>
      <c r="E238" s="569"/>
      <c r="F238" s="569"/>
      <c r="G238" s="555"/>
      <c r="H238" s="555"/>
      <c r="I238" s="555"/>
      <c r="J238" s="555"/>
      <c r="K238" s="555"/>
      <c r="L238" s="555"/>
      <c r="M238" s="555"/>
      <c r="N238" s="555"/>
      <c r="O238" s="555"/>
      <c r="P238" s="555"/>
      <c r="Q238" s="555"/>
      <c r="R238" s="555"/>
      <c r="S238" s="555"/>
      <c r="T238" s="555"/>
      <c r="U238" s="555"/>
      <c r="V238" s="555"/>
      <c r="W238" s="555"/>
      <c r="X238" s="555"/>
      <c r="Y238" s="555"/>
      <c r="Z238" s="555"/>
      <c r="AA238" s="555"/>
      <c r="AB238" s="555"/>
    </row>
    <row r="239" spans="1:28" ht="15.75" customHeight="1" x14ac:dyDescent="0.2">
      <c r="A239" s="555"/>
      <c r="B239" s="555"/>
      <c r="C239" s="574"/>
      <c r="D239" s="575"/>
      <c r="E239" s="569"/>
      <c r="F239" s="569"/>
      <c r="G239" s="555"/>
      <c r="H239" s="555"/>
      <c r="I239" s="555"/>
      <c r="J239" s="555"/>
      <c r="K239" s="555"/>
      <c r="L239" s="555"/>
      <c r="M239" s="555"/>
      <c r="N239" s="555"/>
      <c r="O239" s="555"/>
      <c r="P239" s="555"/>
      <c r="Q239" s="555"/>
      <c r="R239" s="555"/>
      <c r="S239" s="555"/>
      <c r="T239" s="555"/>
      <c r="U239" s="555"/>
      <c r="V239" s="555"/>
      <c r="W239" s="555"/>
      <c r="X239" s="555"/>
      <c r="Y239" s="555"/>
      <c r="Z239" s="555"/>
      <c r="AA239" s="555"/>
      <c r="AB239" s="555"/>
    </row>
    <row r="240" spans="1:28" ht="15.75" customHeight="1" x14ac:dyDescent="0.2">
      <c r="A240" s="555"/>
      <c r="B240" s="555"/>
      <c r="C240" s="574"/>
      <c r="D240" s="575"/>
      <c r="E240" s="569"/>
      <c r="F240" s="569"/>
      <c r="G240" s="555"/>
      <c r="H240" s="555"/>
      <c r="I240" s="555"/>
      <c r="J240" s="555"/>
      <c r="K240" s="555"/>
      <c r="L240" s="555"/>
      <c r="M240" s="555"/>
      <c r="N240" s="555"/>
      <c r="O240" s="555"/>
      <c r="P240" s="555"/>
      <c r="Q240" s="555"/>
      <c r="R240" s="555"/>
      <c r="S240" s="555"/>
      <c r="T240" s="555"/>
      <c r="U240" s="555"/>
      <c r="V240" s="555"/>
      <c r="W240" s="555"/>
      <c r="X240" s="555"/>
      <c r="Y240" s="555"/>
      <c r="Z240" s="555"/>
      <c r="AA240" s="555"/>
      <c r="AB240" s="555"/>
    </row>
    <row r="241" spans="1:28" ht="15.75" customHeight="1" x14ac:dyDescent="0.2">
      <c r="A241" s="555"/>
      <c r="B241" s="555"/>
      <c r="C241" s="574"/>
      <c r="D241" s="575"/>
      <c r="E241" s="569"/>
      <c r="F241" s="569"/>
      <c r="G241" s="555"/>
      <c r="H241" s="555"/>
      <c r="I241" s="555"/>
      <c r="J241" s="555"/>
      <c r="K241" s="555"/>
      <c r="L241" s="555"/>
      <c r="M241" s="555"/>
      <c r="N241" s="555"/>
      <c r="O241" s="555"/>
      <c r="P241" s="555"/>
      <c r="Q241" s="555"/>
      <c r="R241" s="555"/>
      <c r="S241" s="555"/>
      <c r="T241" s="555"/>
      <c r="U241" s="555"/>
      <c r="V241" s="555"/>
      <c r="W241" s="555"/>
      <c r="X241" s="555"/>
      <c r="Y241" s="555"/>
      <c r="Z241" s="555"/>
      <c r="AA241" s="555"/>
      <c r="AB241" s="555"/>
    </row>
    <row r="242" spans="1:28" ht="15.75" customHeight="1" x14ac:dyDescent="0.2">
      <c r="A242" s="555"/>
      <c r="B242" s="555"/>
      <c r="C242" s="574"/>
      <c r="D242" s="575"/>
      <c r="E242" s="569"/>
      <c r="F242" s="569"/>
      <c r="G242" s="555"/>
      <c r="H242" s="555"/>
      <c r="I242" s="555"/>
      <c r="J242" s="555"/>
      <c r="K242" s="555"/>
      <c r="L242" s="555"/>
      <c r="M242" s="555"/>
      <c r="N242" s="555"/>
      <c r="O242" s="555"/>
      <c r="P242" s="555"/>
      <c r="Q242" s="555"/>
      <c r="R242" s="555"/>
      <c r="S242" s="555"/>
      <c r="T242" s="555"/>
      <c r="U242" s="555"/>
      <c r="V242" s="555"/>
      <c r="W242" s="555"/>
      <c r="X242" s="555"/>
      <c r="Y242" s="555"/>
      <c r="Z242" s="555"/>
      <c r="AA242" s="555"/>
      <c r="AB242" s="555"/>
    </row>
    <row r="243" spans="1:28" ht="15.75" customHeight="1" x14ac:dyDescent="0.2">
      <c r="A243" s="555"/>
      <c r="B243" s="555"/>
      <c r="C243" s="574"/>
      <c r="D243" s="575"/>
      <c r="E243" s="569"/>
      <c r="F243" s="569"/>
      <c r="G243" s="555"/>
      <c r="H243" s="555"/>
      <c r="I243" s="555"/>
      <c r="J243" s="555"/>
      <c r="K243" s="555"/>
      <c r="L243" s="555"/>
      <c r="M243" s="555"/>
      <c r="N243" s="555"/>
      <c r="O243" s="555"/>
      <c r="P243" s="555"/>
      <c r="Q243" s="555"/>
      <c r="R243" s="555"/>
      <c r="S243" s="555"/>
      <c r="T243" s="555"/>
      <c r="U243" s="555"/>
      <c r="V243" s="555"/>
      <c r="W243" s="555"/>
      <c r="X243" s="555"/>
      <c r="Y243" s="555"/>
      <c r="Z243" s="555"/>
      <c r="AA243" s="555"/>
      <c r="AB243" s="555"/>
    </row>
    <row r="244" spans="1:28" ht="15.75" customHeight="1" x14ac:dyDescent="0.2">
      <c r="A244" s="555"/>
      <c r="B244" s="555"/>
      <c r="C244" s="574"/>
      <c r="D244" s="575"/>
      <c r="E244" s="569"/>
      <c r="F244" s="569"/>
      <c r="G244" s="555"/>
      <c r="H244" s="555"/>
      <c r="I244" s="555"/>
      <c r="J244" s="555"/>
      <c r="K244" s="555"/>
      <c r="L244" s="555"/>
      <c r="M244" s="555"/>
      <c r="N244" s="555"/>
      <c r="O244" s="555"/>
      <c r="P244" s="555"/>
      <c r="Q244" s="555"/>
      <c r="R244" s="555"/>
      <c r="S244" s="555"/>
      <c r="T244" s="555"/>
      <c r="U244" s="555"/>
      <c r="V244" s="555"/>
      <c r="W244" s="555"/>
      <c r="X244" s="555"/>
      <c r="Y244" s="555"/>
      <c r="Z244" s="555"/>
      <c r="AA244" s="555"/>
      <c r="AB244" s="555"/>
    </row>
    <row r="245" spans="1:28" ht="15.75" customHeight="1" x14ac:dyDescent="0.2">
      <c r="A245" s="555"/>
      <c r="B245" s="555"/>
      <c r="C245" s="574"/>
      <c r="D245" s="575"/>
      <c r="E245" s="569"/>
      <c r="F245" s="569"/>
      <c r="G245" s="555"/>
      <c r="H245" s="555"/>
      <c r="I245" s="555"/>
      <c r="J245" s="555"/>
      <c r="K245" s="555"/>
      <c r="L245" s="555"/>
      <c r="M245" s="555"/>
      <c r="N245" s="555"/>
      <c r="O245" s="555"/>
      <c r="P245" s="555"/>
      <c r="Q245" s="555"/>
      <c r="R245" s="555"/>
      <c r="S245" s="555"/>
      <c r="T245" s="555"/>
      <c r="U245" s="555"/>
      <c r="V245" s="555"/>
      <c r="W245" s="555"/>
      <c r="X245" s="555"/>
      <c r="Y245" s="555"/>
      <c r="Z245" s="555"/>
      <c r="AA245" s="555"/>
      <c r="AB245" s="555"/>
    </row>
    <row r="246" spans="1:28" ht="15.75" customHeight="1" x14ac:dyDescent="0.2">
      <c r="A246" s="555"/>
      <c r="B246" s="555"/>
      <c r="C246" s="574"/>
      <c r="D246" s="575"/>
      <c r="E246" s="569"/>
      <c r="F246" s="569"/>
      <c r="G246" s="555"/>
      <c r="H246" s="555"/>
      <c r="I246" s="555"/>
      <c r="J246" s="555"/>
      <c r="K246" s="555"/>
      <c r="L246" s="555"/>
      <c r="M246" s="555"/>
      <c r="N246" s="555"/>
      <c r="O246" s="555"/>
      <c r="P246" s="555"/>
      <c r="Q246" s="555"/>
      <c r="R246" s="555"/>
      <c r="S246" s="555"/>
      <c r="T246" s="555"/>
      <c r="U246" s="555"/>
      <c r="V246" s="555"/>
      <c r="W246" s="555"/>
      <c r="X246" s="555"/>
      <c r="Y246" s="555"/>
      <c r="Z246" s="555"/>
      <c r="AA246" s="555"/>
      <c r="AB246" s="555"/>
    </row>
    <row r="247" spans="1:28" ht="15.75" customHeight="1" x14ac:dyDescent="0.2">
      <c r="A247" s="555"/>
      <c r="B247" s="555"/>
      <c r="C247" s="574"/>
      <c r="D247" s="575"/>
      <c r="E247" s="569"/>
      <c r="F247" s="569"/>
      <c r="G247" s="555"/>
      <c r="H247" s="555"/>
      <c r="I247" s="555"/>
      <c r="J247" s="555"/>
      <c r="K247" s="555"/>
      <c r="L247" s="555"/>
      <c r="M247" s="555"/>
      <c r="N247" s="555"/>
      <c r="O247" s="555"/>
      <c r="P247" s="555"/>
      <c r="Q247" s="555"/>
      <c r="R247" s="555"/>
      <c r="S247" s="555"/>
      <c r="T247" s="555"/>
      <c r="U247" s="555"/>
      <c r="V247" s="555"/>
      <c r="W247" s="555"/>
      <c r="X247" s="555"/>
      <c r="Y247" s="555"/>
      <c r="Z247" s="555"/>
      <c r="AA247" s="555"/>
      <c r="AB247" s="555"/>
    </row>
    <row r="248" spans="1:28" ht="15.75" customHeight="1" x14ac:dyDescent="0.2">
      <c r="A248" s="555"/>
      <c r="B248" s="555"/>
      <c r="C248" s="574"/>
      <c r="D248" s="575"/>
      <c r="E248" s="569"/>
      <c r="F248" s="569"/>
      <c r="G248" s="555"/>
      <c r="H248" s="555"/>
      <c r="I248" s="555"/>
      <c r="J248" s="555"/>
      <c r="K248" s="555"/>
      <c r="L248" s="555"/>
      <c r="M248" s="555"/>
      <c r="N248" s="555"/>
      <c r="O248" s="555"/>
      <c r="P248" s="555"/>
      <c r="Q248" s="555"/>
      <c r="R248" s="555"/>
      <c r="S248" s="555"/>
      <c r="T248" s="555"/>
      <c r="U248" s="555"/>
      <c r="V248" s="555"/>
      <c r="W248" s="555"/>
      <c r="X248" s="555"/>
      <c r="Y248" s="555"/>
      <c r="Z248" s="555"/>
      <c r="AA248" s="555"/>
      <c r="AB248" s="555"/>
    </row>
    <row r="249" spans="1:28" ht="15.75" customHeight="1" x14ac:dyDescent="0.2">
      <c r="A249" s="555"/>
      <c r="B249" s="555"/>
      <c r="C249" s="574"/>
      <c r="D249" s="575"/>
      <c r="E249" s="569"/>
      <c r="F249" s="569"/>
      <c r="G249" s="555"/>
      <c r="H249" s="555"/>
      <c r="I249" s="555"/>
      <c r="J249" s="555"/>
      <c r="K249" s="555"/>
      <c r="L249" s="555"/>
      <c r="M249" s="555"/>
      <c r="N249" s="555"/>
      <c r="O249" s="555"/>
      <c r="P249" s="555"/>
      <c r="Q249" s="555"/>
      <c r="R249" s="555"/>
      <c r="S249" s="555"/>
      <c r="T249" s="555"/>
      <c r="U249" s="555"/>
      <c r="V249" s="555"/>
      <c r="W249" s="555"/>
      <c r="X249" s="555"/>
      <c r="Y249" s="555"/>
      <c r="Z249" s="555"/>
      <c r="AA249" s="555"/>
      <c r="AB249" s="555"/>
    </row>
    <row r="250" spans="1:28" ht="15.75" customHeight="1" x14ac:dyDescent="0.2">
      <c r="A250" s="555"/>
      <c r="B250" s="555"/>
      <c r="C250" s="574"/>
      <c r="D250" s="575"/>
      <c r="E250" s="569"/>
      <c r="F250" s="569"/>
      <c r="G250" s="555"/>
      <c r="H250" s="555"/>
      <c r="I250" s="555"/>
      <c r="J250" s="555"/>
      <c r="K250" s="555"/>
      <c r="L250" s="555"/>
      <c r="M250" s="555"/>
      <c r="N250" s="555"/>
      <c r="O250" s="555"/>
      <c r="P250" s="555"/>
      <c r="Q250" s="555"/>
      <c r="R250" s="555"/>
      <c r="S250" s="555"/>
      <c r="T250" s="555"/>
      <c r="U250" s="555"/>
      <c r="V250" s="555"/>
      <c r="W250" s="555"/>
      <c r="X250" s="555"/>
      <c r="Y250" s="555"/>
      <c r="Z250" s="555"/>
      <c r="AA250" s="555"/>
      <c r="AB250" s="555"/>
    </row>
    <row r="251" spans="1:28" ht="15.75" customHeight="1" x14ac:dyDescent="0.2">
      <c r="A251" s="555"/>
      <c r="B251" s="555"/>
      <c r="C251" s="574"/>
      <c r="D251" s="575"/>
      <c r="E251" s="569"/>
      <c r="F251" s="569"/>
      <c r="G251" s="555"/>
      <c r="H251" s="555"/>
      <c r="I251" s="555"/>
      <c r="J251" s="555"/>
      <c r="K251" s="555"/>
      <c r="L251" s="555"/>
      <c r="M251" s="555"/>
      <c r="N251" s="555"/>
      <c r="O251" s="555"/>
      <c r="P251" s="555"/>
      <c r="Q251" s="555"/>
      <c r="R251" s="555"/>
      <c r="S251" s="555"/>
      <c r="T251" s="555"/>
      <c r="U251" s="555"/>
      <c r="V251" s="555"/>
      <c r="W251" s="555"/>
      <c r="X251" s="555"/>
      <c r="Y251" s="555"/>
      <c r="Z251" s="555"/>
      <c r="AA251" s="555"/>
      <c r="AB251" s="555"/>
    </row>
    <row r="252" spans="1:28" ht="15.75" customHeight="1" x14ac:dyDescent="0.2">
      <c r="A252" s="555"/>
      <c r="B252" s="555"/>
      <c r="C252" s="574"/>
      <c r="D252" s="575"/>
      <c r="E252" s="569"/>
      <c r="F252" s="569"/>
      <c r="G252" s="555"/>
      <c r="H252" s="555"/>
      <c r="I252" s="555"/>
      <c r="J252" s="555"/>
      <c r="K252" s="555"/>
      <c r="L252" s="555"/>
      <c r="M252" s="555"/>
      <c r="N252" s="555"/>
      <c r="O252" s="555"/>
      <c r="P252" s="555"/>
      <c r="Q252" s="555"/>
      <c r="R252" s="555"/>
      <c r="S252" s="555"/>
      <c r="T252" s="555"/>
      <c r="U252" s="555"/>
      <c r="V252" s="555"/>
      <c r="W252" s="555"/>
      <c r="X252" s="555"/>
      <c r="Y252" s="555"/>
      <c r="Z252" s="555"/>
      <c r="AA252" s="555"/>
      <c r="AB252" s="555"/>
    </row>
    <row r="253" spans="1:28" ht="15.75" customHeight="1" x14ac:dyDescent="0.2">
      <c r="A253" s="555"/>
      <c r="B253" s="555"/>
      <c r="C253" s="574"/>
      <c r="D253" s="575"/>
      <c r="E253" s="569"/>
      <c r="F253" s="569"/>
      <c r="G253" s="555"/>
      <c r="H253" s="555"/>
      <c r="I253" s="555"/>
      <c r="J253" s="555"/>
      <c r="K253" s="555"/>
      <c r="L253" s="555"/>
      <c r="M253" s="555"/>
      <c r="N253" s="555"/>
      <c r="O253" s="555"/>
      <c r="P253" s="555"/>
      <c r="Q253" s="555"/>
      <c r="R253" s="555"/>
      <c r="S253" s="555"/>
      <c r="T253" s="555"/>
      <c r="U253" s="555"/>
      <c r="V253" s="555"/>
      <c r="W253" s="555"/>
      <c r="X253" s="555"/>
      <c r="Y253" s="555"/>
      <c r="Z253" s="555"/>
      <c r="AA253" s="555"/>
      <c r="AB253" s="555"/>
    </row>
    <row r="254" spans="1:28" ht="15.75" customHeight="1" x14ac:dyDescent="0.2">
      <c r="A254" s="555"/>
      <c r="B254" s="555"/>
      <c r="C254" s="574"/>
      <c r="D254" s="575"/>
      <c r="E254" s="569"/>
      <c r="F254" s="569"/>
      <c r="G254" s="555"/>
      <c r="H254" s="555"/>
      <c r="I254" s="555"/>
      <c r="J254" s="555"/>
      <c r="K254" s="555"/>
      <c r="L254" s="555"/>
      <c r="M254" s="555"/>
      <c r="N254" s="555"/>
      <c r="O254" s="555"/>
      <c r="P254" s="555"/>
      <c r="Q254" s="555"/>
      <c r="R254" s="555"/>
      <c r="S254" s="555"/>
      <c r="T254" s="555"/>
      <c r="U254" s="555"/>
      <c r="V254" s="555"/>
      <c r="W254" s="555"/>
      <c r="X254" s="555"/>
      <c r="Y254" s="555"/>
      <c r="Z254" s="555"/>
      <c r="AA254" s="555"/>
      <c r="AB254" s="555"/>
    </row>
    <row r="255" spans="1:28" ht="15.75" customHeight="1" x14ac:dyDescent="0.2">
      <c r="A255" s="555"/>
      <c r="B255" s="555"/>
      <c r="C255" s="574"/>
      <c r="D255" s="575"/>
      <c r="E255" s="569"/>
      <c r="F255" s="569"/>
      <c r="G255" s="555"/>
      <c r="H255" s="555"/>
      <c r="I255" s="555"/>
      <c r="J255" s="555"/>
      <c r="K255" s="555"/>
      <c r="L255" s="555"/>
      <c r="M255" s="555"/>
      <c r="N255" s="555"/>
      <c r="O255" s="555"/>
      <c r="P255" s="555"/>
      <c r="Q255" s="555"/>
      <c r="R255" s="555"/>
      <c r="S255" s="555"/>
      <c r="T255" s="555"/>
      <c r="U255" s="555"/>
      <c r="V255" s="555"/>
      <c r="W255" s="555"/>
      <c r="X255" s="555"/>
      <c r="Y255" s="555"/>
      <c r="Z255" s="555"/>
      <c r="AA255" s="555"/>
      <c r="AB255" s="555"/>
    </row>
    <row r="256" spans="1:28" ht="15.75" customHeight="1" x14ac:dyDescent="0.2">
      <c r="A256" s="555"/>
      <c r="B256" s="555"/>
      <c r="C256" s="574"/>
      <c r="D256" s="575"/>
      <c r="E256" s="569"/>
      <c r="F256" s="569"/>
      <c r="G256" s="555"/>
      <c r="H256" s="555"/>
      <c r="I256" s="555"/>
      <c r="J256" s="555"/>
      <c r="K256" s="555"/>
      <c r="L256" s="555"/>
      <c r="M256" s="555"/>
      <c r="N256" s="555"/>
      <c r="O256" s="555"/>
      <c r="P256" s="555"/>
      <c r="Q256" s="555"/>
      <c r="R256" s="555"/>
      <c r="S256" s="555"/>
      <c r="T256" s="555"/>
      <c r="U256" s="555"/>
      <c r="V256" s="555"/>
      <c r="W256" s="555"/>
      <c r="X256" s="555"/>
      <c r="Y256" s="555"/>
      <c r="Z256" s="555"/>
      <c r="AA256" s="555"/>
      <c r="AB256" s="555"/>
    </row>
    <row r="257" spans="1:28" ht="15.75" customHeight="1" x14ac:dyDescent="0.2">
      <c r="A257" s="555"/>
      <c r="B257" s="555"/>
      <c r="C257" s="574"/>
      <c r="D257" s="575"/>
      <c r="E257" s="569"/>
      <c r="F257" s="569"/>
      <c r="G257" s="555"/>
      <c r="H257" s="555"/>
      <c r="I257" s="555"/>
      <c r="J257" s="555"/>
      <c r="K257" s="555"/>
      <c r="L257" s="555"/>
      <c r="M257" s="555"/>
      <c r="N257" s="555"/>
      <c r="O257" s="555"/>
      <c r="P257" s="555"/>
      <c r="Q257" s="555"/>
      <c r="R257" s="555"/>
      <c r="S257" s="555"/>
      <c r="T257" s="555"/>
      <c r="U257" s="555"/>
      <c r="V257" s="555"/>
      <c r="W257" s="555"/>
      <c r="X257" s="555"/>
      <c r="Y257" s="555"/>
      <c r="Z257" s="555"/>
      <c r="AA257" s="555"/>
      <c r="AB257" s="555"/>
    </row>
    <row r="258" spans="1:28" ht="15.75" customHeight="1" x14ac:dyDescent="0.2">
      <c r="A258" s="555"/>
      <c r="B258" s="555"/>
      <c r="C258" s="574"/>
      <c r="D258" s="575"/>
      <c r="E258" s="569"/>
      <c r="F258" s="569"/>
      <c r="G258" s="555"/>
      <c r="H258" s="555"/>
      <c r="I258" s="555"/>
      <c r="J258" s="555"/>
      <c r="K258" s="555"/>
      <c r="L258" s="555"/>
      <c r="M258" s="555"/>
      <c r="N258" s="555"/>
      <c r="O258" s="555"/>
      <c r="P258" s="555"/>
      <c r="Q258" s="555"/>
      <c r="R258" s="555"/>
      <c r="S258" s="555"/>
      <c r="T258" s="555"/>
      <c r="U258" s="555"/>
      <c r="V258" s="555"/>
      <c r="W258" s="555"/>
      <c r="X258" s="555"/>
      <c r="Y258" s="555"/>
      <c r="Z258" s="555"/>
      <c r="AA258" s="555"/>
      <c r="AB258" s="555"/>
    </row>
    <row r="259" spans="1:28" ht="15.75" customHeight="1" x14ac:dyDescent="0.2">
      <c r="A259" s="555"/>
      <c r="B259" s="555"/>
      <c r="C259" s="574"/>
      <c r="D259" s="575"/>
      <c r="E259" s="569"/>
      <c r="F259" s="569"/>
      <c r="G259" s="555"/>
      <c r="H259" s="555"/>
      <c r="I259" s="555"/>
      <c r="J259" s="555"/>
      <c r="K259" s="555"/>
      <c r="L259" s="555"/>
      <c r="M259" s="555"/>
      <c r="N259" s="555"/>
      <c r="O259" s="555"/>
      <c r="P259" s="555"/>
      <c r="Q259" s="555"/>
      <c r="R259" s="555"/>
      <c r="S259" s="555"/>
      <c r="T259" s="555"/>
      <c r="U259" s="555"/>
      <c r="V259" s="555"/>
      <c r="W259" s="555"/>
      <c r="X259" s="555"/>
      <c r="Y259" s="555"/>
      <c r="Z259" s="555"/>
      <c r="AA259" s="555"/>
      <c r="AB259" s="555"/>
    </row>
    <row r="260" spans="1:28" ht="15.75" customHeight="1" x14ac:dyDescent="0.2">
      <c r="A260" s="555"/>
      <c r="B260" s="555"/>
      <c r="C260" s="574"/>
      <c r="D260" s="575"/>
      <c r="E260" s="569"/>
      <c r="F260" s="569"/>
      <c r="G260" s="555"/>
      <c r="H260" s="555"/>
      <c r="I260" s="555"/>
      <c r="J260" s="555"/>
      <c r="K260" s="555"/>
      <c r="L260" s="555"/>
      <c r="M260" s="555"/>
      <c r="N260" s="555"/>
      <c r="O260" s="555"/>
      <c r="P260" s="555"/>
      <c r="Q260" s="555"/>
      <c r="R260" s="555"/>
      <c r="S260" s="555"/>
      <c r="T260" s="555"/>
      <c r="U260" s="555"/>
      <c r="V260" s="555"/>
      <c r="W260" s="555"/>
      <c r="X260" s="555"/>
      <c r="Y260" s="555"/>
      <c r="Z260" s="555"/>
      <c r="AA260" s="555"/>
      <c r="AB260" s="555"/>
    </row>
    <row r="261" spans="1:28" ht="15.75" customHeight="1" x14ac:dyDescent="0.2">
      <c r="A261" s="555"/>
      <c r="B261" s="555"/>
      <c r="C261" s="574"/>
      <c r="D261" s="575"/>
      <c r="E261" s="569"/>
      <c r="F261" s="569"/>
      <c r="G261" s="555"/>
      <c r="H261" s="555"/>
      <c r="I261" s="555"/>
      <c r="J261" s="555"/>
      <c r="K261" s="555"/>
      <c r="L261" s="555"/>
      <c r="M261" s="555"/>
      <c r="N261" s="555"/>
      <c r="O261" s="555"/>
      <c r="P261" s="555"/>
      <c r="Q261" s="555"/>
      <c r="R261" s="555"/>
      <c r="S261" s="555"/>
      <c r="T261" s="555"/>
      <c r="U261" s="555"/>
      <c r="V261" s="555"/>
      <c r="W261" s="555"/>
      <c r="X261" s="555"/>
      <c r="Y261" s="555"/>
      <c r="Z261" s="555"/>
      <c r="AA261" s="555"/>
      <c r="AB261" s="555"/>
    </row>
    <row r="262" spans="1:28" ht="15.75" customHeight="1" x14ac:dyDescent="0.2">
      <c r="A262" s="555"/>
      <c r="B262" s="555"/>
      <c r="C262" s="574"/>
      <c r="D262" s="575"/>
      <c r="E262" s="569"/>
      <c r="F262" s="569"/>
      <c r="G262" s="555"/>
      <c r="H262" s="555"/>
      <c r="I262" s="555"/>
      <c r="J262" s="555"/>
      <c r="K262" s="555"/>
      <c r="L262" s="555"/>
      <c r="M262" s="555"/>
      <c r="N262" s="555"/>
      <c r="O262" s="555"/>
      <c r="P262" s="555"/>
      <c r="Q262" s="555"/>
      <c r="R262" s="555"/>
      <c r="S262" s="555"/>
      <c r="T262" s="555"/>
      <c r="U262" s="555"/>
      <c r="V262" s="555"/>
      <c r="W262" s="555"/>
      <c r="X262" s="555"/>
      <c r="Y262" s="555"/>
      <c r="Z262" s="555"/>
      <c r="AA262" s="555"/>
      <c r="AB262" s="555"/>
    </row>
    <row r="263" spans="1:28" ht="15.75" customHeight="1" x14ac:dyDescent="0.2">
      <c r="A263" s="555"/>
      <c r="B263" s="555"/>
      <c r="C263" s="574"/>
      <c r="D263" s="575"/>
      <c r="E263" s="569"/>
      <c r="F263" s="569"/>
      <c r="G263" s="555"/>
      <c r="H263" s="555"/>
      <c r="I263" s="555"/>
      <c r="J263" s="555"/>
      <c r="K263" s="555"/>
      <c r="L263" s="555"/>
      <c r="M263" s="555"/>
      <c r="N263" s="555"/>
      <c r="O263" s="555"/>
      <c r="P263" s="555"/>
      <c r="Q263" s="555"/>
      <c r="R263" s="555"/>
      <c r="S263" s="555"/>
      <c r="T263" s="555"/>
      <c r="U263" s="555"/>
      <c r="V263" s="555"/>
      <c r="W263" s="555"/>
      <c r="X263" s="555"/>
      <c r="Y263" s="555"/>
      <c r="Z263" s="555"/>
      <c r="AA263" s="555"/>
      <c r="AB263" s="555"/>
    </row>
    <row r="264" spans="1:28" ht="15.75" customHeight="1" x14ac:dyDescent="0.2">
      <c r="A264" s="555"/>
      <c r="B264" s="555"/>
      <c r="C264" s="574"/>
      <c r="D264" s="575"/>
      <c r="E264" s="569"/>
      <c r="F264" s="569"/>
      <c r="G264" s="555"/>
      <c r="H264" s="555"/>
      <c r="I264" s="555"/>
      <c r="J264" s="555"/>
      <c r="K264" s="555"/>
      <c r="L264" s="555"/>
      <c r="M264" s="555"/>
      <c r="N264" s="555"/>
      <c r="O264" s="555"/>
      <c r="P264" s="555"/>
      <c r="Q264" s="555"/>
      <c r="R264" s="555"/>
      <c r="S264" s="555"/>
      <c r="T264" s="555"/>
      <c r="U264" s="555"/>
      <c r="V264" s="555"/>
      <c r="W264" s="555"/>
      <c r="X264" s="555"/>
      <c r="Y264" s="555"/>
      <c r="Z264" s="555"/>
      <c r="AA264" s="555"/>
      <c r="AB264" s="555"/>
    </row>
    <row r="265" spans="1:28" ht="15.75" customHeight="1" x14ac:dyDescent="0.2">
      <c r="A265" s="555"/>
      <c r="B265" s="555"/>
      <c r="C265" s="574"/>
      <c r="D265" s="575"/>
      <c r="E265" s="569"/>
      <c r="F265" s="569"/>
      <c r="G265" s="555"/>
      <c r="H265" s="555"/>
      <c r="I265" s="555"/>
      <c r="J265" s="555"/>
      <c r="K265" s="555"/>
      <c r="L265" s="555"/>
      <c r="M265" s="555"/>
      <c r="N265" s="555"/>
      <c r="O265" s="555"/>
      <c r="P265" s="555"/>
      <c r="Q265" s="555"/>
      <c r="R265" s="555"/>
      <c r="S265" s="555"/>
      <c r="T265" s="555"/>
      <c r="U265" s="555"/>
      <c r="V265" s="555"/>
      <c r="W265" s="555"/>
      <c r="X265" s="555"/>
      <c r="Y265" s="555"/>
      <c r="Z265" s="555"/>
      <c r="AA265" s="555"/>
      <c r="AB265" s="555"/>
    </row>
    <row r="266" spans="1:28" ht="15.75" customHeight="1" x14ac:dyDescent="0.2">
      <c r="A266" s="555"/>
      <c r="B266" s="555"/>
      <c r="C266" s="574"/>
      <c r="D266" s="575"/>
      <c r="E266" s="569"/>
      <c r="F266" s="569"/>
      <c r="G266" s="555"/>
      <c r="H266" s="555"/>
      <c r="I266" s="555"/>
      <c r="J266" s="555"/>
      <c r="K266" s="555"/>
      <c r="L266" s="555"/>
      <c r="M266" s="555"/>
      <c r="N266" s="555"/>
      <c r="O266" s="555"/>
      <c r="P266" s="555"/>
      <c r="Q266" s="555"/>
      <c r="R266" s="555"/>
      <c r="S266" s="555"/>
      <c r="T266" s="555"/>
      <c r="U266" s="555"/>
      <c r="V266" s="555"/>
      <c r="W266" s="555"/>
      <c r="X266" s="555"/>
      <c r="Y266" s="555"/>
      <c r="Z266" s="555"/>
      <c r="AA266" s="555"/>
      <c r="AB266" s="555"/>
    </row>
    <row r="267" spans="1:28" ht="15.75" customHeight="1" x14ac:dyDescent="0.2">
      <c r="A267" s="555"/>
      <c r="B267" s="555"/>
      <c r="C267" s="574"/>
      <c r="D267" s="575"/>
      <c r="E267" s="569"/>
      <c r="F267" s="569"/>
      <c r="G267" s="555"/>
      <c r="H267" s="555"/>
      <c r="I267" s="555"/>
      <c r="J267" s="555"/>
      <c r="K267" s="555"/>
      <c r="L267" s="555"/>
      <c r="M267" s="555"/>
      <c r="N267" s="555"/>
      <c r="O267" s="555"/>
      <c r="P267" s="555"/>
      <c r="Q267" s="555"/>
      <c r="R267" s="555"/>
      <c r="S267" s="555"/>
      <c r="T267" s="555"/>
      <c r="U267" s="555"/>
      <c r="V267" s="555"/>
      <c r="W267" s="555"/>
      <c r="X267" s="555"/>
      <c r="Y267" s="555"/>
      <c r="Z267" s="555"/>
      <c r="AA267" s="555"/>
      <c r="AB267" s="555"/>
    </row>
    <row r="268" spans="1:28" ht="15.75" customHeight="1" x14ac:dyDescent="0.2">
      <c r="A268" s="555"/>
      <c r="B268" s="555"/>
      <c r="C268" s="574"/>
      <c r="D268" s="575"/>
      <c r="E268" s="569"/>
      <c r="F268" s="569"/>
      <c r="G268" s="555"/>
      <c r="H268" s="555"/>
      <c r="I268" s="555"/>
      <c r="J268" s="555"/>
      <c r="K268" s="555"/>
      <c r="L268" s="555"/>
      <c r="M268" s="555"/>
      <c r="N268" s="555"/>
      <c r="O268" s="555"/>
      <c r="P268" s="555"/>
      <c r="Q268" s="555"/>
      <c r="R268" s="555"/>
      <c r="S268" s="555"/>
      <c r="T268" s="555"/>
      <c r="U268" s="555"/>
      <c r="V268" s="555"/>
      <c r="W268" s="555"/>
      <c r="X268" s="555"/>
      <c r="Y268" s="555"/>
      <c r="Z268" s="555"/>
      <c r="AA268" s="555"/>
      <c r="AB268" s="555"/>
    </row>
    <row r="269" spans="1:28" ht="15.75" customHeight="1" x14ac:dyDescent="0.2">
      <c r="A269" s="555"/>
      <c r="B269" s="555"/>
      <c r="C269" s="574"/>
      <c r="D269" s="575"/>
      <c r="E269" s="569"/>
      <c r="F269" s="569"/>
      <c r="G269" s="555"/>
      <c r="H269" s="555"/>
      <c r="I269" s="555"/>
      <c r="J269" s="555"/>
      <c r="K269" s="555"/>
      <c r="L269" s="555"/>
      <c r="M269" s="555"/>
      <c r="N269" s="555"/>
      <c r="O269" s="555"/>
      <c r="P269" s="555"/>
      <c r="Q269" s="555"/>
      <c r="R269" s="555"/>
      <c r="S269" s="555"/>
      <c r="T269" s="555"/>
      <c r="U269" s="555"/>
      <c r="V269" s="555"/>
      <c r="W269" s="555"/>
      <c r="X269" s="555"/>
      <c r="Y269" s="555"/>
      <c r="Z269" s="555"/>
      <c r="AA269" s="555"/>
      <c r="AB269" s="555"/>
    </row>
    <row r="270" spans="1:28" ht="15.75" customHeight="1" x14ac:dyDescent="0.2">
      <c r="A270" s="555"/>
      <c r="B270" s="555"/>
      <c r="C270" s="574"/>
      <c r="D270" s="575"/>
      <c r="E270" s="569"/>
      <c r="F270" s="569"/>
      <c r="G270" s="555"/>
      <c r="H270" s="555"/>
      <c r="I270" s="555"/>
      <c r="J270" s="555"/>
      <c r="K270" s="555"/>
      <c r="L270" s="555"/>
      <c r="M270" s="555"/>
      <c r="N270" s="555"/>
      <c r="O270" s="555"/>
      <c r="P270" s="555"/>
      <c r="Q270" s="555"/>
      <c r="R270" s="555"/>
      <c r="S270" s="555"/>
      <c r="T270" s="555"/>
      <c r="U270" s="555"/>
      <c r="V270" s="555"/>
      <c r="W270" s="555"/>
      <c r="X270" s="555"/>
      <c r="Y270" s="555"/>
      <c r="Z270" s="555"/>
      <c r="AA270" s="555"/>
      <c r="AB270" s="555"/>
    </row>
    <row r="271" spans="1:28" ht="15.75" customHeight="1" x14ac:dyDescent="0.2">
      <c r="A271" s="555"/>
      <c r="B271" s="555"/>
      <c r="C271" s="574"/>
      <c r="D271" s="575"/>
      <c r="E271" s="569"/>
      <c r="F271" s="569"/>
      <c r="G271" s="555"/>
      <c r="H271" s="555"/>
      <c r="I271" s="555"/>
      <c r="J271" s="555"/>
      <c r="K271" s="555"/>
      <c r="L271" s="555"/>
      <c r="M271" s="555"/>
      <c r="N271" s="555"/>
      <c r="O271" s="555"/>
      <c r="P271" s="555"/>
      <c r="Q271" s="555"/>
      <c r="R271" s="555"/>
      <c r="S271" s="555"/>
      <c r="T271" s="555"/>
      <c r="U271" s="555"/>
      <c r="V271" s="555"/>
      <c r="W271" s="555"/>
      <c r="X271" s="555"/>
      <c r="Y271" s="555"/>
      <c r="Z271" s="555"/>
      <c r="AA271" s="555"/>
      <c r="AB271" s="555"/>
    </row>
    <row r="272" spans="1:28" ht="15.75" customHeight="1" x14ac:dyDescent="0.2">
      <c r="A272" s="555"/>
      <c r="B272" s="555"/>
      <c r="C272" s="574"/>
      <c r="D272" s="575"/>
      <c r="E272" s="569"/>
      <c r="F272" s="569"/>
      <c r="G272" s="555"/>
      <c r="H272" s="555"/>
      <c r="I272" s="555"/>
      <c r="J272" s="555"/>
      <c r="K272" s="555"/>
      <c r="L272" s="555"/>
      <c r="M272" s="555"/>
      <c r="N272" s="555"/>
      <c r="O272" s="555"/>
      <c r="P272" s="555"/>
      <c r="Q272" s="555"/>
      <c r="R272" s="555"/>
      <c r="S272" s="555"/>
      <c r="T272" s="555"/>
      <c r="U272" s="555"/>
      <c r="V272" s="555"/>
      <c r="W272" s="555"/>
      <c r="X272" s="555"/>
      <c r="Y272" s="555"/>
      <c r="Z272" s="555"/>
      <c r="AA272" s="555"/>
      <c r="AB272" s="555"/>
    </row>
    <row r="273" spans="1:28" ht="15.75" customHeight="1" x14ac:dyDescent="0.2">
      <c r="A273" s="555"/>
      <c r="B273" s="555"/>
      <c r="C273" s="574"/>
      <c r="D273" s="575"/>
      <c r="E273" s="569"/>
      <c r="F273" s="569"/>
      <c r="G273" s="555"/>
      <c r="H273" s="555"/>
      <c r="I273" s="555"/>
      <c r="J273" s="555"/>
      <c r="K273" s="555"/>
      <c r="L273" s="555"/>
      <c r="M273" s="555"/>
      <c r="N273" s="555"/>
      <c r="O273" s="555"/>
      <c r="P273" s="555"/>
      <c r="Q273" s="555"/>
      <c r="R273" s="555"/>
      <c r="S273" s="555"/>
      <c r="T273" s="555"/>
      <c r="U273" s="555"/>
      <c r="V273" s="555"/>
      <c r="W273" s="555"/>
      <c r="X273" s="555"/>
      <c r="Y273" s="555"/>
      <c r="Z273" s="555"/>
      <c r="AA273" s="555"/>
      <c r="AB273" s="555"/>
    </row>
    <row r="274" spans="1:28" ht="15.75" customHeight="1" x14ac:dyDescent="0.2">
      <c r="A274" s="555"/>
      <c r="B274" s="555"/>
      <c r="C274" s="574"/>
      <c r="D274" s="575"/>
      <c r="E274" s="569"/>
      <c r="F274" s="569"/>
      <c r="G274" s="555"/>
      <c r="H274" s="555"/>
      <c r="I274" s="555"/>
      <c r="J274" s="555"/>
      <c r="K274" s="555"/>
      <c r="L274" s="555"/>
      <c r="M274" s="555"/>
      <c r="N274" s="555"/>
      <c r="O274" s="555"/>
      <c r="P274" s="555"/>
      <c r="Q274" s="555"/>
      <c r="R274" s="555"/>
      <c r="S274" s="555"/>
      <c r="T274" s="555"/>
      <c r="U274" s="555"/>
      <c r="V274" s="555"/>
      <c r="W274" s="555"/>
      <c r="X274" s="555"/>
      <c r="Y274" s="555"/>
      <c r="Z274" s="555"/>
      <c r="AA274" s="555"/>
      <c r="AB274" s="555"/>
    </row>
    <row r="275" spans="1:28" ht="15.75" customHeight="1" x14ac:dyDescent="0.2">
      <c r="A275" s="555"/>
      <c r="B275" s="555"/>
      <c r="C275" s="574"/>
      <c r="D275" s="575"/>
      <c r="E275" s="569"/>
      <c r="F275" s="569"/>
      <c r="G275" s="555"/>
      <c r="H275" s="555"/>
      <c r="I275" s="555"/>
      <c r="J275" s="555"/>
      <c r="K275" s="555"/>
      <c r="L275" s="555"/>
      <c r="M275" s="555"/>
      <c r="N275" s="555"/>
      <c r="O275" s="555"/>
      <c r="P275" s="555"/>
      <c r="Q275" s="555"/>
      <c r="R275" s="555"/>
      <c r="S275" s="555"/>
      <c r="T275" s="555"/>
      <c r="U275" s="555"/>
      <c r="V275" s="555"/>
      <c r="W275" s="555"/>
      <c r="X275" s="555"/>
      <c r="Y275" s="555"/>
      <c r="Z275" s="555"/>
      <c r="AA275" s="555"/>
      <c r="AB275" s="555"/>
    </row>
    <row r="276" spans="1:28" ht="15.75" customHeight="1" x14ac:dyDescent="0.2">
      <c r="A276" s="555"/>
      <c r="B276" s="555"/>
      <c r="C276" s="574"/>
      <c r="D276" s="575"/>
      <c r="E276" s="569"/>
      <c r="F276" s="569"/>
      <c r="G276" s="555"/>
      <c r="H276" s="555"/>
      <c r="I276" s="555"/>
      <c r="J276" s="555"/>
      <c r="K276" s="555"/>
      <c r="L276" s="555"/>
      <c r="M276" s="555"/>
      <c r="N276" s="555"/>
      <c r="O276" s="555"/>
      <c r="P276" s="555"/>
      <c r="Q276" s="555"/>
      <c r="R276" s="555"/>
      <c r="S276" s="555"/>
      <c r="T276" s="555"/>
      <c r="U276" s="555"/>
      <c r="V276" s="555"/>
      <c r="W276" s="555"/>
      <c r="X276" s="555"/>
      <c r="Y276" s="555"/>
      <c r="Z276" s="555"/>
      <c r="AA276" s="555"/>
      <c r="AB276" s="555"/>
    </row>
    <row r="277" spans="1:28" ht="15.75" customHeight="1" x14ac:dyDescent="0.2">
      <c r="A277" s="555"/>
      <c r="B277" s="555"/>
      <c r="C277" s="574"/>
      <c r="D277" s="575"/>
      <c r="E277" s="569"/>
      <c r="F277" s="569"/>
      <c r="G277" s="555"/>
      <c r="H277" s="555"/>
      <c r="I277" s="555"/>
      <c r="J277" s="555"/>
      <c r="K277" s="555"/>
      <c r="L277" s="555"/>
      <c r="M277" s="555"/>
      <c r="N277" s="555"/>
      <c r="O277" s="555"/>
      <c r="P277" s="555"/>
      <c r="Q277" s="555"/>
      <c r="R277" s="555"/>
      <c r="S277" s="555"/>
      <c r="T277" s="555"/>
      <c r="U277" s="555"/>
      <c r="V277" s="555"/>
      <c r="W277" s="555"/>
      <c r="X277" s="555"/>
      <c r="Y277" s="555"/>
      <c r="Z277" s="555"/>
      <c r="AA277" s="555"/>
      <c r="AB277" s="555"/>
    </row>
    <row r="278" spans="1:28" ht="15.75" customHeight="1" x14ac:dyDescent="0.2">
      <c r="A278" s="555"/>
      <c r="B278" s="555"/>
      <c r="C278" s="574"/>
      <c r="D278" s="575"/>
      <c r="E278" s="569"/>
      <c r="F278" s="569"/>
      <c r="G278" s="555"/>
      <c r="H278" s="555"/>
      <c r="I278" s="555"/>
      <c r="J278" s="555"/>
      <c r="K278" s="555"/>
      <c r="L278" s="555"/>
      <c r="M278" s="555"/>
      <c r="N278" s="555"/>
      <c r="O278" s="555"/>
      <c r="P278" s="555"/>
      <c r="Q278" s="555"/>
      <c r="R278" s="555"/>
      <c r="S278" s="555"/>
      <c r="T278" s="555"/>
      <c r="U278" s="555"/>
      <c r="V278" s="555"/>
      <c r="W278" s="555"/>
      <c r="X278" s="555"/>
      <c r="Y278" s="555"/>
      <c r="Z278" s="555"/>
      <c r="AA278" s="555"/>
      <c r="AB278" s="555"/>
    </row>
    <row r="279" spans="1:28" ht="15.75" customHeight="1" x14ac:dyDescent="0.2">
      <c r="A279" s="555"/>
      <c r="B279" s="555"/>
      <c r="C279" s="574"/>
      <c r="D279" s="575"/>
      <c r="E279" s="569"/>
      <c r="F279" s="569"/>
      <c r="G279" s="555"/>
      <c r="H279" s="555"/>
      <c r="I279" s="555"/>
      <c r="J279" s="555"/>
      <c r="K279" s="555"/>
      <c r="L279" s="555"/>
      <c r="M279" s="555"/>
      <c r="N279" s="555"/>
      <c r="O279" s="555"/>
      <c r="P279" s="555"/>
      <c r="Q279" s="555"/>
      <c r="R279" s="555"/>
      <c r="S279" s="555"/>
      <c r="T279" s="555"/>
      <c r="U279" s="555"/>
      <c r="V279" s="555"/>
      <c r="W279" s="555"/>
      <c r="X279" s="555"/>
      <c r="Y279" s="555"/>
      <c r="Z279" s="555"/>
      <c r="AA279" s="555"/>
      <c r="AB279" s="555"/>
    </row>
    <row r="280" spans="1:28" ht="15.75" customHeight="1" x14ac:dyDescent="0.2">
      <c r="A280" s="555"/>
      <c r="B280" s="555"/>
      <c r="C280" s="574"/>
      <c r="D280" s="575"/>
      <c r="E280" s="569"/>
      <c r="F280" s="569"/>
      <c r="G280" s="555"/>
      <c r="H280" s="555"/>
      <c r="I280" s="555"/>
      <c r="J280" s="555"/>
      <c r="K280" s="555"/>
      <c r="L280" s="555"/>
      <c r="M280" s="555"/>
      <c r="N280" s="555"/>
      <c r="O280" s="555"/>
      <c r="P280" s="555"/>
      <c r="Q280" s="555"/>
      <c r="R280" s="555"/>
      <c r="S280" s="555"/>
      <c r="T280" s="555"/>
      <c r="U280" s="555"/>
      <c r="V280" s="555"/>
      <c r="W280" s="555"/>
      <c r="X280" s="555"/>
      <c r="Y280" s="555"/>
      <c r="Z280" s="555"/>
      <c r="AA280" s="555"/>
      <c r="AB280" s="555"/>
    </row>
    <row r="281" spans="1:28" ht="15.75" customHeight="1" x14ac:dyDescent="0.2">
      <c r="A281" s="555"/>
      <c r="B281" s="555"/>
      <c r="C281" s="574"/>
      <c r="D281" s="575"/>
      <c r="E281" s="569"/>
      <c r="F281" s="569"/>
      <c r="G281" s="555"/>
      <c r="H281" s="555"/>
      <c r="I281" s="555"/>
      <c r="J281" s="555"/>
      <c r="K281" s="555"/>
      <c r="L281" s="555"/>
      <c r="M281" s="555"/>
      <c r="N281" s="555"/>
      <c r="O281" s="555"/>
      <c r="P281" s="555"/>
      <c r="Q281" s="555"/>
      <c r="R281" s="555"/>
      <c r="S281" s="555"/>
      <c r="T281" s="555"/>
      <c r="U281" s="555"/>
      <c r="V281" s="555"/>
      <c r="W281" s="555"/>
      <c r="X281" s="555"/>
      <c r="Y281" s="555"/>
      <c r="Z281" s="555"/>
      <c r="AA281" s="555"/>
      <c r="AB281" s="555"/>
    </row>
    <row r="282" spans="1:28" ht="15.75" customHeight="1" x14ac:dyDescent="0.2">
      <c r="A282" s="555"/>
      <c r="B282" s="555"/>
      <c r="C282" s="574"/>
      <c r="D282" s="575"/>
      <c r="E282" s="569"/>
      <c r="F282" s="569"/>
      <c r="G282" s="555"/>
      <c r="H282" s="555"/>
      <c r="I282" s="555"/>
      <c r="J282" s="555"/>
      <c r="K282" s="555"/>
      <c r="L282" s="555"/>
      <c r="M282" s="555"/>
      <c r="N282" s="555"/>
      <c r="O282" s="555"/>
      <c r="P282" s="555"/>
      <c r="Q282" s="555"/>
      <c r="R282" s="555"/>
      <c r="S282" s="555"/>
      <c r="T282" s="555"/>
      <c r="U282" s="555"/>
      <c r="V282" s="555"/>
      <c r="W282" s="555"/>
      <c r="X282" s="555"/>
      <c r="Y282" s="555"/>
      <c r="Z282" s="555"/>
      <c r="AA282" s="555"/>
      <c r="AB282" s="555"/>
    </row>
    <row r="283" spans="1:28" ht="15.75" customHeight="1" x14ac:dyDescent="0.2">
      <c r="A283" s="555"/>
      <c r="B283" s="555"/>
      <c r="C283" s="574"/>
      <c r="D283" s="575"/>
      <c r="E283" s="569"/>
      <c r="F283" s="569"/>
      <c r="G283" s="555"/>
      <c r="H283" s="555"/>
      <c r="I283" s="555"/>
      <c r="J283" s="555"/>
      <c r="K283" s="555"/>
      <c r="L283" s="555"/>
      <c r="M283" s="555"/>
      <c r="N283" s="555"/>
      <c r="O283" s="555"/>
      <c r="P283" s="555"/>
      <c r="Q283" s="555"/>
      <c r="R283" s="555"/>
      <c r="S283" s="555"/>
      <c r="T283" s="555"/>
      <c r="U283" s="555"/>
      <c r="V283" s="555"/>
      <c r="W283" s="555"/>
      <c r="X283" s="555"/>
      <c r="Y283" s="555"/>
      <c r="Z283" s="555"/>
      <c r="AA283" s="555"/>
      <c r="AB283" s="555"/>
    </row>
    <row r="284" spans="1:28" ht="15.75" customHeight="1" x14ac:dyDescent="0.2">
      <c r="A284" s="555"/>
      <c r="B284" s="555"/>
      <c r="C284" s="574"/>
      <c r="D284" s="575"/>
      <c r="E284" s="569"/>
      <c r="F284" s="569"/>
      <c r="G284" s="555"/>
      <c r="H284" s="555"/>
      <c r="I284" s="555"/>
      <c r="J284" s="555"/>
      <c r="K284" s="555"/>
      <c r="L284" s="555"/>
      <c r="M284" s="555"/>
      <c r="N284" s="555"/>
      <c r="O284" s="555"/>
      <c r="P284" s="555"/>
      <c r="Q284" s="555"/>
      <c r="R284" s="555"/>
      <c r="S284" s="555"/>
      <c r="T284" s="555"/>
      <c r="U284" s="555"/>
      <c r="V284" s="555"/>
      <c r="W284" s="555"/>
      <c r="X284" s="555"/>
      <c r="Y284" s="555"/>
      <c r="Z284" s="555"/>
      <c r="AA284" s="555"/>
      <c r="AB284" s="555"/>
    </row>
    <row r="285" spans="1:28" ht="15.75" customHeight="1" x14ac:dyDescent="0.2">
      <c r="A285" s="555"/>
      <c r="B285" s="555"/>
      <c r="C285" s="574"/>
      <c r="D285" s="575"/>
      <c r="E285" s="569"/>
      <c r="F285" s="569"/>
      <c r="G285" s="555"/>
      <c r="H285" s="555"/>
      <c r="I285" s="555"/>
      <c r="J285" s="555"/>
      <c r="K285" s="555"/>
      <c r="L285" s="555"/>
      <c r="M285" s="555"/>
      <c r="N285" s="555"/>
      <c r="O285" s="555"/>
      <c r="P285" s="555"/>
      <c r="Q285" s="555"/>
      <c r="R285" s="555"/>
      <c r="S285" s="555"/>
      <c r="T285" s="555"/>
      <c r="U285" s="555"/>
      <c r="V285" s="555"/>
      <c r="W285" s="555"/>
      <c r="X285" s="555"/>
      <c r="Y285" s="555"/>
      <c r="Z285" s="555"/>
      <c r="AA285" s="555"/>
      <c r="AB285" s="555"/>
    </row>
    <row r="286" spans="1:28" ht="15.75" customHeight="1" x14ac:dyDescent="0.2">
      <c r="A286" s="555"/>
      <c r="B286" s="555"/>
      <c r="C286" s="574"/>
      <c r="D286" s="575"/>
      <c r="E286" s="569"/>
      <c r="F286" s="569"/>
      <c r="G286" s="555"/>
      <c r="H286" s="555"/>
      <c r="I286" s="555"/>
      <c r="J286" s="555"/>
      <c r="K286" s="555"/>
      <c r="L286" s="555"/>
      <c r="M286" s="555"/>
      <c r="N286" s="555"/>
      <c r="O286" s="555"/>
      <c r="P286" s="555"/>
      <c r="Q286" s="555"/>
      <c r="R286" s="555"/>
      <c r="S286" s="555"/>
      <c r="T286" s="555"/>
      <c r="U286" s="555"/>
      <c r="V286" s="555"/>
      <c r="W286" s="555"/>
      <c r="X286" s="555"/>
      <c r="Y286" s="555"/>
      <c r="Z286" s="555"/>
      <c r="AA286" s="555"/>
      <c r="AB286" s="555"/>
    </row>
    <row r="287" spans="1:28" ht="15.75" customHeight="1" x14ac:dyDescent="0.2">
      <c r="A287" s="555"/>
      <c r="B287" s="555"/>
      <c r="C287" s="574"/>
      <c r="D287" s="575"/>
      <c r="E287" s="569"/>
      <c r="F287" s="569"/>
      <c r="G287" s="555"/>
      <c r="H287" s="555"/>
      <c r="I287" s="555"/>
      <c r="J287" s="555"/>
      <c r="K287" s="555"/>
      <c r="L287" s="555"/>
      <c r="M287" s="555"/>
      <c r="N287" s="555"/>
      <c r="O287" s="555"/>
      <c r="P287" s="555"/>
      <c r="Q287" s="555"/>
      <c r="R287" s="555"/>
      <c r="S287" s="555"/>
      <c r="T287" s="555"/>
      <c r="U287" s="555"/>
      <c r="V287" s="555"/>
      <c r="W287" s="555"/>
      <c r="X287" s="555"/>
      <c r="Y287" s="555"/>
      <c r="Z287" s="555"/>
      <c r="AA287" s="555"/>
      <c r="AB287" s="555"/>
    </row>
    <row r="288" spans="1:28" ht="15.75" customHeight="1" x14ac:dyDescent="0.2">
      <c r="A288" s="555"/>
      <c r="B288" s="555"/>
      <c r="C288" s="574"/>
      <c r="D288" s="575"/>
      <c r="E288" s="569"/>
      <c r="F288" s="569"/>
      <c r="G288" s="555"/>
      <c r="H288" s="555"/>
      <c r="I288" s="555"/>
      <c r="J288" s="555"/>
      <c r="K288" s="555"/>
      <c r="L288" s="555"/>
      <c r="M288" s="555"/>
      <c r="N288" s="555"/>
      <c r="O288" s="555"/>
      <c r="P288" s="555"/>
      <c r="Q288" s="555"/>
      <c r="R288" s="555"/>
      <c r="S288" s="555"/>
      <c r="T288" s="555"/>
      <c r="U288" s="555"/>
      <c r="V288" s="555"/>
      <c r="W288" s="555"/>
      <c r="X288" s="555"/>
      <c r="Y288" s="555"/>
      <c r="Z288" s="555"/>
      <c r="AA288" s="555"/>
      <c r="AB288" s="555"/>
    </row>
    <row r="289" spans="1:28" ht="15.75" customHeight="1" x14ac:dyDescent="0.2">
      <c r="A289" s="555"/>
      <c r="B289" s="555"/>
      <c r="C289" s="574"/>
      <c r="D289" s="575"/>
      <c r="E289" s="569"/>
      <c r="F289" s="569"/>
      <c r="G289" s="555"/>
      <c r="H289" s="555"/>
      <c r="I289" s="555"/>
      <c r="J289" s="555"/>
      <c r="K289" s="555"/>
      <c r="L289" s="555"/>
      <c r="M289" s="555"/>
      <c r="N289" s="555"/>
      <c r="O289" s="555"/>
      <c r="P289" s="555"/>
      <c r="Q289" s="555"/>
      <c r="R289" s="555"/>
      <c r="S289" s="555"/>
      <c r="T289" s="555"/>
      <c r="U289" s="555"/>
      <c r="V289" s="555"/>
      <c r="W289" s="555"/>
      <c r="X289" s="555"/>
      <c r="Y289" s="555"/>
      <c r="Z289" s="555"/>
      <c r="AA289" s="555"/>
      <c r="AB289" s="555"/>
    </row>
    <row r="290" spans="1:28" ht="15.75" customHeight="1" x14ac:dyDescent="0.2">
      <c r="A290" s="555"/>
      <c r="B290" s="555"/>
      <c r="C290" s="574"/>
      <c r="D290" s="575"/>
      <c r="E290" s="569"/>
      <c r="F290" s="569"/>
      <c r="G290" s="555"/>
      <c r="H290" s="555"/>
      <c r="I290" s="555"/>
      <c r="J290" s="555"/>
      <c r="K290" s="555"/>
      <c r="L290" s="555"/>
      <c r="M290" s="555"/>
      <c r="N290" s="555"/>
      <c r="O290" s="555"/>
      <c r="P290" s="555"/>
      <c r="Q290" s="555"/>
      <c r="R290" s="555"/>
      <c r="S290" s="555"/>
      <c r="T290" s="555"/>
      <c r="U290" s="555"/>
      <c r="V290" s="555"/>
      <c r="W290" s="555"/>
      <c r="X290" s="555"/>
      <c r="Y290" s="555"/>
      <c r="Z290" s="555"/>
      <c r="AA290" s="555"/>
      <c r="AB290" s="555"/>
    </row>
    <row r="291" spans="1:28" ht="15.75" customHeight="1" x14ac:dyDescent="0.2">
      <c r="A291" s="555"/>
      <c r="B291" s="555"/>
      <c r="C291" s="574"/>
      <c r="D291" s="575"/>
      <c r="E291" s="569"/>
      <c r="F291" s="569"/>
      <c r="G291" s="555"/>
      <c r="H291" s="555"/>
      <c r="I291" s="555"/>
      <c r="J291" s="555"/>
      <c r="K291" s="555"/>
      <c r="L291" s="555"/>
      <c r="M291" s="555"/>
      <c r="N291" s="555"/>
      <c r="O291" s="555"/>
      <c r="P291" s="555"/>
      <c r="Q291" s="555"/>
      <c r="R291" s="555"/>
      <c r="S291" s="555"/>
      <c r="T291" s="555"/>
      <c r="U291" s="555"/>
      <c r="V291" s="555"/>
      <c r="W291" s="555"/>
      <c r="X291" s="555"/>
      <c r="Y291" s="555"/>
      <c r="Z291" s="555"/>
      <c r="AA291" s="555"/>
      <c r="AB291" s="555"/>
    </row>
    <row r="292" spans="1:28" ht="15.75" customHeight="1" x14ac:dyDescent="0.2">
      <c r="A292" s="555"/>
      <c r="B292" s="555"/>
      <c r="C292" s="574"/>
      <c r="D292" s="575"/>
      <c r="E292" s="569"/>
      <c r="F292" s="569"/>
      <c r="G292" s="555"/>
      <c r="H292" s="555"/>
      <c r="I292" s="555"/>
      <c r="J292" s="555"/>
      <c r="K292" s="555"/>
      <c r="L292" s="555"/>
      <c r="M292" s="555"/>
      <c r="N292" s="555"/>
      <c r="O292" s="555"/>
      <c r="P292" s="555"/>
      <c r="Q292" s="555"/>
      <c r="R292" s="555"/>
      <c r="S292" s="555"/>
      <c r="T292" s="555"/>
      <c r="U292" s="555"/>
      <c r="V292" s="555"/>
      <c r="W292" s="555"/>
      <c r="X292" s="555"/>
      <c r="Y292" s="555"/>
      <c r="Z292" s="555"/>
      <c r="AA292" s="555"/>
      <c r="AB292" s="555"/>
    </row>
    <row r="293" spans="1:28" ht="15.75" customHeight="1" x14ac:dyDescent="0.2">
      <c r="A293" s="555"/>
      <c r="B293" s="555"/>
      <c r="C293" s="574"/>
      <c r="D293" s="575"/>
      <c r="E293" s="569"/>
      <c r="F293" s="569"/>
      <c r="G293" s="555"/>
      <c r="H293" s="555"/>
      <c r="I293" s="555"/>
      <c r="J293" s="555"/>
      <c r="K293" s="555"/>
      <c r="L293" s="555"/>
      <c r="M293" s="555"/>
      <c r="N293" s="555"/>
      <c r="O293" s="555"/>
      <c r="P293" s="555"/>
      <c r="Q293" s="555"/>
      <c r="R293" s="555"/>
      <c r="S293" s="555"/>
      <c r="T293" s="555"/>
      <c r="U293" s="555"/>
      <c r="V293" s="555"/>
      <c r="W293" s="555"/>
      <c r="X293" s="555"/>
      <c r="Y293" s="555"/>
      <c r="Z293" s="555"/>
      <c r="AA293" s="555"/>
      <c r="AB293" s="555"/>
    </row>
    <row r="294" spans="1:28" ht="15.75" customHeight="1" x14ac:dyDescent="0.2">
      <c r="A294" s="555"/>
      <c r="B294" s="555"/>
      <c r="C294" s="574"/>
      <c r="D294" s="575"/>
      <c r="E294" s="569"/>
      <c r="F294" s="569"/>
      <c r="G294" s="555"/>
      <c r="H294" s="555"/>
      <c r="I294" s="555"/>
      <c r="J294" s="555"/>
      <c r="K294" s="555"/>
      <c r="L294" s="555"/>
      <c r="M294" s="555"/>
      <c r="N294" s="555"/>
      <c r="O294" s="555"/>
      <c r="P294" s="555"/>
      <c r="Q294" s="555"/>
      <c r="R294" s="555"/>
      <c r="S294" s="555"/>
      <c r="T294" s="555"/>
      <c r="U294" s="555"/>
      <c r="V294" s="555"/>
      <c r="W294" s="555"/>
      <c r="X294" s="555"/>
      <c r="Y294" s="555"/>
      <c r="Z294" s="555"/>
      <c r="AA294" s="555"/>
      <c r="AB294" s="555"/>
    </row>
    <row r="295" spans="1:28" ht="15.75" customHeight="1" x14ac:dyDescent="0.2">
      <c r="A295" s="555"/>
      <c r="B295" s="555"/>
      <c r="C295" s="574"/>
      <c r="D295" s="575"/>
      <c r="E295" s="569"/>
      <c r="F295" s="569"/>
      <c r="G295" s="555"/>
      <c r="H295" s="555"/>
      <c r="I295" s="555"/>
      <c r="J295" s="555"/>
      <c r="K295" s="555"/>
      <c r="L295" s="555"/>
      <c r="M295" s="555"/>
      <c r="N295" s="555"/>
      <c r="O295" s="555"/>
      <c r="P295" s="555"/>
      <c r="Q295" s="555"/>
      <c r="R295" s="555"/>
      <c r="S295" s="555"/>
      <c r="T295" s="555"/>
      <c r="U295" s="555"/>
      <c r="V295" s="555"/>
      <c r="W295" s="555"/>
      <c r="X295" s="555"/>
      <c r="Y295" s="555"/>
      <c r="Z295" s="555"/>
      <c r="AA295" s="555"/>
      <c r="AB295" s="555"/>
    </row>
    <row r="296" spans="1:28" ht="15.75" customHeight="1" x14ac:dyDescent="0.2">
      <c r="A296" s="555"/>
      <c r="B296" s="555"/>
      <c r="C296" s="574"/>
      <c r="D296" s="575"/>
      <c r="E296" s="569"/>
      <c r="F296" s="569"/>
      <c r="G296" s="555"/>
      <c r="H296" s="555"/>
      <c r="I296" s="555"/>
      <c r="J296" s="555"/>
      <c r="K296" s="555"/>
      <c r="L296" s="555"/>
      <c r="M296" s="555"/>
      <c r="N296" s="555"/>
      <c r="O296" s="555"/>
      <c r="P296" s="555"/>
      <c r="Q296" s="555"/>
      <c r="R296" s="555"/>
      <c r="S296" s="555"/>
      <c r="T296" s="555"/>
      <c r="U296" s="555"/>
      <c r="V296" s="555"/>
      <c r="W296" s="555"/>
      <c r="X296" s="555"/>
      <c r="Y296" s="555"/>
      <c r="Z296" s="555"/>
      <c r="AA296" s="555"/>
      <c r="AB296" s="555"/>
    </row>
    <row r="297" spans="1:28" ht="15.75" customHeight="1" x14ac:dyDescent="0.2">
      <c r="A297" s="555"/>
      <c r="B297" s="555"/>
      <c r="C297" s="574"/>
      <c r="D297" s="575"/>
      <c r="E297" s="569"/>
      <c r="F297" s="569"/>
      <c r="G297" s="555"/>
      <c r="H297" s="555"/>
      <c r="I297" s="555"/>
      <c r="J297" s="555"/>
      <c r="K297" s="555"/>
      <c r="L297" s="555"/>
      <c r="M297" s="555"/>
      <c r="N297" s="555"/>
      <c r="O297" s="555"/>
      <c r="P297" s="555"/>
      <c r="Q297" s="555"/>
      <c r="R297" s="555"/>
      <c r="S297" s="555"/>
      <c r="T297" s="555"/>
      <c r="U297" s="555"/>
      <c r="V297" s="555"/>
      <c r="W297" s="555"/>
      <c r="X297" s="555"/>
      <c r="Y297" s="555"/>
      <c r="Z297" s="555"/>
      <c r="AA297" s="555"/>
      <c r="AB297" s="555"/>
    </row>
    <row r="298" spans="1:28" ht="15.75" customHeight="1" x14ac:dyDescent="0.2">
      <c r="A298" s="555"/>
      <c r="B298" s="555"/>
      <c r="C298" s="574"/>
      <c r="D298" s="575"/>
      <c r="E298" s="569"/>
      <c r="F298" s="569"/>
      <c r="G298" s="555"/>
      <c r="H298" s="555"/>
      <c r="I298" s="555"/>
      <c r="J298" s="555"/>
      <c r="K298" s="555"/>
      <c r="L298" s="555"/>
      <c r="M298" s="555"/>
      <c r="N298" s="555"/>
      <c r="O298" s="555"/>
      <c r="P298" s="555"/>
      <c r="Q298" s="555"/>
      <c r="R298" s="555"/>
      <c r="S298" s="555"/>
      <c r="T298" s="555"/>
      <c r="U298" s="555"/>
      <c r="V298" s="555"/>
      <c r="W298" s="555"/>
      <c r="X298" s="555"/>
      <c r="Y298" s="555"/>
      <c r="Z298" s="555"/>
      <c r="AA298" s="555"/>
      <c r="AB298" s="555"/>
    </row>
    <row r="299" spans="1:28" ht="15.75" customHeight="1" x14ac:dyDescent="0.2">
      <c r="A299" s="555"/>
      <c r="B299" s="555"/>
      <c r="C299" s="574"/>
      <c r="D299" s="575"/>
      <c r="E299" s="569"/>
      <c r="F299" s="569"/>
      <c r="G299" s="555"/>
      <c r="H299" s="555"/>
      <c r="I299" s="555"/>
      <c r="J299" s="555"/>
      <c r="K299" s="555"/>
      <c r="L299" s="555"/>
      <c r="M299" s="555"/>
      <c r="N299" s="555"/>
      <c r="O299" s="555"/>
      <c r="P299" s="555"/>
      <c r="Q299" s="555"/>
      <c r="R299" s="555"/>
      <c r="S299" s="555"/>
      <c r="T299" s="555"/>
      <c r="U299" s="555"/>
      <c r="V299" s="555"/>
      <c r="W299" s="555"/>
      <c r="X299" s="555"/>
      <c r="Y299" s="555"/>
      <c r="Z299" s="555"/>
      <c r="AA299" s="555"/>
      <c r="AB299" s="555"/>
    </row>
    <row r="300" spans="1:28" ht="15.75" customHeight="1" x14ac:dyDescent="0.2">
      <c r="A300" s="555"/>
      <c r="B300" s="555"/>
      <c r="C300" s="574"/>
      <c r="D300" s="575"/>
      <c r="E300" s="569"/>
      <c r="F300" s="569"/>
      <c r="G300" s="555"/>
      <c r="H300" s="555"/>
      <c r="I300" s="555"/>
      <c r="J300" s="555"/>
      <c r="K300" s="555"/>
      <c r="L300" s="555"/>
      <c r="M300" s="555"/>
      <c r="N300" s="555"/>
      <c r="O300" s="555"/>
      <c r="P300" s="555"/>
      <c r="Q300" s="555"/>
      <c r="R300" s="555"/>
      <c r="S300" s="555"/>
      <c r="T300" s="555"/>
      <c r="U300" s="555"/>
      <c r="V300" s="555"/>
      <c r="W300" s="555"/>
      <c r="X300" s="555"/>
      <c r="Y300" s="555"/>
      <c r="Z300" s="555"/>
      <c r="AA300" s="555"/>
      <c r="AB300" s="555"/>
    </row>
    <row r="301" spans="1:28" ht="15.75" customHeight="1" x14ac:dyDescent="0.2">
      <c r="A301" s="555"/>
      <c r="B301" s="555"/>
      <c r="C301" s="574"/>
      <c r="D301" s="575"/>
      <c r="E301" s="569"/>
      <c r="F301" s="569"/>
      <c r="G301" s="555"/>
      <c r="H301" s="555"/>
      <c r="I301" s="555"/>
      <c r="J301" s="555"/>
      <c r="K301" s="555"/>
      <c r="L301" s="555"/>
      <c r="M301" s="555"/>
      <c r="N301" s="555"/>
      <c r="O301" s="555"/>
      <c r="P301" s="555"/>
      <c r="Q301" s="555"/>
      <c r="R301" s="555"/>
      <c r="S301" s="555"/>
      <c r="T301" s="555"/>
      <c r="U301" s="555"/>
      <c r="V301" s="555"/>
      <c r="W301" s="555"/>
      <c r="X301" s="555"/>
      <c r="Y301" s="555"/>
      <c r="Z301" s="555"/>
      <c r="AA301" s="555"/>
      <c r="AB301" s="555"/>
    </row>
    <row r="302" spans="1:28" ht="15.75" customHeight="1" x14ac:dyDescent="0.2">
      <c r="A302" s="555"/>
      <c r="B302" s="555"/>
      <c r="C302" s="574"/>
      <c r="D302" s="575"/>
      <c r="E302" s="569"/>
      <c r="F302" s="569"/>
      <c r="G302" s="555"/>
      <c r="H302" s="555"/>
      <c r="I302" s="555"/>
      <c r="J302" s="555"/>
      <c r="K302" s="555"/>
      <c r="L302" s="555"/>
      <c r="M302" s="555"/>
      <c r="N302" s="555"/>
      <c r="O302" s="555"/>
      <c r="P302" s="555"/>
      <c r="Q302" s="555"/>
      <c r="R302" s="555"/>
      <c r="S302" s="555"/>
      <c r="T302" s="555"/>
      <c r="U302" s="555"/>
      <c r="V302" s="555"/>
      <c r="W302" s="555"/>
      <c r="X302" s="555"/>
      <c r="Y302" s="555"/>
      <c r="Z302" s="555"/>
      <c r="AA302" s="555"/>
      <c r="AB302" s="555"/>
    </row>
    <row r="303" spans="1:28" ht="15.75" customHeight="1" x14ac:dyDescent="0.2">
      <c r="A303" s="555"/>
      <c r="B303" s="555"/>
      <c r="C303" s="574"/>
      <c r="D303" s="575"/>
      <c r="E303" s="569"/>
      <c r="F303" s="569"/>
      <c r="G303" s="555"/>
      <c r="H303" s="555"/>
      <c r="I303" s="555"/>
      <c r="J303" s="555"/>
      <c r="K303" s="555"/>
      <c r="L303" s="555"/>
      <c r="M303" s="555"/>
      <c r="N303" s="555"/>
      <c r="O303" s="555"/>
      <c r="P303" s="555"/>
      <c r="Q303" s="555"/>
      <c r="R303" s="555"/>
      <c r="S303" s="555"/>
      <c r="T303" s="555"/>
      <c r="U303" s="555"/>
      <c r="V303" s="555"/>
      <c r="W303" s="555"/>
      <c r="X303" s="555"/>
      <c r="Y303" s="555"/>
      <c r="Z303" s="555"/>
      <c r="AA303" s="555"/>
      <c r="AB303" s="555"/>
    </row>
    <row r="304" spans="1:28" ht="15.75" customHeight="1" x14ac:dyDescent="0.2">
      <c r="A304" s="555"/>
      <c r="B304" s="555"/>
      <c r="C304" s="574"/>
      <c r="D304" s="575"/>
      <c r="E304" s="569"/>
      <c r="F304" s="569"/>
      <c r="G304" s="555"/>
      <c r="H304" s="555"/>
      <c r="I304" s="555"/>
      <c r="J304" s="555"/>
      <c r="K304" s="555"/>
      <c r="L304" s="555"/>
      <c r="M304" s="555"/>
      <c r="N304" s="555"/>
      <c r="O304" s="555"/>
      <c r="P304" s="555"/>
      <c r="Q304" s="555"/>
      <c r="R304" s="555"/>
      <c r="S304" s="555"/>
      <c r="T304" s="555"/>
      <c r="U304" s="555"/>
      <c r="V304" s="555"/>
      <c r="W304" s="555"/>
      <c r="X304" s="555"/>
      <c r="Y304" s="555"/>
      <c r="Z304" s="555"/>
      <c r="AA304" s="555"/>
      <c r="AB304" s="555"/>
    </row>
    <row r="305" spans="1:28" ht="15.75" customHeight="1" x14ac:dyDescent="0.2">
      <c r="A305" s="555"/>
      <c r="B305" s="555"/>
      <c r="C305" s="574"/>
      <c r="D305" s="575"/>
      <c r="E305" s="569"/>
      <c r="F305" s="569"/>
      <c r="G305" s="555"/>
      <c r="H305" s="555"/>
      <c r="I305" s="555"/>
      <c r="J305" s="555"/>
      <c r="K305" s="555"/>
      <c r="L305" s="555"/>
      <c r="M305" s="555"/>
      <c r="N305" s="555"/>
      <c r="O305" s="555"/>
      <c r="P305" s="555"/>
      <c r="Q305" s="555"/>
      <c r="R305" s="555"/>
      <c r="S305" s="555"/>
      <c r="T305" s="555"/>
      <c r="U305" s="555"/>
      <c r="V305" s="555"/>
      <c r="W305" s="555"/>
      <c r="X305" s="555"/>
      <c r="Y305" s="555"/>
      <c r="Z305" s="555"/>
      <c r="AA305" s="555"/>
      <c r="AB305" s="555"/>
    </row>
    <row r="306" spans="1:28" ht="15.75" customHeight="1" x14ac:dyDescent="0.2">
      <c r="A306" s="555"/>
      <c r="B306" s="555"/>
      <c r="C306" s="574"/>
      <c r="D306" s="575"/>
      <c r="E306" s="569"/>
      <c r="F306" s="569"/>
      <c r="G306" s="555"/>
      <c r="H306" s="555"/>
      <c r="I306" s="555"/>
      <c r="J306" s="555"/>
      <c r="K306" s="555"/>
      <c r="L306" s="555"/>
      <c r="M306" s="555"/>
      <c r="N306" s="555"/>
      <c r="O306" s="555"/>
      <c r="P306" s="555"/>
      <c r="Q306" s="555"/>
      <c r="R306" s="555"/>
      <c r="S306" s="555"/>
      <c r="T306" s="555"/>
      <c r="U306" s="555"/>
      <c r="V306" s="555"/>
      <c r="W306" s="555"/>
      <c r="X306" s="555"/>
      <c r="Y306" s="555"/>
      <c r="Z306" s="555"/>
      <c r="AA306" s="555"/>
      <c r="AB306" s="555"/>
    </row>
    <row r="307" spans="1:28" ht="15.75" customHeight="1" x14ac:dyDescent="0.2">
      <c r="A307" s="555"/>
      <c r="B307" s="555"/>
      <c r="C307" s="574"/>
      <c r="D307" s="575"/>
      <c r="E307" s="569"/>
      <c r="F307" s="569"/>
      <c r="G307" s="555"/>
      <c r="H307" s="555"/>
      <c r="I307" s="555"/>
      <c r="J307" s="555"/>
      <c r="K307" s="555"/>
      <c r="L307" s="555"/>
      <c r="M307" s="555"/>
      <c r="N307" s="555"/>
      <c r="O307" s="555"/>
      <c r="P307" s="555"/>
      <c r="Q307" s="555"/>
      <c r="R307" s="555"/>
      <c r="S307" s="555"/>
      <c r="T307" s="555"/>
      <c r="U307" s="555"/>
      <c r="V307" s="555"/>
      <c r="W307" s="555"/>
      <c r="X307" s="555"/>
      <c r="Y307" s="555"/>
      <c r="Z307" s="555"/>
      <c r="AA307" s="555"/>
      <c r="AB307" s="555"/>
    </row>
    <row r="308" spans="1:28" ht="15.75" customHeight="1" x14ac:dyDescent="0.2">
      <c r="A308" s="555"/>
      <c r="B308" s="555"/>
      <c r="C308" s="574"/>
      <c r="D308" s="575"/>
      <c r="E308" s="569"/>
      <c r="F308" s="569"/>
      <c r="G308" s="555"/>
      <c r="H308" s="555"/>
      <c r="I308" s="555"/>
      <c r="J308" s="555"/>
      <c r="K308" s="555"/>
      <c r="L308" s="555"/>
      <c r="M308" s="555"/>
      <c r="N308" s="555"/>
      <c r="O308" s="555"/>
      <c r="P308" s="555"/>
      <c r="Q308" s="555"/>
      <c r="R308" s="555"/>
      <c r="S308" s="555"/>
      <c r="T308" s="555"/>
      <c r="U308" s="555"/>
      <c r="V308" s="555"/>
      <c r="W308" s="555"/>
      <c r="X308" s="555"/>
      <c r="Y308" s="555"/>
      <c r="Z308" s="555"/>
      <c r="AA308" s="555"/>
      <c r="AB308" s="555"/>
    </row>
    <row r="309" spans="1:28" ht="15.75" customHeight="1" x14ac:dyDescent="0.2">
      <c r="A309" s="555"/>
      <c r="B309" s="555"/>
      <c r="C309" s="574"/>
      <c r="D309" s="575"/>
      <c r="E309" s="569"/>
      <c r="F309" s="569"/>
      <c r="G309" s="555"/>
      <c r="H309" s="555"/>
      <c r="I309" s="555"/>
      <c r="J309" s="555"/>
      <c r="K309" s="555"/>
      <c r="L309" s="555"/>
      <c r="M309" s="555"/>
      <c r="N309" s="555"/>
      <c r="O309" s="555"/>
      <c r="P309" s="555"/>
      <c r="Q309" s="555"/>
      <c r="R309" s="555"/>
      <c r="S309" s="555"/>
      <c r="T309" s="555"/>
      <c r="U309" s="555"/>
      <c r="V309" s="555"/>
      <c r="W309" s="555"/>
      <c r="X309" s="555"/>
      <c r="Y309" s="555"/>
      <c r="Z309" s="555"/>
      <c r="AA309" s="555"/>
      <c r="AB309" s="555"/>
    </row>
    <row r="310" spans="1:28" ht="15.75" customHeight="1" x14ac:dyDescent="0.2">
      <c r="A310" s="555"/>
      <c r="B310" s="555"/>
      <c r="C310" s="574"/>
      <c r="D310" s="575"/>
      <c r="E310" s="569"/>
      <c r="F310" s="569"/>
      <c r="G310" s="555"/>
      <c r="H310" s="555"/>
      <c r="I310" s="555"/>
      <c r="J310" s="555"/>
      <c r="K310" s="555"/>
      <c r="L310" s="555"/>
      <c r="M310" s="555"/>
      <c r="N310" s="555"/>
      <c r="O310" s="555"/>
      <c r="P310" s="555"/>
      <c r="Q310" s="555"/>
      <c r="R310" s="555"/>
      <c r="S310" s="555"/>
      <c r="T310" s="555"/>
      <c r="U310" s="555"/>
      <c r="V310" s="555"/>
      <c r="W310" s="555"/>
      <c r="X310" s="555"/>
      <c r="Y310" s="555"/>
      <c r="Z310" s="555"/>
      <c r="AA310" s="555"/>
      <c r="AB310" s="555"/>
    </row>
    <row r="311" spans="1:28" ht="15.75" customHeight="1" x14ac:dyDescent="0.2">
      <c r="A311" s="555"/>
      <c r="B311" s="555"/>
      <c r="C311" s="574"/>
      <c r="D311" s="575"/>
      <c r="E311" s="569"/>
      <c r="F311" s="569"/>
      <c r="G311" s="555"/>
      <c r="H311" s="555"/>
      <c r="I311" s="555"/>
      <c r="J311" s="555"/>
      <c r="K311" s="555"/>
      <c r="L311" s="555"/>
      <c r="M311" s="555"/>
      <c r="N311" s="555"/>
      <c r="O311" s="555"/>
      <c r="P311" s="555"/>
      <c r="Q311" s="555"/>
      <c r="R311" s="555"/>
      <c r="S311" s="555"/>
      <c r="T311" s="555"/>
      <c r="U311" s="555"/>
      <c r="V311" s="555"/>
      <c r="W311" s="555"/>
      <c r="X311" s="555"/>
      <c r="Y311" s="555"/>
      <c r="Z311" s="555"/>
      <c r="AA311" s="555"/>
      <c r="AB311" s="555"/>
    </row>
    <row r="312" spans="1:28" ht="15.75" customHeight="1" x14ac:dyDescent="0.2">
      <c r="A312" s="555"/>
      <c r="B312" s="555"/>
      <c r="C312" s="574"/>
      <c r="D312" s="575"/>
      <c r="E312" s="569"/>
      <c r="F312" s="569"/>
      <c r="G312" s="555"/>
      <c r="H312" s="555"/>
      <c r="I312" s="555"/>
      <c r="J312" s="555"/>
      <c r="K312" s="555"/>
      <c r="L312" s="555"/>
      <c r="M312" s="555"/>
      <c r="N312" s="555"/>
      <c r="O312" s="555"/>
      <c r="P312" s="555"/>
      <c r="Q312" s="555"/>
      <c r="R312" s="555"/>
      <c r="S312" s="555"/>
      <c r="T312" s="555"/>
      <c r="U312" s="555"/>
      <c r="V312" s="555"/>
      <c r="W312" s="555"/>
      <c r="X312" s="555"/>
      <c r="Y312" s="555"/>
      <c r="Z312" s="555"/>
      <c r="AA312" s="555"/>
      <c r="AB312" s="555"/>
    </row>
    <row r="313" spans="1:28" ht="15.75" customHeight="1" x14ac:dyDescent="0.2">
      <c r="A313" s="555"/>
      <c r="B313" s="555"/>
      <c r="C313" s="574"/>
      <c r="D313" s="575"/>
      <c r="E313" s="569"/>
      <c r="F313" s="569"/>
      <c r="G313" s="555"/>
      <c r="H313" s="555"/>
      <c r="I313" s="555"/>
      <c r="J313" s="555"/>
      <c r="K313" s="555"/>
      <c r="L313" s="555"/>
      <c r="M313" s="555"/>
      <c r="N313" s="555"/>
      <c r="O313" s="555"/>
      <c r="P313" s="555"/>
      <c r="Q313" s="555"/>
      <c r="R313" s="555"/>
      <c r="S313" s="555"/>
      <c r="T313" s="555"/>
      <c r="U313" s="555"/>
      <c r="V313" s="555"/>
      <c r="W313" s="555"/>
      <c r="X313" s="555"/>
      <c r="Y313" s="555"/>
      <c r="Z313" s="555"/>
      <c r="AA313" s="555"/>
      <c r="AB313" s="555"/>
    </row>
    <row r="314" spans="1:28" ht="15.75" customHeight="1" x14ac:dyDescent="0.2">
      <c r="A314" s="555"/>
      <c r="B314" s="555"/>
      <c r="C314" s="574"/>
      <c r="D314" s="575"/>
      <c r="E314" s="569"/>
      <c r="F314" s="569"/>
      <c r="G314" s="555"/>
      <c r="H314" s="555"/>
      <c r="I314" s="555"/>
      <c r="J314" s="555"/>
      <c r="K314" s="555"/>
      <c r="L314" s="555"/>
      <c r="M314" s="555"/>
      <c r="N314" s="555"/>
      <c r="O314" s="555"/>
      <c r="P314" s="555"/>
      <c r="Q314" s="555"/>
      <c r="R314" s="555"/>
      <c r="S314" s="555"/>
      <c r="T314" s="555"/>
      <c r="U314" s="555"/>
      <c r="V314" s="555"/>
      <c r="W314" s="555"/>
      <c r="X314" s="555"/>
      <c r="Y314" s="555"/>
      <c r="Z314" s="555"/>
      <c r="AA314" s="555"/>
      <c r="AB314" s="555"/>
    </row>
    <row r="315" spans="1:28" ht="15.75" customHeight="1" x14ac:dyDescent="0.2">
      <c r="A315" s="555"/>
      <c r="B315" s="555"/>
      <c r="C315" s="574"/>
      <c r="D315" s="575"/>
      <c r="E315" s="569"/>
      <c r="F315" s="569"/>
      <c r="G315" s="555"/>
      <c r="H315" s="555"/>
      <c r="I315" s="555"/>
      <c r="J315" s="555"/>
      <c r="K315" s="555"/>
      <c r="L315" s="555"/>
      <c r="M315" s="555"/>
      <c r="N315" s="555"/>
      <c r="O315" s="555"/>
      <c r="P315" s="555"/>
      <c r="Q315" s="555"/>
      <c r="R315" s="555"/>
      <c r="S315" s="555"/>
      <c r="T315" s="555"/>
      <c r="U315" s="555"/>
      <c r="V315" s="555"/>
      <c r="W315" s="555"/>
      <c r="X315" s="555"/>
      <c r="Y315" s="555"/>
      <c r="Z315" s="555"/>
      <c r="AA315" s="555"/>
      <c r="AB315" s="555"/>
    </row>
    <row r="316" spans="1:28" ht="15.75" customHeight="1" x14ac:dyDescent="0.2">
      <c r="A316" s="555"/>
      <c r="B316" s="555"/>
      <c r="C316" s="574"/>
      <c r="D316" s="575"/>
      <c r="E316" s="569"/>
      <c r="F316" s="569"/>
      <c r="G316" s="555"/>
      <c r="H316" s="555"/>
      <c r="I316" s="555"/>
      <c r="J316" s="555"/>
      <c r="K316" s="555"/>
      <c r="L316" s="555"/>
      <c r="M316" s="555"/>
      <c r="N316" s="555"/>
      <c r="O316" s="555"/>
      <c r="P316" s="555"/>
      <c r="Q316" s="555"/>
      <c r="R316" s="555"/>
      <c r="S316" s="555"/>
      <c r="T316" s="555"/>
      <c r="U316" s="555"/>
      <c r="V316" s="555"/>
      <c r="W316" s="555"/>
      <c r="X316" s="555"/>
      <c r="Y316" s="555"/>
      <c r="Z316" s="555"/>
      <c r="AA316" s="555"/>
      <c r="AB316" s="555"/>
    </row>
    <row r="317" spans="1:28" ht="15.75" customHeight="1" x14ac:dyDescent="0.2">
      <c r="A317" s="555"/>
      <c r="B317" s="555"/>
      <c r="C317" s="574"/>
      <c r="D317" s="575"/>
      <c r="E317" s="569"/>
      <c r="F317" s="569"/>
      <c r="G317" s="555"/>
      <c r="H317" s="555"/>
      <c r="I317" s="555"/>
      <c r="J317" s="555"/>
      <c r="K317" s="555"/>
      <c r="L317" s="555"/>
      <c r="M317" s="555"/>
      <c r="N317" s="555"/>
      <c r="O317" s="555"/>
      <c r="P317" s="555"/>
      <c r="Q317" s="555"/>
      <c r="R317" s="555"/>
      <c r="S317" s="555"/>
      <c r="T317" s="555"/>
      <c r="U317" s="555"/>
      <c r="V317" s="555"/>
      <c r="W317" s="555"/>
      <c r="X317" s="555"/>
      <c r="Y317" s="555"/>
      <c r="Z317" s="555"/>
      <c r="AA317" s="555"/>
      <c r="AB317" s="555"/>
    </row>
    <row r="318" spans="1:28" ht="15.75" customHeight="1" x14ac:dyDescent="0.2">
      <c r="A318" s="555"/>
      <c r="B318" s="555"/>
      <c r="C318" s="574"/>
      <c r="D318" s="575"/>
      <c r="E318" s="569"/>
      <c r="F318" s="569"/>
      <c r="G318" s="555"/>
      <c r="H318" s="555"/>
      <c r="I318" s="555"/>
      <c r="J318" s="555"/>
      <c r="K318" s="555"/>
      <c r="L318" s="555"/>
      <c r="M318" s="555"/>
      <c r="N318" s="555"/>
      <c r="O318" s="555"/>
      <c r="P318" s="555"/>
      <c r="Q318" s="555"/>
      <c r="R318" s="555"/>
      <c r="S318" s="555"/>
      <c r="T318" s="555"/>
      <c r="U318" s="555"/>
      <c r="V318" s="555"/>
      <c r="W318" s="555"/>
      <c r="X318" s="555"/>
      <c r="Y318" s="555"/>
      <c r="Z318" s="555"/>
      <c r="AA318" s="555"/>
      <c r="AB318" s="555"/>
    </row>
    <row r="319" spans="1:28" ht="15.75" customHeight="1" x14ac:dyDescent="0.2">
      <c r="A319" s="555"/>
      <c r="B319" s="555"/>
      <c r="C319" s="574"/>
      <c r="D319" s="575"/>
      <c r="E319" s="569"/>
      <c r="F319" s="569"/>
      <c r="G319" s="555"/>
      <c r="H319" s="555"/>
      <c r="I319" s="555"/>
      <c r="J319" s="555"/>
      <c r="K319" s="555"/>
      <c r="L319" s="555"/>
      <c r="M319" s="555"/>
      <c r="N319" s="555"/>
      <c r="O319" s="555"/>
      <c r="P319" s="555"/>
      <c r="Q319" s="555"/>
      <c r="R319" s="555"/>
      <c r="S319" s="555"/>
      <c r="T319" s="555"/>
      <c r="U319" s="555"/>
      <c r="V319" s="555"/>
      <c r="W319" s="555"/>
      <c r="X319" s="555"/>
      <c r="Y319" s="555"/>
      <c r="Z319" s="555"/>
      <c r="AA319" s="555"/>
      <c r="AB319" s="555"/>
    </row>
    <row r="320" spans="1:28" ht="15.75" customHeight="1" x14ac:dyDescent="0.2">
      <c r="A320" s="555"/>
      <c r="B320" s="555"/>
      <c r="C320" s="574"/>
      <c r="D320" s="575"/>
      <c r="E320" s="569"/>
      <c r="F320" s="569"/>
      <c r="G320" s="555"/>
      <c r="H320" s="555"/>
      <c r="I320" s="555"/>
      <c r="J320" s="555"/>
      <c r="K320" s="555"/>
      <c r="L320" s="555"/>
      <c r="M320" s="555"/>
      <c r="N320" s="555"/>
      <c r="O320" s="555"/>
      <c r="P320" s="555"/>
      <c r="Q320" s="555"/>
      <c r="R320" s="555"/>
      <c r="S320" s="555"/>
      <c r="T320" s="555"/>
      <c r="U320" s="555"/>
      <c r="V320" s="555"/>
      <c r="W320" s="555"/>
      <c r="X320" s="555"/>
      <c r="Y320" s="555"/>
      <c r="Z320" s="555"/>
      <c r="AA320" s="555"/>
      <c r="AB320" s="555"/>
    </row>
    <row r="321" spans="1:28" ht="15.75" customHeight="1" x14ac:dyDescent="0.2">
      <c r="A321" s="555"/>
      <c r="B321" s="555"/>
      <c r="C321" s="574"/>
      <c r="D321" s="575"/>
      <c r="E321" s="569"/>
      <c r="F321" s="569"/>
      <c r="G321" s="555"/>
      <c r="H321" s="555"/>
      <c r="I321" s="555"/>
      <c r="J321" s="555"/>
      <c r="K321" s="555"/>
      <c r="L321" s="555"/>
      <c r="M321" s="555"/>
      <c r="N321" s="555"/>
      <c r="O321" s="555"/>
      <c r="P321" s="555"/>
      <c r="Q321" s="555"/>
      <c r="R321" s="555"/>
      <c r="S321" s="555"/>
      <c r="T321" s="555"/>
      <c r="U321" s="555"/>
      <c r="V321" s="555"/>
      <c r="W321" s="555"/>
      <c r="X321" s="555"/>
      <c r="Y321" s="555"/>
      <c r="Z321" s="555"/>
      <c r="AA321" s="555"/>
      <c r="AB321" s="555"/>
    </row>
    <row r="322" spans="1:28" ht="15.75" customHeight="1" x14ac:dyDescent="0.2">
      <c r="A322" s="555"/>
      <c r="B322" s="555"/>
      <c r="C322" s="574"/>
      <c r="D322" s="575"/>
      <c r="E322" s="569"/>
      <c r="F322" s="569"/>
      <c r="G322" s="555"/>
      <c r="H322" s="555"/>
      <c r="I322" s="555"/>
      <c r="J322" s="555"/>
      <c r="K322" s="555"/>
      <c r="L322" s="555"/>
      <c r="M322" s="555"/>
      <c r="N322" s="555"/>
      <c r="O322" s="555"/>
      <c r="P322" s="555"/>
      <c r="Q322" s="555"/>
      <c r="R322" s="555"/>
      <c r="S322" s="555"/>
      <c r="T322" s="555"/>
      <c r="U322" s="555"/>
      <c r="V322" s="555"/>
      <c r="W322" s="555"/>
      <c r="X322" s="555"/>
      <c r="Y322" s="555"/>
      <c r="Z322" s="555"/>
      <c r="AA322" s="555"/>
      <c r="AB322" s="555"/>
    </row>
    <row r="323" spans="1:28" ht="15.75" customHeight="1" x14ac:dyDescent="0.2">
      <c r="A323" s="555"/>
      <c r="B323" s="555"/>
      <c r="C323" s="574"/>
      <c r="D323" s="575"/>
      <c r="E323" s="569"/>
      <c r="F323" s="569"/>
      <c r="G323" s="555"/>
      <c r="H323" s="555"/>
      <c r="I323" s="555"/>
      <c r="J323" s="555"/>
      <c r="K323" s="555"/>
      <c r="L323" s="555"/>
      <c r="M323" s="555"/>
      <c r="N323" s="555"/>
      <c r="O323" s="555"/>
      <c r="P323" s="555"/>
      <c r="Q323" s="555"/>
      <c r="R323" s="555"/>
      <c r="S323" s="555"/>
      <c r="T323" s="555"/>
      <c r="U323" s="555"/>
      <c r="V323" s="555"/>
      <c r="W323" s="555"/>
      <c r="X323" s="555"/>
      <c r="Y323" s="555"/>
      <c r="Z323" s="555"/>
      <c r="AA323" s="555"/>
      <c r="AB323" s="555"/>
    </row>
    <row r="324" spans="1:28" ht="15.75" customHeight="1" x14ac:dyDescent="0.2">
      <c r="A324" s="555"/>
      <c r="B324" s="555"/>
      <c r="C324" s="574"/>
      <c r="D324" s="575"/>
      <c r="E324" s="569"/>
      <c r="F324" s="569"/>
      <c r="G324" s="555"/>
      <c r="H324" s="555"/>
      <c r="I324" s="555"/>
      <c r="J324" s="555"/>
      <c r="K324" s="555"/>
      <c r="L324" s="555"/>
      <c r="M324" s="555"/>
      <c r="N324" s="555"/>
      <c r="O324" s="555"/>
      <c r="P324" s="555"/>
      <c r="Q324" s="555"/>
      <c r="R324" s="555"/>
      <c r="S324" s="555"/>
      <c r="T324" s="555"/>
      <c r="U324" s="555"/>
      <c r="V324" s="555"/>
      <c r="W324" s="555"/>
      <c r="X324" s="555"/>
      <c r="Y324" s="555"/>
      <c r="Z324" s="555"/>
      <c r="AA324" s="555"/>
      <c r="AB324" s="555"/>
    </row>
    <row r="325" spans="1:28" ht="15.75" customHeight="1" x14ac:dyDescent="0.2">
      <c r="A325" s="555"/>
      <c r="B325" s="555"/>
      <c r="C325" s="574"/>
      <c r="D325" s="575"/>
      <c r="E325" s="569"/>
      <c r="F325" s="569"/>
      <c r="G325" s="555"/>
      <c r="H325" s="555"/>
      <c r="I325" s="555"/>
      <c r="J325" s="555"/>
      <c r="K325" s="555"/>
      <c r="L325" s="555"/>
      <c r="M325" s="555"/>
      <c r="N325" s="555"/>
      <c r="O325" s="555"/>
      <c r="P325" s="555"/>
      <c r="Q325" s="555"/>
      <c r="R325" s="555"/>
      <c r="S325" s="555"/>
      <c r="T325" s="555"/>
      <c r="U325" s="555"/>
      <c r="V325" s="555"/>
      <c r="W325" s="555"/>
      <c r="X325" s="555"/>
      <c r="Y325" s="555"/>
      <c r="Z325" s="555"/>
      <c r="AA325" s="555"/>
      <c r="AB325" s="555"/>
    </row>
    <row r="326" spans="1:28" ht="15.75" customHeight="1" x14ac:dyDescent="0.2">
      <c r="A326" s="555"/>
      <c r="B326" s="555"/>
      <c r="C326" s="574"/>
      <c r="D326" s="575"/>
      <c r="E326" s="569"/>
      <c r="F326" s="569"/>
      <c r="G326" s="555"/>
      <c r="H326" s="555"/>
      <c r="I326" s="555"/>
      <c r="J326" s="555"/>
      <c r="K326" s="555"/>
      <c r="L326" s="555"/>
      <c r="M326" s="555"/>
      <c r="N326" s="555"/>
      <c r="O326" s="555"/>
      <c r="P326" s="555"/>
      <c r="Q326" s="555"/>
      <c r="R326" s="555"/>
      <c r="S326" s="555"/>
      <c r="T326" s="555"/>
      <c r="U326" s="555"/>
      <c r="V326" s="555"/>
      <c r="W326" s="555"/>
      <c r="X326" s="555"/>
      <c r="Y326" s="555"/>
      <c r="Z326" s="555"/>
      <c r="AA326" s="555"/>
      <c r="AB326" s="555"/>
    </row>
    <row r="327" spans="1:28" ht="15.75" customHeight="1" x14ac:dyDescent="0.2">
      <c r="A327" s="555"/>
      <c r="B327" s="555"/>
      <c r="C327" s="574"/>
      <c r="D327" s="575"/>
      <c r="E327" s="569"/>
      <c r="F327" s="569"/>
      <c r="G327" s="555"/>
      <c r="H327" s="555"/>
      <c r="I327" s="555"/>
      <c r="J327" s="555"/>
      <c r="K327" s="555"/>
      <c r="L327" s="555"/>
      <c r="M327" s="555"/>
      <c r="N327" s="555"/>
      <c r="O327" s="555"/>
      <c r="P327" s="555"/>
      <c r="Q327" s="555"/>
      <c r="R327" s="555"/>
      <c r="S327" s="555"/>
      <c r="T327" s="555"/>
      <c r="U327" s="555"/>
      <c r="V327" s="555"/>
      <c r="W327" s="555"/>
      <c r="X327" s="555"/>
      <c r="Y327" s="555"/>
      <c r="Z327" s="555"/>
      <c r="AA327" s="555"/>
      <c r="AB327" s="555"/>
    </row>
    <row r="328" spans="1:28" ht="15.75" customHeight="1" x14ac:dyDescent="0.2">
      <c r="A328" s="555"/>
      <c r="B328" s="555"/>
      <c r="C328" s="574"/>
      <c r="D328" s="575"/>
      <c r="E328" s="569"/>
      <c r="F328" s="569"/>
      <c r="G328" s="555"/>
      <c r="H328" s="555"/>
      <c r="I328" s="555"/>
      <c r="J328" s="555"/>
      <c r="K328" s="555"/>
      <c r="L328" s="555"/>
      <c r="M328" s="555"/>
      <c r="N328" s="555"/>
      <c r="O328" s="555"/>
      <c r="P328" s="555"/>
      <c r="Q328" s="555"/>
      <c r="R328" s="555"/>
      <c r="S328" s="555"/>
      <c r="T328" s="555"/>
      <c r="U328" s="555"/>
      <c r="V328" s="555"/>
      <c r="W328" s="555"/>
      <c r="X328" s="555"/>
      <c r="Y328" s="555"/>
      <c r="Z328" s="555"/>
      <c r="AA328" s="555"/>
      <c r="AB328" s="555"/>
    </row>
    <row r="329" spans="1:28" ht="15.75" customHeight="1" x14ac:dyDescent="0.2">
      <c r="A329" s="555"/>
      <c r="B329" s="555"/>
      <c r="C329" s="574"/>
      <c r="D329" s="575"/>
      <c r="E329" s="569"/>
      <c r="F329" s="569"/>
      <c r="G329" s="555"/>
      <c r="H329" s="555"/>
      <c r="I329" s="555"/>
      <c r="J329" s="555"/>
      <c r="K329" s="555"/>
      <c r="L329" s="555"/>
      <c r="M329" s="555"/>
      <c r="N329" s="555"/>
      <c r="O329" s="555"/>
      <c r="P329" s="555"/>
      <c r="Q329" s="555"/>
      <c r="R329" s="555"/>
      <c r="S329" s="555"/>
      <c r="T329" s="555"/>
      <c r="U329" s="555"/>
      <c r="V329" s="555"/>
      <c r="W329" s="555"/>
      <c r="X329" s="555"/>
      <c r="Y329" s="555"/>
      <c r="Z329" s="555"/>
      <c r="AA329" s="555"/>
      <c r="AB329" s="555"/>
    </row>
    <row r="330" spans="1:28" ht="15.75" customHeight="1" x14ac:dyDescent="0.2">
      <c r="A330" s="555"/>
      <c r="B330" s="555"/>
      <c r="C330" s="574"/>
      <c r="D330" s="575"/>
      <c r="E330" s="569"/>
      <c r="F330" s="569"/>
      <c r="G330" s="555"/>
      <c r="H330" s="555"/>
      <c r="I330" s="555"/>
      <c r="J330" s="555"/>
      <c r="K330" s="555"/>
      <c r="L330" s="555"/>
      <c r="M330" s="555"/>
      <c r="N330" s="555"/>
      <c r="O330" s="555"/>
      <c r="P330" s="555"/>
      <c r="Q330" s="555"/>
      <c r="R330" s="555"/>
      <c r="S330" s="555"/>
      <c r="T330" s="555"/>
      <c r="U330" s="555"/>
      <c r="V330" s="555"/>
      <c r="W330" s="555"/>
      <c r="X330" s="555"/>
      <c r="Y330" s="555"/>
      <c r="Z330" s="555"/>
      <c r="AA330" s="555"/>
      <c r="AB330" s="555"/>
    </row>
    <row r="331" spans="1:28" ht="15.75" customHeight="1" x14ac:dyDescent="0.2">
      <c r="A331" s="555"/>
      <c r="B331" s="555"/>
      <c r="C331" s="574"/>
      <c r="D331" s="575"/>
      <c r="E331" s="569"/>
      <c r="F331" s="569"/>
      <c r="G331" s="555"/>
      <c r="H331" s="555"/>
      <c r="I331" s="555"/>
      <c r="J331" s="555"/>
      <c r="K331" s="555"/>
      <c r="L331" s="555"/>
      <c r="M331" s="555"/>
      <c r="N331" s="555"/>
      <c r="O331" s="555"/>
      <c r="P331" s="555"/>
      <c r="Q331" s="555"/>
      <c r="R331" s="555"/>
      <c r="S331" s="555"/>
      <c r="T331" s="555"/>
      <c r="U331" s="555"/>
      <c r="V331" s="555"/>
      <c r="W331" s="555"/>
      <c r="X331" s="555"/>
      <c r="Y331" s="555"/>
      <c r="Z331" s="555"/>
      <c r="AA331" s="555"/>
      <c r="AB331" s="555"/>
    </row>
    <row r="332" spans="1:28" ht="15.75" customHeight="1" x14ac:dyDescent="0.2">
      <c r="A332" s="555"/>
      <c r="B332" s="555"/>
      <c r="C332" s="574"/>
      <c r="D332" s="575"/>
      <c r="E332" s="569"/>
      <c r="F332" s="569"/>
      <c r="G332" s="555"/>
      <c r="H332" s="555"/>
      <c r="I332" s="555"/>
      <c r="J332" s="555"/>
      <c r="K332" s="555"/>
      <c r="L332" s="555"/>
      <c r="M332" s="555"/>
      <c r="N332" s="555"/>
      <c r="O332" s="555"/>
      <c r="P332" s="555"/>
      <c r="Q332" s="555"/>
      <c r="R332" s="555"/>
      <c r="S332" s="555"/>
      <c r="T332" s="555"/>
      <c r="U332" s="555"/>
      <c r="V332" s="555"/>
      <c r="W332" s="555"/>
      <c r="X332" s="555"/>
      <c r="Y332" s="555"/>
      <c r="Z332" s="555"/>
      <c r="AA332" s="555"/>
      <c r="AB332" s="555"/>
    </row>
    <row r="333" spans="1:28" ht="15.75" customHeight="1" x14ac:dyDescent="0.2">
      <c r="A333" s="555"/>
      <c r="B333" s="555"/>
      <c r="C333" s="574"/>
      <c r="D333" s="575"/>
      <c r="E333" s="569"/>
      <c r="F333" s="569"/>
      <c r="G333" s="555"/>
      <c r="H333" s="555"/>
      <c r="I333" s="555"/>
      <c r="J333" s="555"/>
      <c r="K333" s="555"/>
      <c r="L333" s="555"/>
      <c r="M333" s="555"/>
      <c r="N333" s="555"/>
      <c r="O333" s="555"/>
      <c r="P333" s="555"/>
      <c r="Q333" s="555"/>
      <c r="R333" s="555"/>
      <c r="S333" s="555"/>
      <c r="T333" s="555"/>
      <c r="U333" s="555"/>
      <c r="V333" s="555"/>
      <c r="W333" s="555"/>
      <c r="X333" s="555"/>
      <c r="Y333" s="555"/>
      <c r="Z333" s="555"/>
      <c r="AA333" s="555"/>
      <c r="AB333" s="555"/>
    </row>
    <row r="334" spans="1:28" ht="15.75" customHeight="1" x14ac:dyDescent="0.2">
      <c r="A334" s="555"/>
      <c r="B334" s="555"/>
      <c r="C334" s="574"/>
      <c r="D334" s="575"/>
      <c r="E334" s="569"/>
      <c r="F334" s="569"/>
      <c r="G334" s="555"/>
      <c r="H334" s="555"/>
      <c r="I334" s="555"/>
      <c r="J334" s="555"/>
      <c r="K334" s="555"/>
      <c r="L334" s="555"/>
      <c r="M334" s="555"/>
      <c r="N334" s="555"/>
      <c r="O334" s="555"/>
      <c r="P334" s="555"/>
      <c r="Q334" s="555"/>
      <c r="R334" s="555"/>
      <c r="S334" s="555"/>
      <c r="T334" s="555"/>
      <c r="U334" s="555"/>
      <c r="V334" s="555"/>
      <c r="W334" s="555"/>
      <c r="X334" s="555"/>
      <c r="Y334" s="555"/>
      <c r="Z334" s="555"/>
      <c r="AA334" s="555"/>
      <c r="AB334" s="555"/>
    </row>
    <row r="335" spans="1:28" ht="15.75" customHeight="1" x14ac:dyDescent="0.2">
      <c r="A335" s="555"/>
      <c r="B335" s="555"/>
      <c r="C335" s="574"/>
      <c r="D335" s="575"/>
      <c r="E335" s="569"/>
      <c r="F335" s="569"/>
      <c r="G335" s="555"/>
      <c r="H335" s="555"/>
      <c r="I335" s="555"/>
      <c r="J335" s="555"/>
      <c r="K335" s="555"/>
      <c r="L335" s="555"/>
      <c r="M335" s="555"/>
      <c r="N335" s="555"/>
      <c r="O335" s="555"/>
      <c r="P335" s="555"/>
      <c r="Q335" s="555"/>
      <c r="R335" s="555"/>
      <c r="S335" s="555"/>
      <c r="T335" s="555"/>
      <c r="U335" s="555"/>
      <c r="V335" s="555"/>
      <c r="W335" s="555"/>
      <c r="X335" s="555"/>
      <c r="Y335" s="555"/>
      <c r="Z335" s="555"/>
      <c r="AA335" s="555"/>
      <c r="AB335" s="555"/>
    </row>
    <row r="336" spans="1:28" ht="15.75" customHeight="1" x14ac:dyDescent="0.2">
      <c r="A336" s="555"/>
      <c r="B336" s="555"/>
      <c r="C336" s="574"/>
      <c r="D336" s="575"/>
      <c r="E336" s="569"/>
      <c r="F336" s="569"/>
      <c r="G336" s="555"/>
      <c r="H336" s="555"/>
      <c r="I336" s="555"/>
      <c r="J336" s="555"/>
      <c r="K336" s="555"/>
      <c r="L336" s="555"/>
      <c r="M336" s="555"/>
      <c r="N336" s="555"/>
      <c r="O336" s="555"/>
      <c r="P336" s="555"/>
      <c r="Q336" s="555"/>
      <c r="R336" s="555"/>
      <c r="S336" s="555"/>
      <c r="T336" s="555"/>
      <c r="U336" s="555"/>
      <c r="V336" s="555"/>
      <c r="W336" s="555"/>
      <c r="X336" s="555"/>
      <c r="Y336" s="555"/>
      <c r="Z336" s="555"/>
      <c r="AA336" s="555"/>
      <c r="AB336" s="555"/>
    </row>
    <row r="337" spans="1:28" ht="15.75" customHeight="1" x14ac:dyDescent="0.2">
      <c r="A337" s="555"/>
      <c r="B337" s="555"/>
      <c r="C337" s="574"/>
      <c r="D337" s="575"/>
      <c r="E337" s="569"/>
      <c r="F337" s="569"/>
      <c r="G337" s="555"/>
      <c r="H337" s="555"/>
      <c r="I337" s="555"/>
      <c r="J337" s="555"/>
      <c r="K337" s="555"/>
      <c r="L337" s="555"/>
      <c r="M337" s="555"/>
      <c r="N337" s="555"/>
      <c r="O337" s="555"/>
      <c r="P337" s="555"/>
      <c r="Q337" s="555"/>
      <c r="R337" s="555"/>
      <c r="S337" s="555"/>
      <c r="T337" s="555"/>
      <c r="U337" s="555"/>
      <c r="V337" s="555"/>
      <c r="W337" s="555"/>
      <c r="X337" s="555"/>
      <c r="Y337" s="555"/>
      <c r="Z337" s="555"/>
      <c r="AA337" s="555"/>
      <c r="AB337" s="555"/>
    </row>
    <row r="338" spans="1:28" ht="15.75" customHeight="1" x14ac:dyDescent="0.2">
      <c r="A338" s="555"/>
      <c r="B338" s="555"/>
      <c r="C338" s="574"/>
      <c r="D338" s="575"/>
      <c r="E338" s="569"/>
      <c r="F338" s="569"/>
      <c r="G338" s="555"/>
      <c r="H338" s="555"/>
      <c r="I338" s="555"/>
      <c r="J338" s="555"/>
      <c r="K338" s="555"/>
      <c r="L338" s="555"/>
      <c r="M338" s="555"/>
      <c r="N338" s="555"/>
      <c r="O338" s="555"/>
      <c r="P338" s="555"/>
      <c r="Q338" s="555"/>
      <c r="R338" s="555"/>
      <c r="S338" s="555"/>
      <c r="T338" s="555"/>
      <c r="U338" s="555"/>
      <c r="V338" s="555"/>
      <c r="W338" s="555"/>
      <c r="X338" s="555"/>
      <c r="Y338" s="555"/>
      <c r="Z338" s="555"/>
      <c r="AA338" s="555"/>
      <c r="AB338" s="555"/>
    </row>
    <row r="339" spans="1:28" ht="15.75" customHeight="1" x14ac:dyDescent="0.2">
      <c r="A339" s="555"/>
      <c r="B339" s="555"/>
      <c r="C339" s="574"/>
      <c r="D339" s="575"/>
      <c r="E339" s="569"/>
      <c r="F339" s="569"/>
      <c r="G339" s="555"/>
      <c r="H339" s="555"/>
      <c r="I339" s="555"/>
      <c r="J339" s="555"/>
      <c r="K339" s="555"/>
      <c r="L339" s="555"/>
      <c r="M339" s="555"/>
      <c r="N339" s="555"/>
      <c r="O339" s="555"/>
      <c r="P339" s="555"/>
      <c r="Q339" s="555"/>
      <c r="R339" s="555"/>
      <c r="S339" s="555"/>
      <c r="T339" s="555"/>
      <c r="U339" s="555"/>
      <c r="V339" s="555"/>
      <c r="W339" s="555"/>
      <c r="X339" s="555"/>
      <c r="Y339" s="555"/>
      <c r="Z339" s="555"/>
      <c r="AA339" s="555"/>
      <c r="AB339" s="555"/>
    </row>
    <row r="340" spans="1:28" ht="15.75" customHeight="1" x14ac:dyDescent="0.2">
      <c r="A340" s="555"/>
      <c r="B340" s="555"/>
      <c r="C340" s="574"/>
      <c r="D340" s="575"/>
      <c r="E340" s="569"/>
      <c r="F340" s="569"/>
      <c r="G340" s="555"/>
      <c r="H340" s="555"/>
      <c r="I340" s="555"/>
      <c r="J340" s="555"/>
      <c r="K340" s="555"/>
      <c r="L340" s="555"/>
      <c r="M340" s="555"/>
      <c r="N340" s="555"/>
      <c r="O340" s="555"/>
      <c r="P340" s="555"/>
      <c r="Q340" s="555"/>
      <c r="R340" s="555"/>
      <c r="S340" s="555"/>
      <c r="T340" s="555"/>
      <c r="U340" s="555"/>
      <c r="V340" s="555"/>
      <c r="W340" s="555"/>
      <c r="X340" s="555"/>
      <c r="Y340" s="555"/>
      <c r="Z340" s="555"/>
      <c r="AA340" s="555"/>
      <c r="AB340" s="555"/>
    </row>
    <row r="341" spans="1:28" ht="15.75" customHeight="1" x14ac:dyDescent="0.2">
      <c r="A341" s="555"/>
      <c r="B341" s="555"/>
      <c r="C341" s="574"/>
      <c r="D341" s="575"/>
      <c r="E341" s="569"/>
      <c r="F341" s="569"/>
      <c r="G341" s="555"/>
      <c r="H341" s="555"/>
      <c r="I341" s="555"/>
      <c r="J341" s="555"/>
      <c r="K341" s="555"/>
      <c r="L341" s="555"/>
      <c r="M341" s="555"/>
      <c r="N341" s="555"/>
      <c r="O341" s="555"/>
      <c r="P341" s="555"/>
      <c r="Q341" s="555"/>
      <c r="R341" s="555"/>
      <c r="S341" s="555"/>
      <c r="T341" s="555"/>
      <c r="U341" s="555"/>
      <c r="V341" s="555"/>
      <c r="W341" s="555"/>
      <c r="X341" s="555"/>
      <c r="Y341" s="555"/>
      <c r="Z341" s="555"/>
      <c r="AA341" s="555"/>
      <c r="AB341" s="555"/>
    </row>
    <row r="342" spans="1:28" ht="15.75" customHeight="1" x14ac:dyDescent="0.2">
      <c r="A342" s="555"/>
      <c r="B342" s="555"/>
      <c r="C342" s="574"/>
      <c r="D342" s="575"/>
      <c r="E342" s="569"/>
      <c r="F342" s="569"/>
      <c r="G342" s="555"/>
      <c r="H342" s="555"/>
      <c r="I342" s="555"/>
      <c r="J342" s="555"/>
      <c r="K342" s="555"/>
      <c r="L342" s="555"/>
      <c r="M342" s="555"/>
      <c r="N342" s="555"/>
      <c r="O342" s="555"/>
      <c r="P342" s="555"/>
      <c r="Q342" s="555"/>
      <c r="R342" s="555"/>
      <c r="S342" s="555"/>
      <c r="T342" s="555"/>
      <c r="U342" s="555"/>
      <c r="V342" s="555"/>
      <c r="W342" s="555"/>
      <c r="X342" s="555"/>
      <c r="Y342" s="555"/>
      <c r="Z342" s="555"/>
      <c r="AA342" s="555"/>
      <c r="AB342" s="555"/>
    </row>
    <row r="343" spans="1:28" ht="15.75" customHeight="1" x14ac:dyDescent="0.2">
      <c r="A343" s="555"/>
      <c r="B343" s="555"/>
      <c r="C343" s="574"/>
      <c r="D343" s="575"/>
      <c r="E343" s="569"/>
      <c r="F343" s="569"/>
      <c r="G343" s="555"/>
      <c r="H343" s="555"/>
      <c r="I343" s="555"/>
      <c r="J343" s="555"/>
      <c r="K343" s="555"/>
      <c r="L343" s="555"/>
      <c r="M343" s="555"/>
      <c r="N343" s="555"/>
      <c r="O343" s="555"/>
      <c r="P343" s="555"/>
      <c r="Q343" s="555"/>
      <c r="R343" s="555"/>
      <c r="S343" s="555"/>
      <c r="T343" s="555"/>
      <c r="U343" s="555"/>
      <c r="V343" s="555"/>
      <c r="W343" s="555"/>
      <c r="X343" s="555"/>
      <c r="Y343" s="555"/>
      <c r="Z343" s="555"/>
      <c r="AA343" s="555"/>
      <c r="AB343" s="555"/>
    </row>
    <row r="344" spans="1:28" ht="15.75" customHeight="1" x14ac:dyDescent="0.2">
      <c r="A344" s="555"/>
      <c r="B344" s="555"/>
      <c r="C344" s="574"/>
      <c r="D344" s="575"/>
      <c r="E344" s="569"/>
      <c r="F344" s="569"/>
      <c r="G344" s="555"/>
      <c r="H344" s="555"/>
      <c r="I344" s="555"/>
      <c r="J344" s="555"/>
      <c r="K344" s="555"/>
      <c r="L344" s="555"/>
      <c r="M344" s="555"/>
      <c r="N344" s="555"/>
      <c r="O344" s="555"/>
      <c r="P344" s="555"/>
      <c r="Q344" s="555"/>
      <c r="R344" s="555"/>
      <c r="S344" s="555"/>
      <c r="T344" s="555"/>
      <c r="U344" s="555"/>
      <c r="V344" s="555"/>
      <c r="W344" s="555"/>
      <c r="X344" s="555"/>
      <c r="Y344" s="555"/>
      <c r="Z344" s="555"/>
      <c r="AA344" s="555"/>
      <c r="AB344" s="555"/>
    </row>
    <row r="345" spans="1:28" ht="15.75" customHeight="1" x14ac:dyDescent="0.2">
      <c r="A345" s="555"/>
      <c r="B345" s="555"/>
      <c r="C345" s="574"/>
      <c r="D345" s="575"/>
      <c r="E345" s="569"/>
      <c r="F345" s="569"/>
      <c r="G345" s="555"/>
      <c r="H345" s="555"/>
      <c r="I345" s="555"/>
      <c r="J345" s="555"/>
      <c r="K345" s="555"/>
      <c r="L345" s="555"/>
      <c r="M345" s="555"/>
      <c r="N345" s="555"/>
      <c r="O345" s="555"/>
      <c r="P345" s="555"/>
      <c r="Q345" s="555"/>
      <c r="R345" s="555"/>
      <c r="S345" s="555"/>
      <c r="T345" s="555"/>
      <c r="U345" s="555"/>
      <c r="V345" s="555"/>
      <c r="W345" s="555"/>
      <c r="X345" s="555"/>
      <c r="Y345" s="555"/>
      <c r="Z345" s="555"/>
      <c r="AA345" s="555"/>
      <c r="AB345" s="555"/>
    </row>
    <row r="346" spans="1:28" ht="15.75" customHeight="1" x14ac:dyDescent="0.2">
      <c r="A346" s="555"/>
      <c r="B346" s="555"/>
      <c r="C346" s="574"/>
      <c r="D346" s="575"/>
      <c r="E346" s="569"/>
      <c r="F346" s="569"/>
      <c r="G346" s="555"/>
      <c r="H346" s="555"/>
      <c r="I346" s="555"/>
      <c r="J346" s="555"/>
      <c r="K346" s="555"/>
      <c r="L346" s="555"/>
      <c r="M346" s="555"/>
      <c r="N346" s="555"/>
      <c r="O346" s="555"/>
      <c r="P346" s="555"/>
      <c r="Q346" s="555"/>
      <c r="R346" s="555"/>
      <c r="S346" s="555"/>
      <c r="T346" s="555"/>
      <c r="U346" s="555"/>
      <c r="V346" s="555"/>
      <c r="W346" s="555"/>
      <c r="X346" s="555"/>
      <c r="Y346" s="555"/>
      <c r="Z346" s="555"/>
      <c r="AA346" s="555"/>
      <c r="AB346" s="555"/>
    </row>
    <row r="347" spans="1:28" ht="15.75" customHeight="1" x14ac:dyDescent="0.2">
      <c r="A347" s="555"/>
      <c r="B347" s="555"/>
      <c r="C347" s="574"/>
      <c r="D347" s="575"/>
      <c r="E347" s="569"/>
      <c r="F347" s="569"/>
      <c r="G347" s="555"/>
      <c r="H347" s="555"/>
      <c r="I347" s="555"/>
      <c r="J347" s="555"/>
      <c r="K347" s="555"/>
      <c r="L347" s="555"/>
      <c r="M347" s="555"/>
      <c r="N347" s="555"/>
      <c r="O347" s="555"/>
      <c r="P347" s="555"/>
      <c r="Q347" s="555"/>
      <c r="R347" s="555"/>
      <c r="S347" s="555"/>
      <c r="T347" s="555"/>
      <c r="U347" s="555"/>
      <c r="V347" s="555"/>
      <c r="W347" s="555"/>
      <c r="X347" s="555"/>
      <c r="Y347" s="555"/>
      <c r="Z347" s="555"/>
      <c r="AA347" s="555"/>
      <c r="AB347" s="555"/>
    </row>
    <row r="348" spans="1:28" ht="15.75" customHeight="1" x14ac:dyDescent="0.2">
      <c r="A348" s="555"/>
      <c r="B348" s="555"/>
      <c r="C348" s="574"/>
      <c r="D348" s="575"/>
      <c r="E348" s="569"/>
      <c r="F348" s="569"/>
      <c r="G348" s="555"/>
      <c r="H348" s="555"/>
      <c r="I348" s="555"/>
      <c r="J348" s="555"/>
      <c r="K348" s="555"/>
      <c r="L348" s="555"/>
      <c r="M348" s="555"/>
      <c r="N348" s="555"/>
      <c r="O348" s="555"/>
      <c r="P348" s="555"/>
      <c r="Q348" s="555"/>
      <c r="R348" s="555"/>
      <c r="S348" s="555"/>
      <c r="T348" s="555"/>
      <c r="U348" s="555"/>
      <c r="V348" s="555"/>
      <c r="W348" s="555"/>
      <c r="X348" s="555"/>
      <c r="Y348" s="555"/>
      <c r="Z348" s="555"/>
      <c r="AA348" s="555"/>
      <c r="AB348" s="555"/>
    </row>
    <row r="349" spans="1:28" ht="15.75" customHeight="1" x14ac:dyDescent="0.2">
      <c r="A349" s="555"/>
      <c r="B349" s="555"/>
      <c r="C349" s="574"/>
      <c r="D349" s="575"/>
      <c r="E349" s="569"/>
      <c r="F349" s="569"/>
      <c r="G349" s="555"/>
      <c r="H349" s="555"/>
      <c r="I349" s="555"/>
      <c r="J349" s="555"/>
      <c r="K349" s="555"/>
      <c r="L349" s="555"/>
      <c r="M349" s="555"/>
      <c r="N349" s="555"/>
      <c r="O349" s="555"/>
      <c r="P349" s="555"/>
      <c r="Q349" s="555"/>
      <c r="R349" s="555"/>
      <c r="S349" s="555"/>
      <c r="T349" s="555"/>
      <c r="U349" s="555"/>
      <c r="V349" s="555"/>
      <c r="W349" s="555"/>
      <c r="X349" s="555"/>
      <c r="Y349" s="555"/>
      <c r="Z349" s="555"/>
      <c r="AA349" s="555"/>
      <c r="AB349" s="555"/>
    </row>
    <row r="350" spans="1:28" ht="15.75" customHeight="1" x14ac:dyDescent="0.2">
      <c r="A350" s="555"/>
      <c r="B350" s="555"/>
      <c r="C350" s="574"/>
      <c r="D350" s="575"/>
      <c r="E350" s="569"/>
      <c r="F350" s="569"/>
      <c r="G350" s="555"/>
      <c r="H350" s="555"/>
      <c r="I350" s="555"/>
      <c r="J350" s="555"/>
      <c r="K350" s="555"/>
      <c r="L350" s="555"/>
      <c r="M350" s="555"/>
      <c r="N350" s="555"/>
      <c r="O350" s="555"/>
      <c r="P350" s="555"/>
      <c r="Q350" s="555"/>
      <c r="R350" s="555"/>
      <c r="S350" s="555"/>
      <c r="T350" s="555"/>
      <c r="U350" s="555"/>
      <c r="V350" s="555"/>
      <c r="W350" s="555"/>
      <c r="X350" s="555"/>
      <c r="Y350" s="555"/>
      <c r="Z350" s="555"/>
      <c r="AA350" s="555"/>
      <c r="AB350" s="555"/>
    </row>
    <row r="351" spans="1:28" ht="15.75" customHeight="1" x14ac:dyDescent="0.2">
      <c r="A351" s="555"/>
      <c r="B351" s="555"/>
      <c r="C351" s="574"/>
      <c r="D351" s="575"/>
      <c r="E351" s="569"/>
      <c r="F351" s="569"/>
      <c r="G351" s="555"/>
      <c r="H351" s="555"/>
      <c r="I351" s="555"/>
      <c r="J351" s="555"/>
      <c r="K351" s="555"/>
      <c r="L351" s="555"/>
      <c r="M351" s="555"/>
      <c r="N351" s="555"/>
      <c r="O351" s="555"/>
      <c r="P351" s="555"/>
      <c r="Q351" s="555"/>
      <c r="R351" s="555"/>
      <c r="S351" s="555"/>
      <c r="T351" s="555"/>
      <c r="U351" s="555"/>
      <c r="V351" s="555"/>
      <c r="W351" s="555"/>
      <c r="X351" s="555"/>
      <c r="Y351" s="555"/>
      <c r="Z351" s="555"/>
      <c r="AA351" s="555"/>
      <c r="AB351" s="555"/>
    </row>
    <row r="352" spans="1:28" ht="15.75" customHeight="1" x14ac:dyDescent="0.2">
      <c r="A352" s="555"/>
      <c r="B352" s="555"/>
      <c r="C352" s="574"/>
      <c r="D352" s="575"/>
      <c r="E352" s="569"/>
      <c r="F352" s="569"/>
      <c r="G352" s="555"/>
      <c r="H352" s="555"/>
      <c r="I352" s="555"/>
      <c r="J352" s="555"/>
      <c r="K352" s="555"/>
      <c r="L352" s="555"/>
      <c r="M352" s="555"/>
      <c r="N352" s="555"/>
      <c r="O352" s="555"/>
      <c r="P352" s="555"/>
      <c r="Q352" s="555"/>
      <c r="R352" s="555"/>
      <c r="S352" s="555"/>
      <c r="T352" s="555"/>
      <c r="U352" s="555"/>
      <c r="V352" s="555"/>
      <c r="W352" s="555"/>
      <c r="X352" s="555"/>
      <c r="Y352" s="555"/>
      <c r="Z352" s="555"/>
      <c r="AA352" s="555"/>
      <c r="AB352" s="555"/>
    </row>
    <row r="353" spans="1:28" ht="15.75" customHeight="1" x14ac:dyDescent="0.2">
      <c r="A353" s="555"/>
      <c r="B353" s="555"/>
      <c r="C353" s="574"/>
      <c r="D353" s="575"/>
      <c r="E353" s="569"/>
      <c r="F353" s="569"/>
      <c r="G353" s="555"/>
      <c r="H353" s="555"/>
      <c r="I353" s="555"/>
      <c r="J353" s="555"/>
      <c r="K353" s="555"/>
      <c r="L353" s="555"/>
      <c r="M353" s="555"/>
      <c r="N353" s="555"/>
      <c r="O353" s="555"/>
      <c r="P353" s="555"/>
      <c r="Q353" s="555"/>
      <c r="R353" s="555"/>
      <c r="S353" s="555"/>
      <c r="T353" s="555"/>
      <c r="U353" s="555"/>
      <c r="V353" s="555"/>
      <c r="W353" s="555"/>
      <c r="X353" s="555"/>
      <c r="Y353" s="555"/>
      <c r="Z353" s="555"/>
      <c r="AA353" s="555"/>
      <c r="AB353" s="555"/>
    </row>
    <row r="354" spans="1:28" ht="15.75" customHeight="1" x14ac:dyDescent="0.2">
      <c r="A354" s="555"/>
      <c r="B354" s="555"/>
      <c r="C354" s="574"/>
      <c r="D354" s="575"/>
      <c r="E354" s="569"/>
      <c r="F354" s="569"/>
      <c r="G354" s="555"/>
      <c r="H354" s="555"/>
      <c r="I354" s="555"/>
      <c r="J354" s="555"/>
      <c r="K354" s="555"/>
      <c r="L354" s="555"/>
      <c r="M354" s="555"/>
      <c r="N354" s="555"/>
      <c r="O354" s="555"/>
      <c r="P354" s="555"/>
      <c r="Q354" s="555"/>
      <c r="R354" s="555"/>
      <c r="S354" s="555"/>
      <c r="T354" s="555"/>
      <c r="U354" s="555"/>
      <c r="V354" s="555"/>
      <c r="W354" s="555"/>
      <c r="X354" s="555"/>
      <c r="Y354" s="555"/>
      <c r="Z354" s="555"/>
      <c r="AA354" s="555"/>
      <c r="AB354" s="555"/>
    </row>
    <row r="355" spans="1:28" ht="15.75" customHeight="1" x14ac:dyDescent="0.2">
      <c r="A355" s="555"/>
      <c r="B355" s="555"/>
      <c r="C355" s="574"/>
      <c r="D355" s="575"/>
      <c r="E355" s="569"/>
      <c r="F355" s="569"/>
      <c r="G355" s="555"/>
      <c r="H355" s="555"/>
      <c r="I355" s="555"/>
      <c r="J355" s="555"/>
      <c r="K355" s="555"/>
      <c r="L355" s="555"/>
      <c r="M355" s="555"/>
      <c r="N355" s="555"/>
      <c r="O355" s="555"/>
      <c r="P355" s="555"/>
      <c r="Q355" s="555"/>
      <c r="R355" s="555"/>
      <c r="S355" s="555"/>
      <c r="T355" s="555"/>
      <c r="U355" s="555"/>
      <c r="V355" s="555"/>
      <c r="W355" s="555"/>
      <c r="X355" s="555"/>
      <c r="Y355" s="555"/>
      <c r="Z355" s="555"/>
      <c r="AA355" s="555"/>
      <c r="AB355" s="555"/>
    </row>
    <row r="356" spans="1:28" ht="15.75" customHeight="1" x14ac:dyDescent="0.2"/>
    <row r="357" spans="1:28" ht="15.75" customHeight="1" x14ac:dyDescent="0.2"/>
    <row r="358" spans="1:28" ht="15.75" customHeight="1" x14ac:dyDescent="0.2"/>
    <row r="359" spans="1:28" ht="15.75" customHeight="1" x14ac:dyDescent="0.2"/>
    <row r="360" spans="1:28" ht="15.75" customHeight="1" x14ac:dyDescent="0.2"/>
    <row r="361" spans="1:28" ht="15.75" customHeight="1" x14ac:dyDescent="0.2"/>
    <row r="362" spans="1:28" ht="15.75" customHeight="1" x14ac:dyDescent="0.2"/>
    <row r="363" spans="1:28" ht="15.75" customHeight="1" x14ac:dyDescent="0.2"/>
    <row r="364" spans="1:28" ht="15.75" customHeight="1" x14ac:dyDescent="0.2"/>
    <row r="365" spans="1:28" ht="15.75" customHeight="1" x14ac:dyDescent="0.2"/>
    <row r="366" spans="1:28" ht="15.75" customHeight="1" x14ac:dyDescent="0.2"/>
    <row r="367" spans="1:28" ht="15.75" customHeight="1" x14ac:dyDescent="0.2"/>
    <row r="368" spans="1:2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2:AB153" xr:uid="{00000000-0009-0000-0000-000009000000}"/>
  <mergeCells count="4">
    <mergeCell ref="A1:F1"/>
    <mergeCell ref="I7:J7"/>
    <mergeCell ref="D155:E156"/>
    <mergeCell ref="F155:F156"/>
  </mergeCell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4:B1000"/>
  <sheetViews>
    <sheetView workbookViewId="0"/>
  </sheetViews>
  <sheetFormatPr baseColWidth="10" defaultColWidth="12.625" defaultRowHeight="15" customHeight="1" x14ac:dyDescent="0.2"/>
  <cols>
    <col min="1" max="1" width="9.375" customWidth="1"/>
    <col min="2" max="2" width="21.875" customWidth="1"/>
    <col min="3" max="6" width="9.375" customWidth="1"/>
  </cols>
  <sheetData>
    <row r="4" spans="2:2" x14ac:dyDescent="0.25">
      <c r="B4" s="590">
        <v>0</v>
      </c>
    </row>
    <row r="5" spans="2:2" x14ac:dyDescent="0.25">
      <c r="B5" s="591">
        <v>0.7</v>
      </c>
    </row>
    <row r="6" spans="2:2" x14ac:dyDescent="0.25">
      <c r="B6" s="592">
        <v>1</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0"/>
  <sheetViews>
    <sheetView workbookViewId="0"/>
  </sheetViews>
  <sheetFormatPr baseColWidth="10" defaultColWidth="12.625" defaultRowHeight="15" customHeight="1" x14ac:dyDescent="0.2"/>
  <cols>
    <col min="1" max="6" width="9.375" customWidth="1"/>
  </cols>
  <sheetData>
    <row r="2" spans="2:3" x14ac:dyDescent="0.25">
      <c r="B2" s="157" t="s">
        <v>245</v>
      </c>
      <c r="C2" s="156">
        <v>1</v>
      </c>
    </row>
    <row r="3" spans="2:3" x14ac:dyDescent="0.25">
      <c r="B3" s="157" t="s">
        <v>10</v>
      </c>
      <c r="C3" s="156">
        <v>0.7</v>
      </c>
    </row>
    <row r="4" spans="2:3" x14ac:dyDescent="0.25">
      <c r="B4" s="157" t="s">
        <v>941</v>
      </c>
      <c r="C4" s="156">
        <v>0</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2.625" defaultRowHeight="15" customHeight="1" x14ac:dyDescent="0.2"/>
  <cols>
    <col min="1" max="1" width="11.25" customWidth="1"/>
    <col min="2" max="2" width="5.875" customWidth="1"/>
    <col min="3" max="3" width="18.25" customWidth="1"/>
    <col min="4" max="5" width="4.625" customWidth="1"/>
    <col min="6" max="6" width="5.75" customWidth="1"/>
    <col min="7" max="7" width="5.5" customWidth="1"/>
    <col min="8" max="8" width="66.125" customWidth="1"/>
    <col min="9" max="9" width="22.125" customWidth="1"/>
    <col min="10" max="26" width="10.125" customWidth="1"/>
  </cols>
  <sheetData>
    <row r="1" spans="1:26" ht="46.5" customHeight="1" x14ac:dyDescent="0.2">
      <c r="A1" s="732" t="s">
        <v>0</v>
      </c>
      <c r="B1" s="689"/>
      <c r="C1" s="689"/>
      <c r="D1" s="689"/>
      <c r="E1" s="689"/>
      <c r="F1" s="689"/>
      <c r="G1" s="689"/>
      <c r="H1" s="690"/>
      <c r="I1" s="146"/>
      <c r="J1" s="1"/>
      <c r="K1" s="1"/>
      <c r="L1" s="1"/>
      <c r="M1" s="1"/>
      <c r="N1" s="1"/>
      <c r="O1" s="1"/>
      <c r="P1" s="1"/>
      <c r="Q1" s="1"/>
      <c r="R1" s="1"/>
      <c r="S1" s="1"/>
      <c r="T1" s="1"/>
      <c r="U1" s="1"/>
      <c r="V1" s="1"/>
      <c r="W1" s="1"/>
      <c r="X1" s="1"/>
      <c r="Y1" s="1"/>
      <c r="Z1" s="1"/>
    </row>
    <row r="2" spans="1:26" ht="12.75" customHeight="1" x14ac:dyDescent="0.2">
      <c r="A2" s="733" t="s">
        <v>1</v>
      </c>
      <c r="B2" s="689"/>
      <c r="C2" s="689"/>
      <c r="D2" s="689"/>
      <c r="E2" s="689"/>
      <c r="F2" s="689"/>
      <c r="G2" s="689"/>
      <c r="H2" s="690"/>
      <c r="I2" s="146"/>
      <c r="J2" s="1"/>
      <c r="K2" s="1"/>
      <c r="L2" s="1"/>
      <c r="M2" s="1"/>
      <c r="N2" s="1"/>
      <c r="O2" s="1"/>
      <c r="P2" s="1"/>
      <c r="Q2" s="1"/>
      <c r="R2" s="1"/>
      <c r="S2" s="1"/>
      <c r="T2" s="1"/>
      <c r="U2" s="1"/>
      <c r="V2" s="1"/>
      <c r="W2" s="1"/>
      <c r="X2" s="1"/>
      <c r="Y2" s="1"/>
      <c r="Z2" s="1"/>
    </row>
    <row r="3" spans="1:26" ht="6.75" customHeight="1" x14ac:dyDescent="0.2">
      <c r="A3" s="147"/>
      <c r="B3" s="147"/>
      <c r="C3" s="147"/>
      <c r="D3" s="147"/>
      <c r="E3" s="147"/>
      <c r="F3" s="147"/>
      <c r="G3" s="147"/>
      <c r="H3" s="146"/>
      <c r="I3" s="146"/>
      <c r="J3" s="1"/>
      <c r="K3" s="1"/>
      <c r="L3" s="1"/>
      <c r="M3" s="1"/>
      <c r="N3" s="1"/>
      <c r="O3" s="1"/>
      <c r="P3" s="1"/>
      <c r="Q3" s="1"/>
      <c r="R3" s="1"/>
      <c r="S3" s="1"/>
      <c r="T3" s="1"/>
      <c r="U3" s="1"/>
      <c r="V3" s="1"/>
      <c r="W3" s="1"/>
      <c r="X3" s="1"/>
      <c r="Y3" s="1"/>
      <c r="Z3" s="1"/>
    </row>
    <row r="4" spans="1:26" ht="15.75" customHeight="1" x14ac:dyDescent="0.2">
      <c r="A4" s="734" t="s">
        <v>2</v>
      </c>
      <c r="B4" s="735"/>
      <c r="C4" s="735"/>
      <c r="D4" s="735"/>
      <c r="E4" s="735"/>
      <c r="F4" s="735"/>
      <c r="G4" s="735"/>
      <c r="H4" s="736"/>
      <c r="I4" s="146"/>
      <c r="J4" s="1"/>
      <c r="K4" s="1"/>
      <c r="L4" s="1"/>
      <c r="M4" s="1"/>
      <c r="N4" s="1"/>
      <c r="O4" s="1"/>
      <c r="P4" s="1"/>
      <c r="Q4" s="1"/>
      <c r="R4" s="1"/>
      <c r="S4" s="1"/>
      <c r="T4" s="1"/>
      <c r="U4" s="1"/>
      <c r="V4" s="1"/>
      <c r="W4" s="1"/>
      <c r="X4" s="1"/>
      <c r="Y4" s="1"/>
      <c r="Z4" s="1"/>
    </row>
    <row r="5" spans="1:26" ht="15" customHeight="1" x14ac:dyDescent="0.2">
      <c r="A5" s="4" t="s">
        <v>3</v>
      </c>
      <c r="B5" s="5" t="s">
        <v>4</v>
      </c>
      <c r="C5" s="5" t="s">
        <v>5</v>
      </c>
      <c r="D5" s="705" t="s">
        <v>6</v>
      </c>
      <c r="E5" s="706"/>
      <c r="F5" s="706"/>
      <c r="G5" s="707"/>
      <c r="H5" s="5" t="s">
        <v>7</v>
      </c>
      <c r="I5" s="5" t="s">
        <v>176</v>
      </c>
      <c r="J5" s="1"/>
      <c r="K5" s="1"/>
      <c r="L5" s="1"/>
      <c r="M5" s="1"/>
      <c r="N5" s="1"/>
      <c r="O5" s="1"/>
      <c r="P5" s="1"/>
      <c r="Q5" s="1"/>
      <c r="R5" s="1"/>
      <c r="S5" s="1"/>
      <c r="T5" s="1"/>
      <c r="U5" s="1"/>
      <c r="V5" s="1"/>
      <c r="W5" s="1"/>
      <c r="X5" s="1"/>
      <c r="Y5" s="1"/>
      <c r="Z5" s="1"/>
    </row>
    <row r="6" spans="1:26" ht="15" customHeight="1" x14ac:dyDescent="0.2">
      <c r="A6" s="7"/>
      <c r="B6" s="8"/>
      <c r="C6" s="9"/>
      <c r="D6" s="10" t="s">
        <v>8</v>
      </c>
      <c r="E6" s="11" t="s">
        <v>9</v>
      </c>
      <c r="F6" s="12" t="s">
        <v>10</v>
      </c>
      <c r="G6" s="13" t="s">
        <v>11</v>
      </c>
      <c r="H6" s="8"/>
      <c r="I6" s="8"/>
      <c r="J6" s="1"/>
      <c r="K6" s="1"/>
      <c r="L6" s="1"/>
      <c r="M6" s="1"/>
      <c r="N6" s="1"/>
      <c r="O6" s="1"/>
      <c r="P6" s="1"/>
      <c r="Q6" s="1"/>
      <c r="R6" s="1"/>
      <c r="S6" s="1"/>
      <c r="T6" s="1"/>
      <c r="U6" s="1"/>
      <c r="V6" s="1"/>
      <c r="W6" s="1"/>
      <c r="X6" s="1"/>
      <c r="Y6" s="1"/>
      <c r="Z6" s="1"/>
    </row>
    <row r="7" spans="1:26" ht="200.25" customHeight="1" x14ac:dyDescent="0.2">
      <c r="A7" s="708" t="s">
        <v>177</v>
      </c>
      <c r="B7" s="708" t="s">
        <v>13</v>
      </c>
      <c r="C7" s="15" t="s">
        <v>14</v>
      </c>
      <c r="D7" s="16" t="s">
        <v>15</v>
      </c>
      <c r="E7" s="17"/>
      <c r="F7" s="18"/>
      <c r="G7" s="19"/>
      <c r="H7" s="15" t="s">
        <v>178</v>
      </c>
      <c r="I7" s="63" t="s">
        <v>179</v>
      </c>
      <c r="J7" s="1"/>
      <c r="K7" s="1"/>
      <c r="L7" s="1"/>
      <c r="M7" s="1"/>
      <c r="N7" s="1"/>
      <c r="O7" s="1"/>
      <c r="P7" s="1"/>
      <c r="Q7" s="1"/>
      <c r="R7" s="1"/>
      <c r="S7" s="1"/>
      <c r="T7" s="1"/>
      <c r="U7" s="1"/>
      <c r="V7" s="1"/>
      <c r="W7" s="1"/>
      <c r="X7" s="1"/>
      <c r="Y7" s="1"/>
      <c r="Z7" s="1"/>
    </row>
    <row r="8" spans="1:26" ht="69" customHeight="1" x14ac:dyDescent="0.2">
      <c r="A8" s="709"/>
      <c r="B8" s="709"/>
      <c r="C8" s="22" t="s">
        <v>17</v>
      </c>
      <c r="D8" s="23" t="s">
        <v>15</v>
      </c>
      <c r="E8" s="24"/>
      <c r="F8" s="25"/>
      <c r="G8" s="26"/>
      <c r="H8" s="15" t="s">
        <v>180</v>
      </c>
      <c r="I8" s="63" t="s">
        <v>179</v>
      </c>
      <c r="J8" s="1"/>
      <c r="K8" s="1"/>
      <c r="L8" s="1"/>
      <c r="M8" s="1"/>
      <c r="N8" s="1"/>
      <c r="O8" s="1"/>
      <c r="P8" s="1"/>
      <c r="Q8" s="1"/>
      <c r="R8" s="1"/>
      <c r="S8" s="1"/>
      <c r="T8" s="1"/>
      <c r="U8" s="1"/>
      <c r="V8" s="1"/>
      <c r="W8" s="1"/>
      <c r="X8" s="1"/>
      <c r="Y8" s="1"/>
      <c r="Z8" s="1"/>
    </row>
    <row r="9" spans="1:26" ht="99" customHeight="1" x14ac:dyDescent="0.2">
      <c r="A9" s="709"/>
      <c r="B9" s="709"/>
      <c r="C9" s="22" t="s">
        <v>20</v>
      </c>
      <c r="D9" s="23"/>
      <c r="E9" s="24"/>
      <c r="F9" s="25" t="s">
        <v>15</v>
      </c>
      <c r="G9" s="26"/>
      <c r="H9" s="15" t="s">
        <v>181</v>
      </c>
      <c r="I9" s="63" t="s">
        <v>179</v>
      </c>
      <c r="J9" s="1"/>
      <c r="K9" s="1"/>
      <c r="L9" s="1"/>
      <c r="M9" s="1"/>
      <c r="N9" s="1"/>
      <c r="O9" s="1"/>
      <c r="P9" s="1"/>
      <c r="Q9" s="1"/>
      <c r="R9" s="1"/>
      <c r="S9" s="1"/>
      <c r="T9" s="1"/>
      <c r="U9" s="1"/>
      <c r="V9" s="1"/>
      <c r="W9" s="1"/>
      <c r="X9" s="1"/>
      <c r="Y9" s="1"/>
      <c r="Z9" s="1"/>
    </row>
    <row r="10" spans="1:26" ht="135" customHeight="1" x14ac:dyDescent="0.2">
      <c r="A10" s="709"/>
      <c r="B10" s="709"/>
      <c r="C10" s="27" t="s">
        <v>22</v>
      </c>
      <c r="D10" s="23" t="s">
        <v>15</v>
      </c>
      <c r="E10" s="24"/>
      <c r="F10" s="25"/>
      <c r="G10" s="26"/>
      <c r="H10" s="15" t="s">
        <v>182</v>
      </c>
      <c r="I10" s="148" t="s">
        <v>179</v>
      </c>
      <c r="J10" s="1"/>
      <c r="K10" s="1"/>
      <c r="L10" s="1"/>
      <c r="M10" s="1"/>
      <c r="N10" s="1"/>
      <c r="O10" s="1"/>
      <c r="P10" s="1"/>
      <c r="Q10" s="1"/>
      <c r="R10" s="1"/>
      <c r="S10" s="1"/>
      <c r="T10" s="1"/>
      <c r="U10" s="1"/>
      <c r="V10" s="1"/>
      <c r="W10" s="1"/>
      <c r="X10" s="1"/>
      <c r="Y10" s="1"/>
      <c r="Z10" s="1"/>
    </row>
    <row r="11" spans="1:26" ht="12.75" customHeight="1" x14ac:dyDescent="0.2">
      <c r="A11" s="709"/>
      <c r="B11" s="710"/>
      <c r="C11" s="28" t="s">
        <v>24</v>
      </c>
      <c r="D11" s="29" t="s">
        <v>15</v>
      </c>
      <c r="E11" s="30"/>
      <c r="F11" s="31"/>
      <c r="G11" s="32"/>
      <c r="H11" s="15" t="s">
        <v>183</v>
      </c>
      <c r="I11" s="148" t="s">
        <v>184</v>
      </c>
      <c r="J11" s="1"/>
      <c r="K11" s="1"/>
      <c r="L11" s="1"/>
      <c r="M11" s="1"/>
      <c r="N11" s="1"/>
      <c r="O11" s="1"/>
      <c r="P11" s="1"/>
      <c r="Q11" s="1"/>
      <c r="R11" s="1"/>
      <c r="S11" s="1"/>
      <c r="T11" s="1"/>
      <c r="U11" s="1"/>
      <c r="V11" s="1"/>
      <c r="W11" s="1"/>
      <c r="X11" s="1"/>
      <c r="Y11" s="1"/>
      <c r="Z11" s="1"/>
    </row>
    <row r="12" spans="1:26" ht="99" customHeight="1" x14ac:dyDescent="0.2">
      <c r="A12" s="713" t="s">
        <v>185</v>
      </c>
      <c r="B12" s="708" t="s">
        <v>26</v>
      </c>
      <c r="C12" s="34" t="s">
        <v>27</v>
      </c>
      <c r="D12" s="16" t="s">
        <v>15</v>
      </c>
      <c r="E12" s="17"/>
      <c r="F12" s="18"/>
      <c r="G12" s="19"/>
      <c r="H12" s="15" t="s">
        <v>186</v>
      </c>
      <c r="I12" s="148" t="s">
        <v>187</v>
      </c>
      <c r="J12" s="1"/>
      <c r="K12" s="1"/>
      <c r="L12" s="1"/>
      <c r="M12" s="1"/>
      <c r="N12" s="1"/>
      <c r="O12" s="1"/>
      <c r="P12" s="1"/>
      <c r="Q12" s="1"/>
      <c r="R12" s="1"/>
      <c r="S12" s="1"/>
      <c r="T12" s="1"/>
      <c r="U12" s="1"/>
      <c r="V12" s="1"/>
      <c r="W12" s="1"/>
      <c r="X12" s="1"/>
      <c r="Y12" s="1"/>
      <c r="Z12" s="1"/>
    </row>
    <row r="13" spans="1:26" ht="60" customHeight="1" x14ac:dyDescent="0.2">
      <c r="A13" s="709"/>
      <c r="B13" s="709"/>
      <c r="C13" s="22" t="s">
        <v>29</v>
      </c>
      <c r="D13" s="23" t="s">
        <v>15</v>
      </c>
      <c r="E13" s="24"/>
      <c r="F13" s="25"/>
      <c r="G13" s="26"/>
      <c r="H13" s="22" t="s">
        <v>188</v>
      </c>
      <c r="I13" s="14" t="s">
        <v>189</v>
      </c>
      <c r="J13" s="1"/>
      <c r="K13" s="1"/>
      <c r="L13" s="1"/>
      <c r="M13" s="1"/>
      <c r="N13" s="1"/>
      <c r="O13" s="1"/>
      <c r="P13" s="1"/>
      <c r="Q13" s="1"/>
      <c r="R13" s="1"/>
      <c r="S13" s="1"/>
      <c r="T13" s="1"/>
      <c r="U13" s="1"/>
      <c r="V13" s="1"/>
      <c r="W13" s="1"/>
      <c r="X13" s="1"/>
      <c r="Y13" s="1"/>
      <c r="Z13" s="1"/>
    </row>
    <row r="14" spans="1:26" ht="63.75" customHeight="1" x14ac:dyDescent="0.2">
      <c r="A14" s="709"/>
      <c r="B14" s="709"/>
      <c r="C14" s="22" t="s">
        <v>190</v>
      </c>
      <c r="D14" s="23" t="s">
        <v>15</v>
      </c>
      <c r="E14" s="24"/>
      <c r="F14" s="25"/>
      <c r="G14" s="26"/>
      <c r="H14" s="731" t="s">
        <v>191</v>
      </c>
      <c r="I14" s="14" t="s">
        <v>192</v>
      </c>
      <c r="J14" s="1"/>
      <c r="K14" s="1"/>
      <c r="L14" s="1"/>
      <c r="M14" s="1"/>
      <c r="N14" s="1"/>
      <c r="O14" s="1"/>
      <c r="P14" s="1"/>
      <c r="Q14" s="1"/>
      <c r="R14" s="1"/>
      <c r="S14" s="1"/>
      <c r="T14" s="1"/>
      <c r="U14" s="1"/>
      <c r="V14" s="1"/>
      <c r="W14" s="1"/>
      <c r="X14" s="1"/>
      <c r="Y14" s="1"/>
      <c r="Z14" s="1"/>
    </row>
    <row r="15" spans="1:26" ht="15" customHeight="1" x14ac:dyDescent="0.2">
      <c r="A15" s="709"/>
      <c r="B15" s="709"/>
      <c r="C15" s="36" t="s">
        <v>33</v>
      </c>
      <c r="D15" s="23" t="s">
        <v>15</v>
      </c>
      <c r="E15" s="24"/>
      <c r="F15" s="25"/>
      <c r="G15" s="26"/>
      <c r="H15" s="709"/>
      <c r="I15" s="713" t="s">
        <v>193</v>
      </c>
      <c r="J15" s="1"/>
      <c r="K15" s="1"/>
      <c r="L15" s="1"/>
      <c r="M15" s="1"/>
      <c r="N15" s="1"/>
      <c r="O15" s="1"/>
      <c r="P15" s="1"/>
      <c r="Q15" s="1"/>
      <c r="R15" s="1"/>
      <c r="S15" s="1"/>
      <c r="T15" s="1"/>
      <c r="U15" s="1"/>
      <c r="V15" s="1"/>
      <c r="W15" s="1"/>
      <c r="X15" s="1"/>
      <c r="Y15" s="1"/>
      <c r="Z15" s="1"/>
    </row>
    <row r="16" spans="1:26" ht="15" customHeight="1" x14ac:dyDescent="0.2">
      <c r="A16" s="709"/>
      <c r="B16" s="709"/>
      <c r="C16" s="36" t="s">
        <v>34</v>
      </c>
      <c r="D16" s="23" t="s">
        <v>15</v>
      </c>
      <c r="E16" s="24"/>
      <c r="F16" s="25"/>
      <c r="G16" s="26"/>
      <c r="H16" s="709"/>
      <c r="I16" s="709"/>
      <c r="J16" s="1"/>
      <c r="K16" s="1"/>
      <c r="L16" s="1"/>
      <c r="M16" s="1"/>
      <c r="N16" s="1"/>
      <c r="O16" s="1"/>
      <c r="P16" s="1"/>
      <c r="Q16" s="1"/>
      <c r="R16" s="1"/>
      <c r="S16" s="1"/>
      <c r="T16" s="1"/>
      <c r="U16" s="1"/>
      <c r="V16" s="1"/>
      <c r="W16" s="1"/>
      <c r="X16" s="1"/>
      <c r="Y16" s="1"/>
      <c r="Z16" s="1"/>
    </row>
    <row r="17" spans="1:26" ht="15" customHeight="1" x14ac:dyDescent="0.2">
      <c r="A17" s="709"/>
      <c r="B17" s="709"/>
      <c r="C17" s="36" t="s">
        <v>35</v>
      </c>
      <c r="D17" s="23" t="s">
        <v>15</v>
      </c>
      <c r="E17" s="24"/>
      <c r="F17" s="25"/>
      <c r="G17" s="26"/>
      <c r="H17" s="709"/>
      <c r="I17" s="709"/>
      <c r="J17" s="1"/>
      <c r="K17" s="1"/>
      <c r="L17" s="1"/>
      <c r="M17" s="1"/>
      <c r="N17" s="1"/>
      <c r="O17" s="1"/>
      <c r="P17" s="1"/>
      <c r="Q17" s="1"/>
      <c r="R17" s="1"/>
      <c r="S17" s="1"/>
      <c r="T17" s="1"/>
      <c r="U17" s="1"/>
      <c r="V17" s="1"/>
      <c r="W17" s="1"/>
      <c r="X17" s="1"/>
      <c r="Y17" s="1"/>
      <c r="Z17" s="1"/>
    </row>
    <row r="18" spans="1:26" ht="15" customHeight="1" x14ac:dyDescent="0.2">
      <c r="A18" s="709"/>
      <c r="B18" s="709"/>
      <c r="C18" s="36" t="s">
        <v>36</v>
      </c>
      <c r="D18" s="23" t="s">
        <v>15</v>
      </c>
      <c r="E18" s="24"/>
      <c r="F18" s="25"/>
      <c r="G18" s="26"/>
      <c r="H18" s="709"/>
      <c r="I18" s="709"/>
      <c r="J18" s="1"/>
      <c r="K18" s="1"/>
      <c r="L18" s="1"/>
      <c r="M18" s="1"/>
      <c r="N18" s="1"/>
      <c r="O18" s="1"/>
      <c r="P18" s="1"/>
      <c r="Q18" s="1"/>
      <c r="R18" s="1"/>
      <c r="S18" s="1"/>
      <c r="T18" s="1"/>
      <c r="U18" s="1"/>
      <c r="V18" s="1"/>
      <c r="W18" s="1"/>
      <c r="X18" s="1"/>
      <c r="Y18" s="1"/>
      <c r="Z18" s="1"/>
    </row>
    <row r="19" spans="1:26" ht="191.25" customHeight="1" x14ac:dyDescent="0.2">
      <c r="A19" s="709"/>
      <c r="B19" s="709"/>
      <c r="C19" s="36" t="s">
        <v>38</v>
      </c>
      <c r="D19" s="23" t="s">
        <v>15</v>
      </c>
      <c r="E19" s="24"/>
      <c r="F19" s="25"/>
      <c r="G19" s="26"/>
      <c r="H19" s="149" t="s">
        <v>194</v>
      </c>
      <c r="I19" s="709"/>
      <c r="J19" s="1"/>
      <c r="K19" s="1"/>
      <c r="L19" s="1"/>
      <c r="M19" s="1"/>
      <c r="N19" s="1"/>
      <c r="O19" s="1"/>
      <c r="P19" s="1"/>
      <c r="Q19" s="1"/>
      <c r="R19" s="1"/>
      <c r="S19" s="1"/>
      <c r="T19" s="1"/>
      <c r="U19" s="1"/>
      <c r="V19" s="1"/>
      <c r="W19" s="1"/>
      <c r="X19" s="1"/>
      <c r="Y19" s="1"/>
      <c r="Z19" s="1"/>
    </row>
    <row r="20" spans="1:26" ht="45.75" customHeight="1" x14ac:dyDescent="0.2">
      <c r="A20" s="709"/>
      <c r="B20" s="709"/>
      <c r="C20" s="36" t="s">
        <v>40</v>
      </c>
      <c r="D20" s="23" t="s">
        <v>15</v>
      </c>
      <c r="E20" s="24"/>
      <c r="F20" s="25"/>
      <c r="G20" s="26"/>
      <c r="H20" s="22" t="s">
        <v>195</v>
      </c>
      <c r="I20" s="709"/>
      <c r="J20" s="1"/>
      <c r="K20" s="1"/>
      <c r="L20" s="1"/>
      <c r="M20" s="1"/>
      <c r="N20" s="1"/>
      <c r="O20" s="1"/>
      <c r="P20" s="1"/>
      <c r="Q20" s="1"/>
      <c r="R20" s="1"/>
      <c r="S20" s="1"/>
      <c r="T20" s="1"/>
      <c r="U20" s="1"/>
      <c r="V20" s="1"/>
      <c r="W20" s="1"/>
      <c r="X20" s="1"/>
      <c r="Y20" s="1"/>
      <c r="Z20" s="1"/>
    </row>
    <row r="21" spans="1:26" ht="110.25" customHeight="1" x14ac:dyDescent="0.2">
      <c r="A21" s="709"/>
      <c r="B21" s="710"/>
      <c r="C21" s="39" t="s">
        <v>42</v>
      </c>
      <c r="D21" s="40" t="s">
        <v>43</v>
      </c>
      <c r="E21" s="41"/>
      <c r="F21" s="42"/>
      <c r="G21" s="43"/>
      <c r="H21" s="15" t="s">
        <v>196</v>
      </c>
      <c r="I21" s="709"/>
      <c r="J21" s="1"/>
      <c r="K21" s="1"/>
      <c r="L21" s="1"/>
      <c r="M21" s="1"/>
      <c r="N21" s="1"/>
      <c r="O21" s="1"/>
      <c r="P21" s="1"/>
      <c r="Q21" s="1"/>
      <c r="R21" s="1"/>
      <c r="S21" s="1"/>
      <c r="T21" s="1"/>
      <c r="U21" s="1"/>
      <c r="V21" s="1"/>
      <c r="W21" s="1"/>
      <c r="X21" s="1"/>
      <c r="Y21" s="1"/>
      <c r="Z21" s="1"/>
    </row>
    <row r="22" spans="1:26" ht="184.5" customHeight="1" x14ac:dyDescent="0.2">
      <c r="A22" s="713" t="s">
        <v>197</v>
      </c>
      <c r="B22" s="708" t="s">
        <v>45</v>
      </c>
      <c r="C22" s="22" t="s">
        <v>46</v>
      </c>
      <c r="D22" s="16"/>
      <c r="E22" s="17"/>
      <c r="F22" s="18" t="s">
        <v>15</v>
      </c>
      <c r="G22" s="19"/>
      <c r="H22" s="60" t="s">
        <v>198</v>
      </c>
      <c r="I22" s="713" t="s">
        <v>179</v>
      </c>
      <c r="J22" s="1"/>
      <c r="K22" s="1"/>
      <c r="L22" s="1"/>
      <c r="M22" s="1"/>
      <c r="N22" s="1"/>
      <c r="O22" s="1"/>
      <c r="P22" s="1"/>
      <c r="Q22" s="1"/>
      <c r="R22" s="1"/>
      <c r="S22" s="1"/>
      <c r="T22" s="1"/>
      <c r="U22" s="1"/>
      <c r="V22" s="1"/>
      <c r="W22" s="1"/>
      <c r="X22" s="1"/>
      <c r="Y22" s="1"/>
      <c r="Z22" s="1"/>
    </row>
    <row r="23" spans="1:26" ht="93" customHeight="1" x14ac:dyDescent="0.2">
      <c r="A23" s="709"/>
      <c r="B23" s="709"/>
      <c r="C23" s="36" t="s">
        <v>48</v>
      </c>
      <c r="D23" s="23" t="s">
        <v>15</v>
      </c>
      <c r="E23" s="24"/>
      <c r="F23" s="25"/>
      <c r="G23" s="26"/>
      <c r="H23" s="60" t="s">
        <v>199</v>
      </c>
      <c r="I23" s="709"/>
      <c r="J23" s="1"/>
      <c r="K23" s="1"/>
      <c r="L23" s="1"/>
      <c r="M23" s="1"/>
      <c r="N23" s="1"/>
      <c r="O23" s="1"/>
      <c r="P23" s="1"/>
      <c r="Q23" s="1"/>
      <c r="R23" s="1"/>
      <c r="S23" s="1"/>
      <c r="T23" s="1"/>
      <c r="U23" s="1"/>
      <c r="V23" s="1"/>
      <c r="W23" s="1"/>
      <c r="X23" s="1"/>
      <c r="Y23" s="1"/>
      <c r="Z23" s="1"/>
    </row>
    <row r="24" spans="1:26" ht="15" customHeight="1" x14ac:dyDescent="0.2">
      <c r="A24" s="709"/>
      <c r="B24" s="709"/>
      <c r="C24" s="36" t="s">
        <v>50</v>
      </c>
      <c r="D24" s="23"/>
      <c r="E24" s="24" t="s">
        <v>15</v>
      </c>
      <c r="F24" s="25"/>
      <c r="G24" s="26"/>
      <c r="H24" s="60"/>
      <c r="I24" s="709"/>
      <c r="J24" s="1"/>
      <c r="K24" s="1"/>
      <c r="L24" s="1"/>
      <c r="M24" s="1"/>
      <c r="N24" s="1"/>
      <c r="O24" s="1"/>
      <c r="P24" s="1"/>
      <c r="Q24" s="1"/>
      <c r="R24" s="1"/>
      <c r="S24" s="1"/>
      <c r="T24" s="1"/>
      <c r="U24" s="1"/>
      <c r="V24" s="1"/>
      <c r="W24" s="1"/>
      <c r="X24" s="1"/>
      <c r="Y24" s="1"/>
      <c r="Z24" s="1"/>
    </row>
    <row r="25" spans="1:26" ht="15" customHeight="1" x14ac:dyDescent="0.2">
      <c r="A25" s="709"/>
      <c r="B25" s="709"/>
      <c r="C25" s="36" t="s">
        <v>51</v>
      </c>
      <c r="D25" s="23"/>
      <c r="E25" s="24" t="s">
        <v>15</v>
      </c>
      <c r="F25" s="25"/>
      <c r="G25" s="26"/>
      <c r="H25" s="60"/>
      <c r="I25" s="709"/>
      <c r="J25" s="1"/>
      <c r="K25" s="1"/>
      <c r="L25" s="1"/>
      <c r="M25" s="1"/>
      <c r="N25" s="1"/>
      <c r="O25" s="1"/>
      <c r="P25" s="1"/>
      <c r="Q25" s="1"/>
      <c r="R25" s="1"/>
      <c r="S25" s="1"/>
      <c r="T25" s="1"/>
      <c r="U25" s="1"/>
      <c r="V25" s="1"/>
      <c r="W25" s="1"/>
      <c r="X25" s="1"/>
      <c r="Y25" s="1"/>
      <c r="Z25" s="1"/>
    </row>
    <row r="26" spans="1:26" ht="15" customHeight="1" x14ac:dyDescent="0.2">
      <c r="A26" s="709"/>
      <c r="B26" s="709"/>
      <c r="C26" s="36" t="s">
        <v>52</v>
      </c>
      <c r="D26" s="23"/>
      <c r="E26" s="24" t="s">
        <v>15</v>
      </c>
      <c r="F26" s="25"/>
      <c r="G26" s="26"/>
      <c r="H26" s="60"/>
      <c r="I26" s="709"/>
      <c r="J26" s="1"/>
      <c r="K26" s="1"/>
      <c r="L26" s="1"/>
      <c r="M26" s="1"/>
      <c r="N26" s="1"/>
      <c r="O26" s="1"/>
      <c r="P26" s="1"/>
      <c r="Q26" s="1"/>
      <c r="R26" s="1"/>
      <c r="S26" s="1"/>
      <c r="T26" s="1"/>
      <c r="U26" s="1"/>
      <c r="V26" s="1"/>
      <c r="W26" s="1"/>
      <c r="X26" s="1"/>
      <c r="Y26" s="1"/>
      <c r="Z26" s="1"/>
    </row>
    <row r="27" spans="1:26" ht="81.75" customHeight="1" x14ac:dyDescent="0.2">
      <c r="A27" s="709"/>
      <c r="B27" s="709"/>
      <c r="C27" s="36" t="s">
        <v>53</v>
      </c>
      <c r="D27" s="23" t="s">
        <v>15</v>
      </c>
      <c r="E27" s="24"/>
      <c r="F27" s="25"/>
      <c r="G27" s="26"/>
      <c r="H27" s="60" t="s">
        <v>200</v>
      </c>
      <c r="I27" s="709"/>
      <c r="J27" s="1"/>
      <c r="K27" s="1"/>
      <c r="L27" s="1"/>
      <c r="M27" s="1"/>
      <c r="N27" s="1"/>
      <c r="O27" s="1"/>
      <c r="P27" s="1"/>
      <c r="Q27" s="1"/>
      <c r="R27" s="1"/>
      <c r="S27" s="1"/>
      <c r="T27" s="1"/>
      <c r="U27" s="1"/>
      <c r="V27" s="1"/>
      <c r="W27" s="1"/>
      <c r="X27" s="1"/>
      <c r="Y27" s="1"/>
      <c r="Z27" s="1"/>
    </row>
    <row r="28" spans="1:26" ht="88.5" customHeight="1" x14ac:dyDescent="0.2">
      <c r="A28" s="709"/>
      <c r="B28" s="709"/>
      <c r="C28" s="36" t="s">
        <v>55</v>
      </c>
      <c r="D28" s="23" t="s">
        <v>15</v>
      </c>
      <c r="E28" s="24"/>
      <c r="F28" s="25"/>
      <c r="G28" s="26"/>
      <c r="H28" s="60" t="s">
        <v>201</v>
      </c>
      <c r="I28" s="709"/>
      <c r="J28" s="1"/>
      <c r="K28" s="1"/>
      <c r="L28" s="1"/>
      <c r="M28" s="1"/>
      <c r="N28" s="1"/>
      <c r="O28" s="1"/>
      <c r="P28" s="1"/>
      <c r="Q28" s="1"/>
      <c r="R28" s="1"/>
      <c r="S28" s="1"/>
      <c r="T28" s="1"/>
      <c r="U28" s="1"/>
      <c r="V28" s="1"/>
      <c r="W28" s="1"/>
      <c r="X28" s="1"/>
      <c r="Y28" s="1"/>
      <c r="Z28" s="1"/>
    </row>
    <row r="29" spans="1:26" ht="68.25" customHeight="1" x14ac:dyDescent="0.2">
      <c r="A29" s="709"/>
      <c r="B29" s="709"/>
      <c r="C29" s="36" t="s">
        <v>58</v>
      </c>
      <c r="D29" s="23" t="s">
        <v>15</v>
      </c>
      <c r="E29" s="24"/>
      <c r="F29" s="25"/>
      <c r="G29" s="26"/>
      <c r="H29" s="60" t="s">
        <v>202</v>
      </c>
      <c r="I29" s="709"/>
      <c r="J29" s="1"/>
      <c r="K29" s="1"/>
      <c r="L29" s="1"/>
      <c r="M29" s="1"/>
      <c r="N29" s="1"/>
      <c r="O29" s="1"/>
      <c r="P29" s="1"/>
      <c r="Q29" s="1"/>
      <c r="R29" s="1"/>
      <c r="S29" s="1"/>
      <c r="T29" s="1"/>
      <c r="U29" s="1"/>
      <c r="V29" s="1"/>
      <c r="W29" s="1"/>
      <c r="X29" s="1"/>
      <c r="Y29" s="1"/>
      <c r="Z29" s="1"/>
    </row>
    <row r="30" spans="1:26" ht="12.75" customHeight="1" x14ac:dyDescent="0.2">
      <c r="A30" s="709"/>
      <c r="B30" s="710"/>
      <c r="C30" s="39" t="s">
        <v>60</v>
      </c>
      <c r="D30" s="45"/>
      <c r="E30" s="46" t="s">
        <v>15</v>
      </c>
      <c r="F30" s="47"/>
      <c r="G30" s="48"/>
      <c r="H30" s="60"/>
      <c r="I30" s="710"/>
      <c r="J30" s="1"/>
      <c r="K30" s="1"/>
      <c r="L30" s="1"/>
      <c r="M30" s="1"/>
      <c r="N30" s="1"/>
      <c r="O30" s="1"/>
      <c r="P30" s="1"/>
      <c r="Q30" s="1"/>
      <c r="R30" s="1"/>
      <c r="S30" s="1"/>
      <c r="T30" s="1"/>
      <c r="U30" s="1"/>
      <c r="V30" s="1"/>
      <c r="W30" s="1"/>
      <c r="X30" s="1"/>
      <c r="Y30" s="1"/>
      <c r="Z30" s="1"/>
    </row>
    <row r="31" spans="1:26" ht="84.75" customHeight="1" x14ac:dyDescent="0.2">
      <c r="A31" s="713" t="s">
        <v>203</v>
      </c>
      <c r="B31" s="715" t="s">
        <v>45</v>
      </c>
      <c r="C31" s="15" t="s">
        <v>61</v>
      </c>
      <c r="D31" s="16"/>
      <c r="E31" s="17"/>
      <c r="F31" s="18" t="s">
        <v>15</v>
      </c>
      <c r="G31" s="19"/>
      <c r="H31" s="15" t="s">
        <v>62</v>
      </c>
      <c r="I31" s="708" t="s">
        <v>204</v>
      </c>
      <c r="J31" s="1"/>
      <c r="K31" s="1"/>
      <c r="L31" s="1"/>
      <c r="M31" s="1"/>
      <c r="N31" s="1"/>
      <c r="O31" s="1"/>
      <c r="P31" s="1"/>
      <c r="Q31" s="1"/>
      <c r="R31" s="1"/>
      <c r="S31" s="1"/>
      <c r="T31" s="1"/>
      <c r="U31" s="1"/>
      <c r="V31" s="1"/>
      <c r="W31" s="1"/>
      <c r="X31" s="1"/>
      <c r="Y31" s="1"/>
      <c r="Z31" s="1"/>
    </row>
    <row r="32" spans="1:26" ht="96" customHeight="1" x14ac:dyDescent="0.2">
      <c r="A32" s="709"/>
      <c r="B32" s="717"/>
      <c r="C32" s="49" t="s">
        <v>48</v>
      </c>
      <c r="D32" s="23" t="s">
        <v>15</v>
      </c>
      <c r="E32" s="24"/>
      <c r="F32" s="25"/>
      <c r="G32" s="26"/>
      <c r="H32" s="60" t="s">
        <v>205</v>
      </c>
      <c r="I32" s="709"/>
      <c r="J32" s="1"/>
      <c r="K32" s="1"/>
      <c r="L32" s="1"/>
      <c r="M32" s="1"/>
      <c r="N32" s="1"/>
      <c r="O32" s="1"/>
      <c r="P32" s="1"/>
      <c r="Q32" s="1"/>
      <c r="R32" s="1"/>
      <c r="S32" s="1"/>
      <c r="T32" s="1"/>
      <c r="U32" s="1"/>
      <c r="V32" s="1"/>
      <c r="W32" s="1"/>
      <c r="X32" s="1"/>
      <c r="Y32" s="1"/>
      <c r="Z32" s="1"/>
    </row>
    <row r="33" spans="1:26" ht="15" customHeight="1" x14ac:dyDescent="0.2">
      <c r="A33" s="709"/>
      <c r="B33" s="717"/>
      <c r="C33" s="36" t="s">
        <v>50</v>
      </c>
      <c r="D33" s="23"/>
      <c r="E33" s="24" t="s">
        <v>15</v>
      </c>
      <c r="F33" s="25"/>
      <c r="G33" s="26"/>
      <c r="H33" s="61"/>
      <c r="I33" s="709"/>
      <c r="J33" s="1"/>
      <c r="K33" s="1"/>
      <c r="L33" s="1"/>
      <c r="M33" s="1"/>
      <c r="N33" s="1"/>
      <c r="O33" s="1"/>
      <c r="P33" s="1"/>
      <c r="Q33" s="1"/>
      <c r="R33" s="1"/>
      <c r="S33" s="1"/>
      <c r="T33" s="1"/>
      <c r="U33" s="1"/>
      <c r="V33" s="1"/>
      <c r="W33" s="1"/>
      <c r="X33" s="1"/>
      <c r="Y33" s="1"/>
      <c r="Z33" s="1"/>
    </row>
    <row r="34" spans="1:26" ht="15" customHeight="1" x14ac:dyDescent="0.2">
      <c r="A34" s="709"/>
      <c r="B34" s="717"/>
      <c r="C34" s="36" t="s">
        <v>51</v>
      </c>
      <c r="D34" s="23"/>
      <c r="E34" s="24" t="s">
        <v>15</v>
      </c>
      <c r="F34" s="25"/>
      <c r="G34" s="26"/>
      <c r="H34" s="61"/>
      <c r="I34" s="709"/>
      <c r="J34" s="1"/>
      <c r="K34" s="1"/>
      <c r="L34" s="1"/>
      <c r="M34" s="1"/>
      <c r="N34" s="1"/>
      <c r="O34" s="1"/>
      <c r="P34" s="1"/>
      <c r="Q34" s="1"/>
      <c r="R34" s="1"/>
      <c r="S34" s="1"/>
      <c r="T34" s="1"/>
      <c r="U34" s="1"/>
      <c r="V34" s="1"/>
      <c r="W34" s="1"/>
      <c r="X34" s="1"/>
      <c r="Y34" s="1"/>
      <c r="Z34" s="1"/>
    </row>
    <row r="35" spans="1:26" ht="15" customHeight="1" x14ac:dyDescent="0.2">
      <c r="A35" s="709"/>
      <c r="B35" s="717"/>
      <c r="C35" s="36" t="s">
        <v>52</v>
      </c>
      <c r="D35" s="23"/>
      <c r="E35" s="24" t="s">
        <v>15</v>
      </c>
      <c r="F35" s="25"/>
      <c r="G35" s="26"/>
      <c r="H35" s="61"/>
      <c r="I35" s="709"/>
      <c r="J35" s="1"/>
      <c r="K35" s="1"/>
      <c r="L35" s="1"/>
      <c r="M35" s="1"/>
      <c r="N35" s="1"/>
      <c r="O35" s="1"/>
      <c r="P35" s="1"/>
      <c r="Q35" s="1"/>
      <c r="R35" s="1"/>
      <c r="S35" s="1"/>
      <c r="T35" s="1"/>
      <c r="U35" s="1"/>
      <c r="V35" s="1"/>
      <c r="W35" s="1"/>
      <c r="X35" s="1"/>
      <c r="Y35" s="1"/>
      <c r="Z35" s="1"/>
    </row>
    <row r="36" spans="1:26" ht="15" customHeight="1" x14ac:dyDescent="0.2">
      <c r="A36" s="709"/>
      <c r="B36" s="717"/>
      <c r="C36" s="36" t="s">
        <v>64</v>
      </c>
      <c r="D36" s="23"/>
      <c r="E36" s="24" t="s">
        <v>15</v>
      </c>
      <c r="F36" s="25"/>
      <c r="G36" s="26"/>
      <c r="H36" s="61"/>
      <c r="I36" s="709"/>
      <c r="J36" s="1"/>
      <c r="K36" s="1"/>
      <c r="L36" s="1"/>
      <c r="M36" s="1"/>
      <c r="N36" s="1"/>
      <c r="O36" s="1"/>
      <c r="P36" s="1"/>
      <c r="Q36" s="1"/>
      <c r="R36" s="1"/>
      <c r="S36" s="1"/>
      <c r="T36" s="1"/>
      <c r="U36" s="1"/>
      <c r="V36" s="1"/>
      <c r="W36" s="1"/>
      <c r="X36" s="1"/>
      <c r="Y36" s="1"/>
      <c r="Z36" s="1"/>
    </row>
    <row r="37" spans="1:26" ht="15" customHeight="1" x14ac:dyDescent="0.2">
      <c r="A37" s="709"/>
      <c r="B37" s="717"/>
      <c r="C37" s="36" t="s">
        <v>55</v>
      </c>
      <c r="D37" s="23"/>
      <c r="E37" s="24" t="s">
        <v>15</v>
      </c>
      <c r="F37" s="25"/>
      <c r="G37" s="26"/>
      <c r="H37" s="61"/>
      <c r="I37" s="709"/>
      <c r="J37" s="1"/>
      <c r="K37" s="1"/>
      <c r="L37" s="1"/>
      <c r="M37" s="1"/>
      <c r="N37" s="1"/>
      <c r="O37" s="1"/>
      <c r="P37" s="1"/>
      <c r="Q37" s="1"/>
      <c r="R37" s="1"/>
      <c r="S37" s="1"/>
      <c r="T37" s="1"/>
      <c r="U37" s="1"/>
      <c r="V37" s="1"/>
      <c r="W37" s="1"/>
      <c r="X37" s="1"/>
      <c r="Y37" s="1"/>
      <c r="Z37" s="1"/>
    </row>
    <row r="38" spans="1:26" ht="15" customHeight="1" x14ac:dyDescent="0.2">
      <c r="A38" s="709"/>
      <c r="B38" s="717"/>
      <c r="C38" s="36" t="s">
        <v>58</v>
      </c>
      <c r="D38" s="23"/>
      <c r="E38" s="24" t="s">
        <v>15</v>
      </c>
      <c r="F38" s="25"/>
      <c r="G38" s="26"/>
      <c r="H38" s="61"/>
      <c r="I38" s="709"/>
      <c r="J38" s="1"/>
      <c r="K38" s="1"/>
      <c r="L38" s="1"/>
      <c r="M38" s="1"/>
      <c r="N38" s="1"/>
      <c r="O38" s="1"/>
      <c r="P38" s="1"/>
      <c r="Q38" s="1"/>
      <c r="R38" s="1"/>
      <c r="S38" s="1"/>
      <c r="T38" s="1"/>
      <c r="U38" s="1"/>
      <c r="V38" s="1"/>
      <c r="W38" s="1"/>
      <c r="X38" s="1"/>
      <c r="Y38" s="1"/>
      <c r="Z38" s="1"/>
    </row>
    <row r="39" spans="1:26" ht="93" customHeight="1" x14ac:dyDescent="0.2">
      <c r="A39" s="709"/>
      <c r="B39" s="717"/>
      <c r="C39" s="51" t="s">
        <v>65</v>
      </c>
      <c r="D39" s="45" t="s">
        <v>15</v>
      </c>
      <c r="E39" s="46"/>
      <c r="F39" s="47"/>
      <c r="G39" s="48"/>
      <c r="H39" s="60" t="s">
        <v>206</v>
      </c>
      <c r="I39" s="709"/>
      <c r="J39" s="1"/>
      <c r="K39" s="1"/>
      <c r="L39" s="1"/>
      <c r="M39" s="1"/>
      <c r="N39" s="1"/>
      <c r="O39" s="1"/>
      <c r="P39" s="1"/>
      <c r="Q39" s="1"/>
      <c r="R39" s="1"/>
      <c r="S39" s="1"/>
      <c r="T39" s="1"/>
      <c r="U39" s="1"/>
      <c r="V39" s="1"/>
      <c r="W39" s="1"/>
      <c r="X39" s="1"/>
      <c r="Y39" s="1"/>
      <c r="Z39" s="1"/>
    </row>
    <row r="40" spans="1:26" ht="95.25" customHeight="1" x14ac:dyDescent="0.2">
      <c r="A40" s="709"/>
      <c r="B40" s="708" t="s">
        <v>67</v>
      </c>
      <c r="C40" s="15" t="s">
        <v>68</v>
      </c>
      <c r="D40" s="16" t="s">
        <v>15</v>
      </c>
      <c r="E40" s="17"/>
      <c r="F40" s="18"/>
      <c r="G40" s="19"/>
      <c r="H40" s="15" t="s">
        <v>207</v>
      </c>
      <c r="I40" s="63" t="s">
        <v>208</v>
      </c>
      <c r="J40" s="1"/>
      <c r="K40" s="1"/>
      <c r="L40" s="1"/>
      <c r="M40" s="1"/>
      <c r="N40" s="1"/>
      <c r="O40" s="1"/>
      <c r="P40" s="1"/>
      <c r="Q40" s="1"/>
      <c r="R40" s="1"/>
      <c r="S40" s="1"/>
      <c r="T40" s="1"/>
      <c r="U40" s="1"/>
      <c r="V40" s="1"/>
      <c r="W40" s="1"/>
      <c r="X40" s="1"/>
      <c r="Y40" s="1"/>
      <c r="Z40" s="1"/>
    </row>
    <row r="41" spans="1:26" ht="29.25" customHeight="1" x14ac:dyDescent="0.2">
      <c r="A41" s="709"/>
      <c r="B41" s="710"/>
      <c r="C41" s="28" t="s">
        <v>70</v>
      </c>
      <c r="D41" s="40"/>
      <c r="E41" s="41" t="s">
        <v>15</v>
      </c>
      <c r="F41" s="42"/>
      <c r="G41" s="43"/>
      <c r="H41" s="150"/>
      <c r="I41" s="63" t="s">
        <v>192</v>
      </c>
      <c r="J41" s="1"/>
      <c r="K41" s="1"/>
      <c r="L41" s="1"/>
      <c r="M41" s="1"/>
      <c r="N41" s="1"/>
      <c r="O41" s="1"/>
      <c r="P41" s="1"/>
      <c r="Q41" s="1"/>
      <c r="R41" s="1"/>
      <c r="S41" s="1"/>
      <c r="T41" s="1"/>
      <c r="U41" s="1"/>
      <c r="V41" s="1"/>
      <c r="W41" s="1"/>
      <c r="X41" s="1"/>
      <c r="Y41" s="1"/>
      <c r="Z41" s="1"/>
    </row>
    <row r="42" spans="1:26" ht="101.25" customHeight="1" x14ac:dyDescent="0.2">
      <c r="A42" s="709"/>
      <c r="B42" s="713" t="s">
        <v>67</v>
      </c>
      <c r="C42" s="53" t="s">
        <v>71</v>
      </c>
      <c r="D42" s="54" t="s">
        <v>15</v>
      </c>
      <c r="E42" s="55"/>
      <c r="F42" s="56"/>
      <c r="G42" s="57"/>
      <c r="H42" s="60" t="s">
        <v>209</v>
      </c>
      <c r="I42" s="63" t="s">
        <v>192</v>
      </c>
      <c r="J42" s="1"/>
      <c r="K42" s="1"/>
      <c r="L42" s="1"/>
      <c r="M42" s="1"/>
      <c r="N42" s="1"/>
      <c r="O42" s="1"/>
      <c r="P42" s="1"/>
      <c r="Q42" s="1"/>
      <c r="R42" s="1"/>
      <c r="S42" s="1"/>
      <c r="T42" s="1"/>
      <c r="U42" s="1"/>
      <c r="V42" s="1"/>
      <c r="W42" s="1"/>
      <c r="X42" s="1"/>
      <c r="Y42" s="1"/>
      <c r="Z42" s="1"/>
    </row>
    <row r="43" spans="1:26" ht="54" customHeight="1" x14ac:dyDescent="0.2">
      <c r="A43" s="709"/>
      <c r="B43" s="709"/>
      <c r="C43" s="27" t="s">
        <v>73</v>
      </c>
      <c r="D43" s="23"/>
      <c r="E43" s="24" t="s">
        <v>15</v>
      </c>
      <c r="F43" s="25"/>
      <c r="G43" s="26"/>
      <c r="H43" s="151"/>
      <c r="I43" s="14" t="s">
        <v>210</v>
      </c>
      <c r="J43" s="1"/>
      <c r="K43" s="1"/>
      <c r="L43" s="1"/>
      <c r="M43" s="1"/>
      <c r="N43" s="1"/>
      <c r="O43" s="1"/>
      <c r="P43" s="1"/>
      <c r="Q43" s="1"/>
      <c r="R43" s="1"/>
      <c r="S43" s="1"/>
      <c r="T43" s="1"/>
      <c r="U43" s="1"/>
      <c r="V43" s="1"/>
      <c r="W43" s="1"/>
      <c r="X43" s="1"/>
      <c r="Y43" s="1"/>
      <c r="Z43" s="1"/>
    </row>
    <row r="44" spans="1:26" ht="67.5" customHeight="1" x14ac:dyDescent="0.2">
      <c r="A44" s="709"/>
      <c r="B44" s="710"/>
      <c r="C44" s="28" t="s">
        <v>74</v>
      </c>
      <c r="D44" s="40" t="s">
        <v>15</v>
      </c>
      <c r="E44" s="41"/>
      <c r="F44" s="42"/>
      <c r="G44" s="43"/>
      <c r="H44" s="60" t="s">
        <v>211</v>
      </c>
      <c r="I44" s="148" t="s">
        <v>192</v>
      </c>
      <c r="J44" s="1"/>
      <c r="K44" s="1"/>
      <c r="L44" s="1"/>
      <c r="M44" s="1"/>
      <c r="N44" s="1"/>
      <c r="O44" s="1"/>
      <c r="P44" s="1"/>
      <c r="Q44" s="1"/>
      <c r="R44" s="1"/>
      <c r="S44" s="1"/>
      <c r="T44" s="1"/>
      <c r="U44" s="1"/>
      <c r="V44" s="1"/>
      <c r="W44" s="1"/>
      <c r="X44" s="1"/>
      <c r="Y44" s="1"/>
      <c r="Z44" s="1"/>
    </row>
    <row r="45" spans="1:26" ht="114" customHeight="1" x14ac:dyDescent="0.2">
      <c r="A45" s="713" t="s">
        <v>212</v>
      </c>
      <c r="B45" s="152" t="s">
        <v>77</v>
      </c>
      <c r="C45" s="53" t="s">
        <v>78</v>
      </c>
      <c r="D45" s="54" t="s">
        <v>15</v>
      </c>
      <c r="E45" s="55"/>
      <c r="F45" s="56"/>
      <c r="G45" s="57"/>
      <c r="H45" s="60" t="s">
        <v>213</v>
      </c>
      <c r="I45" s="14" t="s">
        <v>214</v>
      </c>
      <c r="J45" s="1"/>
      <c r="K45" s="1"/>
      <c r="L45" s="1"/>
      <c r="M45" s="1"/>
      <c r="N45" s="1"/>
      <c r="O45" s="1"/>
      <c r="P45" s="1"/>
      <c r="Q45" s="1"/>
      <c r="R45" s="1"/>
      <c r="S45" s="1"/>
      <c r="T45" s="1"/>
      <c r="U45" s="1"/>
      <c r="V45" s="1"/>
      <c r="W45" s="1"/>
      <c r="X45" s="1"/>
      <c r="Y45" s="1"/>
      <c r="Z45" s="1"/>
    </row>
    <row r="46" spans="1:26" ht="181.5" customHeight="1" x14ac:dyDescent="0.2">
      <c r="A46" s="709"/>
      <c r="B46" s="152" t="s">
        <v>77</v>
      </c>
      <c r="C46" s="22" t="s">
        <v>80</v>
      </c>
      <c r="D46" s="23" t="s">
        <v>15</v>
      </c>
      <c r="E46" s="24"/>
      <c r="F46" s="25"/>
      <c r="G46" s="26"/>
      <c r="H46" s="60" t="s">
        <v>215</v>
      </c>
      <c r="I46" s="713" t="s">
        <v>204</v>
      </c>
      <c r="J46" s="1"/>
      <c r="K46" s="1"/>
      <c r="L46" s="1"/>
      <c r="M46" s="1"/>
      <c r="N46" s="1"/>
      <c r="O46" s="1"/>
      <c r="P46" s="1"/>
      <c r="Q46" s="1"/>
      <c r="R46" s="1"/>
      <c r="S46" s="1"/>
      <c r="T46" s="1"/>
      <c r="U46" s="1"/>
      <c r="V46" s="1"/>
      <c r="W46" s="1"/>
      <c r="X46" s="1"/>
      <c r="Y46" s="1"/>
      <c r="Z46" s="1"/>
    </row>
    <row r="47" spans="1:26" ht="15" customHeight="1" x14ac:dyDescent="0.2">
      <c r="A47" s="709"/>
      <c r="B47" s="153"/>
      <c r="C47" s="36" t="s">
        <v>82</v>
      </c>
      <c r="D47" s="23"/>
      <c r="E47" s="24" t="s">
        <v>15</v>
      </c>
      <c r="F47" s="25"/>
      <c r="G47" s="26"/>
      <c r="H47" s="61"/>
      <c r="I47" s="709"/>
      <c r="J47" s="1"/>
      <c r="K47" s="1"/>
      <c r="L47" s="1"/>
      <c r="M47" s="1"/>
      <c r="N47" s="1"/>
      <c r="O47" s="1"/>
      <c r="P47" s="1"/>
      <c r="Q47" s="1"/>
      <c r="R47" s="1"/>
      <c r="S47" s="1"/>
      <c r="T47" s="1"/>
      <c r="U47" s="1"/>
      <c r="V47" s="1"/>
      <c r="W47" s="1"/>
      <c r="X47" s="1"/>
      <c r="Y47" s="1"/>
      <c r="Z47" s="1"/>
    </row>
    <row r="48" spans="1:26" ht="211.5" customHeight="1" x14ac:dyDescent="0.2">
      <c r="A48" s="709"/>
      <c r="B48" s="153"/>
      <c r="C48" s="36" t="s">
        <v>83</v>
      </c>
      <c r="D48" s="23" t="s">
        <v>15</v>
      </c>
      <c r="E48" s="24"/>
      <c r="F48" s="25"/>
      <c r="G48" s="26"/>
      <c r="H48" s="60" t="s">
        <v>216</v>
      </c>
      <c r="I48" s="709"/>
      <c r="J48" s="1"/>
      <c r="K48" s="1"/>
      <c r="L48" s="1"/>
      <c r="M48" s="1"/>
      <c r="N48" s="1"/>
      <c r="O48" s="1"/>
      <c r="P48" s="1"/>
      <c r="Q48" s="1"/>
      <c r="R48" s="1"/>
      <c r="S48" s="1"/>
      <c r="T48" s="1"/>
      <c r="U48" s="1"/>
      <c r="V48" s="1"/>
      <c r="W48" s="1"/>
      <c r="X48" s="1"/>
      <c r="Y48" s="1"/>
      <c r="Z48" s="1"/>
    </row>
    <row r="49" spans="1:26" ht="208.5" customHeight="1" x14ac:dyDescent="0.2">
      <c r="A49" s="709"/>
      <c r="B49" s="153"/>
      <c r="C49" s="36" t="s">
        <v>85</v>
      </c>
      <c r="D49" s="23" t="s">
        <v>15</v>
      </c>
      <c r="E49" s="24"/>
      <c r="F49" s="25"/>
      <c r="G49" s="26"/>
      <c r="H49" s="60" t="s">
        <v>217</v>
      </c>
      <c r="I49" s="709"/>
      <c r="J49" s="1"/>
      <c r="K49" s="1"/>
      <c r="L49" s="1"/>
      <c r="M49" s="1"/>
      <c r="N49" s="1"/>
      <c r="O49" s="1"/>
      <c r="P49" s="1"/>
      <c r="Q49" s="1"/>
      <c r="R49" s="1"/>
      <c r="S49" s="1"/>
      <c r="T49" s="1"/>
      <c r="U49" s="1"/>
      <c r="V49" s="1"/>
      <c r="W49" s="1"/>
      <c r="X49" s="1"/>
      <c r="Y49" s="1"/>
      <c r="Z49" s="1"/>
    </row>
    <row r="50" spans="1:26" ht="101.25" customHeight="1" x14ac:dyDescent="0.2">
      <c r="A50" s="709"/>
      <c r="B50" s="153"/>
      <c r="C50" s="36" t="s">
        <v>87</v>
      </c>
      <c r="D50" s="23"/>
      <c r="E50" s="24"/>
      <c r="F50" s="25"/>
      <c r="G50" s="26" t="s">
        <v>15</v>
      </c>
      <c r="H50" s="61"/>
      <c r="I50" s="709"/>
      <c r="J50" s="1"/>
      <c r="K50" s="1"/>
      <c r="L50" s="1"/>
      <c r="M50" s="1"/>
      <c r="N50" s="1"/>
      <c r="O50" s="1"/>
      <c r="P50" s="1"/>
      <c r="Q50" s="1"/>
      <c r="R50" s="1"/>
      <c r="S50" s="1"/>
      <c r="T50" s="1"/>
      <c r="U50" s="1"/>
      <c r="V50" s="1"/>
      <c r="W50" s="1"/>
      <c r="X50" s="1"/>
      <c r="Y50" s="1"/>
      <c r="Z50" s="1"/>
    </row>
    <row r="51" spans="1:26" ht="206.25" customHeight="1" x14ac:dyDescent="0.2">
      <c r="A51" s="37" t="s">
        <v>88</v>
      </c>
      <c r="B51" s="154"/>
      <c r="C51" s="51" t="s">
        <v>89</v>
      </c>
      <c r="D51" s="40" t="s">
        <v>15</v>
      </c>
      <c r="E51" s="41"/>
      <c r="F51" s="42"/>
      <c r="G51" s="43"/>
      <c r="H51" s="60" t="s">
        <v>218</v>
      </c>
      <c r="I51" s="709"/>
      <c r="J51" s="1"/>
      <c r="K51" s="1"/>
      <c r="L51" s="1"/>
      <c r="M51" s="1"/>
      <c r="N51" s="1"/>
      <c r="O51" s="1"/>
      <c r="P51" s="1"/>
      <c r="Q51" s="1"/>
      <c r="R51" s="1"/>
      <c r="S51" s="1"/>
      <c r="T51" s="1"/>
      <c r="U51" s="1"/>
      <c r="V51" s="1"/>
      <c r="W51" s="1"/>
      <c r="X51" s="1"/>
      <c r="Y51" s="1"/>
      <c r="Z51" s="1"/>
    </row>
    <row r="52" spans="1:26" ht="242.25" customHeight="1" x14ac:dyDescent="0.2">
      <c r="A52" s="37" t="s">
        <v>88</v>
      </c>
      <c r="B52" s="63" t="s">
        <v>91</v>
      </c>
      <c r="C52" s="64" t="s">
        <v>92</v>
      </c>
      <c r="D52" s="65" t="s">
        <v>15</v>
      </c>
      <c r="E52" s="66"/>
      <c r="F52" s="66"/>
      <c r="G52" s="67"/>
      <c r="H52" s="60" t="s">
        <v>219</v>
      </c>
      <c r="I52" s="710"/>
      <c r="J52" s="1"/>
      <c r="K52" s="1"/>
      <c r="L52" s="1"/>
      <c r="M52" s="1"/>
      <c r="N52" s="1"/>
      <c r="O52" s="1"/>
      <c r="P52" s="1"/>
      <c r="Q52" s="1"/>
      <c r="R52" s="1"/>
      <c r="S52" s="1"/>
      <c r="T52" s="1"/>
      <c r="U52" s="1"/>
      <c r="V52" s="1"/>
      <c r="W52" s="1"/>
      <c r="X52" s="1"/>
      <c r="Y52" s="1"/>
      <c r="Z52" s="1"/>
    </row>
    <row r="53" spans="1:26" ht="121.5" customHeight="1" x14ac:dyDescent="0.2">
      <c r="A53" s="148"/>
      <c r="B53" s="68" t="s">
        <v>94</v>
      </c>
      <c r="C53" s="69" t="s">
        <v>95</v>
      </c>
      <c r="D53" s="70" t="s">
        <v>15</v>
      </c>
      <c r="E53" s="71"/>
      <c r="F53" s="71"/>
      <c r="G53" s="72"/>
      <c r="H53" s="60" t="s">
        <v>220</v>
      </c>
      <c r="I53" s="14" t="s">
        <v>192</v>
      </c>
      <c r="J53" s="1"/>
      <c r="K53" s="1"/>
      <c r="L53" s="1"/>
      <c r="M53" s="1"/>
      <c r="N53" s="1"/>
      <c r="O53" s="1"/>
      <c r="P53" s="1"/>
      <c r="Q53" s="1"/>
      <c r="R53" s="1"/>
      <c r="S53" s="1"/>
      <c r="T53" s="1"/>
      <c r="U53" s="1"/>
      <c r="V53" s="1"/>
      <c r="W53" s="1"/>
      <c r="X53" s="1"/>
      <c r="Y53" s="1"/>
      <c r="Z53" s="1"/>
    </row>
    <row r="54" spans="1:26" ht="58.5" customHeight="1" x14ac:dyDescent="0.2">
      <c r="A54" s="714" t="s">
        <v>97</v>
      </c>
      <c r="B54" s="715" t="s">
        <v>13</v>
      </c>
      <c r="C54" s="15" t="s">
        <v>98</v>
      </c>
      <c r="D54" s="16" t="s">
        <v>15</v>
      </c>
      <c r="E54" s="17"/>
      <c r="F54" s="18"/>
      <c r="G54" s="19"/>
      <c r="H54" s="60" t="s">
        <v>221</v>
      </c>
      <c r="I54" s="148" t="s">
        <v>222</v>
      </c>
      <c r="J54" s="1"/>
      <c r="K54" s="1"/>
      <c r="L54" s="1"/>
      <c r="M54" s="1"/>
      <c r="N54" s="1"/>
      <c r="O54" s="1"/>
      <c r="P54" s="1"/>
      <c r="Q54" s="1"/>
      <c r="R54" s="1"/>
      <c r="S54" s="1"/>
      <c r="T54" s="1"/>
      <c r="U54" s="1"/>
      <c r="V54" s="1"/>
      <c r="W54" s="1"/>
      <c r="X54" s="1"/>
      <c r="Y54" s="1"/>
      <c r="Z54" s="1"/>
    </row>
    <row r="55" spans="1:26" ht="12.75" customHeight="1" x14ac:dyDescent="0.2">
      <c r="A55" s="709"/>
      <c r="B55" s="717"/>
      <c r="C55" s="22" t="s">
        <v>100</v>
      </c>
      <c r="D55" s="23"/>
      <c r="E55" s="24" t="s">
        <v>15</v>
      </c>
      <c r="F55" s="25"/>
      <c r="G55" s="26"/>
      <c r="H55" s="73"/>
      <c r="I55" s="148" t="s">
        <v>223</v>
      </c>
      <c r="J55" s="1"/>
      <c r="K55" s="1"/>
      <c r="L55" s="1"/>
      <c r="M55" s="1"/>
      <c r="N55" s="1"/>
      <c r="O55" s="1"/>
      <c r="P55" s="1"/>
      <c r="Q55" s="1"/>
      <c r="R55" s="1"/>
      <c r="S55" s="1"/>
      <c r="T55" s="1"/>
      <c r="U55" s="1"/>
      <c r="V55" s="1"/>
      <c r="W55" s="1"/>
      <c r="X55" s="1"/>
      <c r="Y55" s="1"/>
      <c r="Z55" s="1"/>
    </row>
    <row r="56" spans="1:26" ht="81" customHeight="1" x14ac:dyDescent="0.2">
      <c r="A56" s="709"/>
      <c r="B56" s="716"/>
      <c r="C56" s="28" t="s">
        <v>101</v>
      </c>
      <c r="D56" s="40" t="s">
        <v>15</v>
      </c>
      <c r="E56" s="41"/>
      <c r="F56" s="42"/>
      <c r="G56" s="43"/>
      <c r="H56" s="60" t="s">
        <v>224</v>
      </c>
      <c r="I56" s="148" t="s">
        <v>184</v>
      </c>
      <c r="J56" s="1"/>
      <c r="K56" s="1"/>
      <c r="L56" s="1"/>
      <c r="M56" s="1"/>
      <c r="N56" s="1"/>
      <c r="O56" s="1"/>
      <c r="P56" s="1"/>
      <c r="Q56" s="1"/>
      <c r="R56" s="1"/>
      <c r="S56" s="1"/>
      <c r="T56" s="1"/>
      <c r="U56" s="1"/>
      <c r="V56" s="1"/>
      <c r="W56" s="1"/>
      <c r="X56" s="1"/>
      <c r="Y56" s="1"/>
      <c r="Z56" s="1"/>
    </row>
    <row r="57" spans="1:26" ht="50.25" customHeight="1" x14ac:dyDescent="0.2">
      <c r="A57" s="709"/>
      <c r="B57" s="715" t="s">
        <v>26</v>
      </c>
      <c r="C57" s="15" t="s">
        <v>225</v>
      </c>
      <c r="D57" s="16"/>
      <c r="E57" s="17"/>
      <c r="F57" s="18"/>
      <c r="G57" s="19" t="s">
        <v>15</v>
      </c>
      <c r="H57" s="714" t="s">
        <v>104</v>
      </c>
      <c r="I57" s="708" t="s">
        <v>226</v>
      </c>
      <c r="J57" s="1"/>
      <c r="K57" s="1"/>
      <c r="L57" s="1"/>
      <c r="M57" s="1"/>
      <c r="N57" s="1"/>
      <c r="O57" s="1"/>
      <c r="P57" s="1"/>
      <c r="Q57" s="1"/>
      <c r="R57" s="1"/>
      <c r="S57" s="1"/>
      <c r="T57" s="1"/>
      <c r="U57" s="1"/>
      <c r="V57" s="1"/>
      <c r="W57" s="1"/>
      <c r="X57" s="1"/>
      <c r="Y57" s="1"/>
      <c r="Z57" s="1"/>
    </row>
    <row r="58" spans="1:26" ht="50.25" customHeight="1" x14ac:dyDescent="0.2">
      <c r="A58" s="709"/>
      <c r="B58" s="717"/>
      <c r="C58" s="22" t="s">
        <v>105</v>
      </c>
      <c r="D58" s="23"/>
      <c r="E58" s="24"/>
      <c r="F58" s="25"/>
      <c r="G58" s="26" t="s">
        <v>15</v>
      </c>
      <c r="H58" s="709"/>
      <c r="I58" s="709"/>
      <c r="J58" s="1"/>
      <c r="K58" s="1"/>
      <c r="L58" s="1"/>
      <c r="M58" s="1"/>
      <c r="N58" s="1"/>
      <c r="O58" s="1"/>
      <c r="P58" s="1"/>
      <c r="Q58" s="1"/>
      <c r="R58" s="1"/>
      <c r="S58" s="1"/>
      <c r="T58" s="1"/>
      <c r="U58" s="1"/>
      <c r="V58" s="1"/>
      <c r="W58" s="1"/>
      <c r="X58" s="1"/>
      <c r="Y58" s="1"/>
      <c r="Z58" s="1"/>
    </row>
    <row r="59" spans="1:26" ht="50.25" customHeight="1" x14ac:dyDescent="0.2">
      <c r="A59" s="709"/>
      <c r="B59" s="717"/>
      <c r="C59" s="22" t="s">
        <v>106</v>
      </c>
      <c r="D59" s="23"/>
      <c r="E59" s="24"/>
      <c r="F59" s="25"/>
      <c r="G59" s="26" t="s">
        <v>15</v>
      </c>
      <c r="H59" s="709"/>
      <c r="I59" s="709"/>
      <c r="J59" s="1"/>
      <c r="K59" s="1"/>
      <c r="L59" s="1"/>
      <c r="M59" s="1"/>
      <c r="N59" s="1"/>
      <c r="O59" s="1"/>
      <c r="P59" s="1"/>
      <c r="Q59" s="1"/>
      <c r="R59" s="1"/>
      <c r="S59" s="1"/>
      <c r="T59" s="1"/>
      <c r="U59" s="1"/>
      <c r="V59" s="1"/>
      <c r="W59" s="1"/>
      <c r="X59" s="1"/>
      <c r="Y59" s="1"/>
      <c r="Z59" s="1"/>
    </row>
    <row r="60" spans="1:26" ht="50.25" customHeight="1" x14ac:dyDescent="0.2">
      <c r="A60" s="709"/>
      <c r="B60" s="717"/>
      <c r="C60" s="27" t="s">
        <v>107</v>
      </c>
      <c r="D60" s="23"/>
      <c r="E60" s="24"/>
      <c r="F60" s="25"/>
      <c r="G60" s="26" t="s">
        <v>15</v>
      </c>
      <c r="H60" s="709"/>
      <c r="I60" s="709"/>
      <c r="J60" s="1"/>
      <c r="K60" s="1"/>
      <c r="L60" s="1"/>
      <c r="M60" s="1"/>
      <c r="N60" s="1"/>
      <c r="O60" s="1"/>
      <c r="P60" s="1"/>
      <c r="Q60" s="1"/>
      <c r="R60" s="1"/>
      <c r="S60" s="1"/>
      <c r="T60" s="1"/>
      <c r="U60" s="1"/>
      <c r="V60" s="1"/>
      <c r="W60" s="1"/>
      <c r="X60" s="1"/>
      <c r="Y60" s="1"/>
      <c r="Z60" s="1"/>
    </row>
    <row r="61" spans="1:26" ht="50.25" customHeight="1" x14ac:dyDescent="0.2">
      <c r="A61" s="709"/>
      <c r="B61" s="716"/>
      <c r="C61" s="28" t="s">
        <v>108</v>
      </c>
      <c r="D61" s="40"/>
      <c r="E61" s="41"/>
      <c r="F61" s="42"/>
      <c r="G61" s="43" t="s">
        <v>15</v>
      </c>
      <c r="H61" s="710"/>
      <c r="I61" s="709"/>
      <c r="J61" s="1"/>
      <c r="K61" s="1"/>
      <c r="L61" s="1"/>
      <c r="M61" s="1"/>
      <c r="N61" s="1"/>
      <c r="O61" s="1"/>
      <c r="P61" s="1"/>
      <c r="Q61" s="1"/>
      <c r="R61" s="1"/>
      <c r="S61" s="1"/>
      <c r="T61" s="1"/>
      <c r="U61" s="1"/>
      <c r="V61" s="1"/>
      <c r="W61" s="1"/>
      <c r="X61" s="1"/>
      <c r="Y61" s="1"/>
      <c r="Z61" s="1"/>
    </row>
    <row r="62" spans="1:26" ht="12.75" customHeight="1" x14ac:dyDescent="0.2">
      <c r="A62" s="709"/>
      <c r="B62" s="68" t="s">
        <v>45</v>
      </c>
      <c r="C62" s="79" t="s">
        <v>109</v>
      </c>
      <c r="D62" s="80"/>
      <c r="E62" s="81" t="s">
        <v>15</v>
      </c>
      <c r="F62" s="82"/>
      <c r="G62" s="83"/>
      <c r="H62" s="84"/>
      <c r="I62" s="155"/>
      <c r="J62" s="1"/>
      <c r="K62" s="1"/>
      <c r="L62" s="1"/>
      <c r="M62" s="1"/>
      <c r="N62" s="1"/>
      <c r="O62" s="1"/>
      <c r="P62" s="1"/>
      <c r="Q62" s="1"/>
      <c r="R62" s="1"/>
      <c r="S62" s="1"/>
      <c r="T62" s="1"/>
      <c r="U62" s="1"/>
      <c r="V62" s="1"/>
      <c r="W62" s="1"/>
      <c r="X62" s="1"/>
      <c r="Y62" s="1"/>
      <c r="Z62" s="1"/>
    </row>
    <row r="63" spans="1:26" ht="12.75" customHeight="1" x14ac:dyDescent="0.2">
      <c r="A63" s="709"/>
      <c r="B63" s="68" t="s">
        <v>67</v>
      </c>
      <c r="C63" s="64" t="s">
        <v>110</v>
      </c>
      <c r="D63" s="70" t="s">
        <v>15</v>
      </c>
      <c r="E63" s="71"/>
      <c r="F63" s="71"/>
      <c r="G63" s="72"/>
      <c r="H63" s="60" t="s">
        <v>227</v>
      </c>
      <c r="I63" s="152"/>
      <c r="J63" s="1"/>
      <c r="K63" s="1"/>
      <c r="L63" s="1"/>
      <c r="M63" s="1"/>
      <c r="N63" s="1"/>
      <c r="O63" s="1"/>
      <c r="P63" s="1"/>
      <c r="Q63" s="1"/>
      <c r="R63" s="1"/>
      <c r="S63" s="1"/>
      <c r="T63" s="1"/>
      <c r="U63" s="1"/>
      <c r="V63" s="1"/>
      <c r="W63" s="1"/>
      <c r="X63" s="1"/>
      <c r="Y63" s="1"/>
      <c r="Z63" s="1"/>
    </row>
    <row r="64" spans="1:26" ht="58.5" customHeight="1" x14ac:dyDescent="0.2">
      <c r="A64" s="709"/>
      <c r="B64" s="68" t="s">
        <v>77</v>
      </c>
      <c r="C64" s="85" t="s">
        <v>112</v>
      </c>
      <c r="D64" s="70" t="s">
        <v>15</v>
      </c>
      <c r="E64" s="71"/>
      <c r="F64" s="71"/>
      <c r="G64" s="72"/>
      <c r="H64" s="60" t="s">
        <v>228</v>
      </c>
      <c r="I64" s="63" t="s">
        <v>229</v>
      </c>
      <c r="J64" s="1"/>
      <c r="K64" s="1"/>
      <c r="L64" s="1"/>
      <c r="M64" s="1"/>
      <c r="N64" s="1"/>
      <c r="O64" s="1"/>
      <c r="P64" s="1"/>
      <c r="Q64" s="1"/>
      <c r="R64" s="1"/>
      <c r="S64" s="1"/>
      <c r="T64" s="1"/>
      <c r="U64" s="1"/>
      <c r="V64" s="1"/>
      <c r="W64" s="1"/>
      <c r="X64" s="1"/>
      <c r="Y64" s="1"/>
      <c r="Z64" s="1"/>
    </row>
    <row r="65" spans="1:26" ht="186" customHeight="1" x14ac:dyDescent="0.2">
      <c r="A65" s="709"/>
      <c r="B65" s="59" t="s">
        <v>91</v>
      </c>
      <c r="C65" s="86" t="s">
        <v>114</v>
      </c>
      <c r="D65" s="87" t="s">
        <v>15</v>
      </c>
      <c r="E65" s="88"/>
      <c r="F65" s="88"/>
      <c r="G65" s="89"/>
      <c r="H65" s="86" t="s">
        <v>230</v>
      </c>
      <c r="I65" s="152" t="s">
        <v>231</v>
      </c>
      <c r="J65" s="1"/>
      <c r="K65" s="1"/>
      <c r="L65" s="1"/>
      <c r="M65" s="1"/>
      <c r="N65" s="1"/>
      <c r="O65" s="1"/>
      <c r="P65" s="1"/>
      <c r="Q65" s="1"/>
      <c r="R65" s="1"/>
      <c r="S65" s="1"/>
      <c r="T65" s="1"/>
      <c r="U65" s="1"/>
      <c r="V65" s="1"/>
      <c r="W65" s="1"/>
      <c r="X65" s="1"/>
      <c r="Y65" s="1"/>
      <c r="Z65" s="1"/>
    </row>
    <row r="66" spans="1:26" ht="45.75" customHeight="1" x14ac:dyDescent="0.2">
      <c r="A66" s="709"/>
      <c r="B66" s="715" t="s">
        <v>94</v>
      </c>
      <c r="C66" s="90" t="s">
        <v>116</v>
      </c>
      <c r="D66" s="91" t="s">
        <v>15</v>
      </c>
      <c r="E66" s="92"/>
      <c r="F66" s="93"/>
      <c r="G66" s="94"/>
      <c r="H66" s="90" t="s">
        <v>117</v>
      </c>
      <c r="I66" s="63" t="s">
        <v>204</v>
      </c>
      <c r="J66" s="1"/>
      <c r="K66" s="1"/>
      <c r="L66" s="1"/>
      <c r="M66" s="1"/>
      <c r="N66" s="1"/>
      <c r="O66" s="1"/>
      <c r="P66" s="1"/>
      <c r="Q66" s="1"/>
      <c r="R66" s="1"/>
      <c r="S66" s="1"/>
      <c r="T66" s="1"/>
      <c r="U66" s="1"/>
      <c r="V66" s="1"/>
      <c r="W66" s="1"/>
      <c r="X66" s="1"/>
      <c r="Y66" s="1"/>
      <c r="Z66" s="1"/>
    </row>
    <row r="67" spans="1:26" ht="12.75" customHeight="1" x14ac:dyDescent="0.2">
      <c r="A67" s="709"/>
      <c r="B67" s="716"/>
      <c r="C67" s="95" t="s">
        <v>118</v>
      </c>
      <c r="D67" s="96" t="s">
        <v>15</v>
      </c>
      <c r="E67" s="97"/>
      <c r="F67" s="98"/>
      <c r="G67" s="99"/>
      <c r="H67" s="60" t="s">
        <v>232</v>
      </c>
      <c r="I67" s="14" t="s">
        <v>204</v>
      </c>
      <c r="J67" s="1"/>
      <c r="K67" s="1"/>
      <c r="L67" s="1"/>
      <c r="M67" s="1"/>
      <c r="N67" s="1"/>
      <c r="O67" s="1"/>
      <c r="P67" s="1"/>
      <c r="Q67" s="1"/>
      <c r="R67" s="1"/>
      <c r="S67" s="1"/>
      <c r="T67" s="1"/>
      <c r="U67" s="1"/>
      <c r="V67" s="1"/>
      <c r="W67" s="1"/>
      <c r="X67" s="1"/>
      <c r="Y67" s="1"/>
      <c r="Z67" s="1"/>
    </row>
    <row r="68" spans="1:26" ht="98.25" customHeight="1" x14ac:dyDescent="0.2">
      <c r="A68" s="729" t="s">
        <v>97</v>
      </c>
      <c r="B68" s="708" t="s">
        <v>120</v>
      </c>
      <c r="C68" s="90" t="s">
        <v>121</v>
      </c>
      <c r="D68" s="91" t="s">
        <v>15</v>
      </c>
      <c r="E68" s="92"/>
      <c r="F68" s="93"/>
      <c r="G68" s="94"/>
      <c r="H68" s="90" t="s">
        <v>233</v>
      </c>
      <c r="I68" s="63" t="s">
        <v>184</v>
      </c>
      <c r="J68" s="1"/>
      <c r="K68" s="1"/>
      <c r="L68" s="1"/>
      <c r="M68" s="1"/>
      <c r="N68" s="1"/>
      <c r="O68" s="1"/>
      <c r="P68" s="1"/>
      <c r="Q68" s="1"/>
      <c r="R68" s="1"/>
      <c r="S68" s="1"/>
      <c r="T68" s="1"/>
      <c r="U68" s="1"/>
      <c r="V68" s="1"/>
      <c r="W68" s="1"/>
      <c r="X68" s="1"/>
      <c r="Y68" s="1"/>
      <c r="Z68" s="1"/>
    </row>
    <row r="69" spans="1:26" ht="96" customHeight="1" x14ac:dyDescent="0.2">
      <c r="A69" s="709"/>
      <c r="B69" s="710"/>
      <c r="C69" s="95" t="s">
        <v>123</v>
      </c>
      <c r="D69" s="100" t="s">
        <v>15</v>
      </c>
      <c r="E69" s="98"/>
      <c r="F69" s="98"/>
      <c r="G69" s="99"/>
      <c r="H69" s="90" t="s">
        <v>234</v>
      </c>
      <c r="I69" s="63" t="s">
        <v>184</v>
      </c>
      <c r="J69" s="1"/>
      <c r="K69" s="1"/>
      <c r="L69" s="1"/>
      <c r="M69" s="1"/>
      <c r="N69" s="1"/>
      <c r="O69" s="1"/>
      <c r="P69" s="1"/>
      <c r="Q69" s="1"/>
      <c r="R69" s="1"/>
      <c r="S69" s="1"/>
      <c r="T69" s="1"/>
      <c r="U69" s="1"/>
      <c r="V69" s="1"/>
      <c r="W69" s="1"/>
      <c r="X69" s="1"/>
      <c r="Y69" s="1"/>
      <c r="Z69" s="1"/>
    </row>
    <row r="70" spans="1:26" ht="12.75" customHeight="1" x14ac:dyDescent="0.2">
      <c r="A70" s="709"/>
      <c r="B70" s="68" t="s">
        <v>125</v>
      </c>
      <c r="C70" s="69" t="s">
        <v>126</v>
      </c>
      <c r="D70" s="101"/>
      <c r="E70" s="81" t="s">
        <v>15</v>
      </c>
      <c r="F70" s="82"/>
      <c r="G70" s="83"/>
      <c r="H70" s="102"/>
      <c r="I70" s="63" t="s">
        <v>192</v>
      </c>
      <c r="J70" s="1"/>
      <c r="K70" s="1"/>
      <c r="L70" s="1"/>
      <c r="M70" s="1"/>
      <c r="N70" s="1"/>
      <c r="O70" s="1"/>
      <c r="P70" s="1"/>
      <c r="Q70" s="1"/>
      <c r="R70" s="1"/>
      <c r="S70" s="1"/>
      <c r="T70" s="1"/>
      <c r="U70" s="1"/>
      <c r="V70" s="1"/>
      <c r="W70" s="1"/>
      <c r="X70" s="1"/>
      <c r="Y70" s="1"/>
      <c r="Z70" s="1"/>
    </row>
    <row r="71" spans="1:26" ht="52.5" customHeight="1" x14ac:dyDescent="0.2">
      <c r="A71" s="709"/>
      <c r="B71" s="728" t="s">
        <v>127</v>
      </c>
      <c r="C71" s="34" t="s">
        <v>128</v>
      </c>
      <c r="D71" s="87"/>
      <c r="E71" s="88" t="s">
        <v>15</v>
      </c>
      <c r="F71" s="103"/>
      <c r="G71" s="89"/>
      <c r="H71" s="104"/>
      <c r="I71" s="14" t="s">
        <v>235</v>
      </c>
      <c r="J71" s="1"/>
      <c r="K71" s="1"/>
      <c r="L71" s="1"/>
      <c r="M71" s="1"/>
      <c r="N71" s="1"/>
      <c r="O71" s="1"/>
      <c r="P71" s="1"/>
      <c r="Q71" s="1"/>
      <c r="R71" s="1"/>
      <c r="S71" s="1"/>
      <c r="T71" s="1"/>
      <c r="U71" s="1"/>
      <c r="V71" s="1"/>
      <c r="W71" s="1"/>
      <c r="X71" s="1"/>
      <c r="Y71" s="1"/>
      <c r="Z71" s="1"/>
    </row>
    <row r="72" spans="1:26" ht="33" customHeight="1" x14ac:dyDescent="0.2">
      <c r="A72" s="709"/>
      <c r="B72" s="717"/>
      <c r="C72" s="95" t="s">
        <v>129</v>
      </c>
      <c r="D72" s="105"/>
      <c r="E72" s="106" t="s">
        <v>15</v>
      </c>
      <c r="F72" s="98"/>
      <c r="G72" s="99"/>
      <c r="H72" s="107"/>
      <c r="I72" s="63" t="s">
        <v>236</v>
      </c>
      <c r="J72" s="1"/>
      <c r="K72" s="1"/>
      <c r="L72" s="1"/>
      <c r="M72" s="1"/>
      <c r="N72" s="1"/>
      <c r="O72" s="1"/>
      <c r="P72" s="1"/>
      <c r="Q72" s="1"/>
      <c r="R72" s="1"/>
      <c r="S72" s="1"/>
      <c r="T72" s="1"/>
      <c r="U72" s="1"/>
      <c r="V72" s="1"/>
      <c r="W72" s="1"/>
      <c r="X72" s="1"/>
      <c r="Y72" s="1"/>
      <c r="Z72" s="1"/>
    </row>
    <row r="73" spans="1:26" ht="57" customHeight="1" x14ac:dyDescent="0.2">
      <c r="A73" s="709"/>
      <c r="B73" s="715" t="s">
        <v>130</v>
      </c>
      <c r="C73" s="90" t="s">
        <v>131</v>
      </c>
      <c r="D73" s="91"/>
      <c r="E73" s="92" t="s">
        <v>15</v>
      </c>
      <c r="F73" s="93"/>
      <c r="G73" s="94"/>
      <c r="H73" s="104"/>
      <c r="I73" s="708" t="s">
        <v>236</v>
      </c>
      <c r="J73" s="1"/>
      <c r="K73" s="1"/>
      <c r="L73" s="1"/>
      <c r="M73" s="1"/>
      <c r="N73" s="1"/>
      <c r="O73" s="1"/>
      <c r="P73" s="1"/>
      <c r="Q73" s="1"/>
      <c r="R73" s="1"/>
      <c r="S73" s="1"/>
      <c r="T73" s="1"/>
      <c r="U73" s="1"/>
      <c r="V73" s="1"/>
      <c r="W73" s="1"/>
      <c r="X73" s="1"/>
      <c r="Y73" s="1"/>
      <c r="Z73" s="1"/>
    </row>
    <row r="74" spans="1:26" ht="93.75" customHeight="1" x14ac:dyDescent="0.2">
      <c r="A74" s="710"/>
      <c r="B74" s="716"/>
      <c r="C74" s="95" t="s">
        <v>132</v>
      </c>
      <c r="D74" s="100"/>
      <c r="E74" s="97" t="s">
        <v>15</v>
      </c>
      <c r="F74" s="98"/>
      <c r="G74" s="99"/>
      <c r="H74" s="107"/>
      <c r="I74" s="710"/>
      <c r="J74" s="1"/>
      <c r="K74" s="1"/>
      <c r="L74" s="1"/>
      <c r="M74" s="1"/>
      <c r="N74" s="1"/>
      <c r="O74" s="1"/>
      <c r="P74" s="1"/>
      <c r="Q74" s="1"/>
      <c r="R74" s="1"/>
      <c r="S74" s="1"/>
      <c r="T74" s="1"/>
      <c r="U74" s="1"/>
      <c r="V74" s="1"/>
      <c r="W74" s="1"/>
      <c r="X74" s="1"/>
      <c r="Y74" s="1"/>
      <c r="Z74" s="1"/>
    </row>
    <row r="75" spans="1:26" ht="12.75" customHeight="1" x14ac:dyDescent="0.2">
      <c r="A75" s="724" t="s">
        <v>133</v>
      </c>
      <c r="B75" s="725"/>
      <c r="C75" s="90" t="s">
        <v>134</v>
      </c>
      <c r="D75" s="91"/>
      <c r="E75" s="92" t="s">
        <v>15</v>
      </c>
      <c r="F75" s="93"/>
      <c r="G75" s="94"/>
      <c r="H75" s="104"/>
      <c r="I75" s="708" t="s">
        <v>235</v>
      </c>
      <c r="J75" s="1"/>
      <c r="K75" s="1"/>
      <c r="L75" s="1"/>
      <c r="M75" s="1"/>
      <c r="N75" s="1"/>
      <c r="O75" s="1"/>
      <c r="P75" s="1"/>
      <c r="Q75" s="1"/>
      <c r="R75" s="1"/>
      <c r="S75" s="1"/>
      <c r="T75" s="1"/>
      <c r="U75" s="1"/>
      <c r="V75" s="1"/>
      <c r="W75" s="1"/>
      <c r="X75" s="1"/>
      <c r="Y75" s="1"/>
      <c r="Z75" s="1"/>
    </row>
    <row r="76" spans="1:26" ht="12.75" customHeight="1" x14ac:dyDescent="0.2">
      <c r="A76" s="717"/>
      <c r="B76" s="721"/>
      <c r="C76" s="110" t="s">
        <v>135</v>
      </c>
      <c r="D76" s="111"/>
      <c r="E76" s="112" t="s">
        <v>15</v>
      </c>
      <c r="F76" s="113"/>
      <c r="G76" s="114"/>
      <c r="H76" s="115"/>
      <c r="I76" s="709"/>
      <c r="J76" s="1"/>
      <c r="K76" s="1"/>
      <c r="L76" s="1"/>
      <c r="M76" s="1"/>
      <c r="N76" s="1"/>
      <c r="O76" s="1"/>
      <c r="P76" s="1"/>
      <c r="Q76" s="1"/>
      <c r="R76" s="1"/>
      <c r="S76" s="1"/>
      <c r="T76" s="1"/>
      <c r="U76" s="1"/>
      <c r="V76" s="1"/>
      <c r="W76" s="1"/>
      <c r="X76" s="1"/>
      <c r="Y76" s="1"/>
      <c r="Z76" s="1"/>
    </row>
    <row r="77" spans="1:26" ht="12.75" customHeight="1" x14ac:dyDescent="0.2">
      <c r="A77" s="716"/>
      <c r="B77" s="722"/>
      <c r="C77" s="116" t="s">
        <v>136</v>
      </c>
      <c r="D77" s="117"/>
      <c r="E77" s="118" t="s">
        <v>15</v>
      </c>
      <c r="F77" s="119"/>
      <c r="G77" s="120"/>
      <c r="H77" s="121"/>
      <c r="I77" s="709"/>
      <c r="J77" s="1"/>
      <c r="K77" s="1"/>
      <c r="L77" s="1"/>
      <c r="M77" s="1"/>
      <c r="N77" s="1"/>
      <c r="O77" s="1"/>
      <c r="P77" s="1"/>
      <c r="Q77" s="1"/>
      <c r="R77" s="1"/>
      <c r="S77" s="1"/>
      <c r="T77" s="1"/>
      <c r="U77" s="1"/>
      <c r="V77" s="1"/>
      <c r="W77" s="1"/>
      <c r="X77" s="1"/>
      <c r="Y77" s="1"/>
      <c r="Z77" s="1"/>
    </row>
    <row r="78" spans="1:26" ht="83.25" customHeight="1" x14ac:dyDescent="0.2">
      <c r="A78" s="726" t="s">
        <v>137</v>
      </c>
      <c r="B78" s="695"/>
      <c r="C78" s="122" t="s">
        <v>138</v>
      </c>
      <c r="D78" s="87" t="s">
        <v>15</v>
      </c>
      <c r="E78" s="88"/>
      <c r="F78" s="88"/>
      <c r="G78" s="89"/>
      <c r="H78" s="60" t="s">
        <v>237</v>
      </c>
      <c r="I78" s="63" t="s">
        <v>204</v>
      </c>
      <c r="J78" s="1"/>
      <c r="K78" s="1"/>
      <c r="L78" s="1"/>
      <c r="M78" s="1"/>
      <c r="N78" s="1"/>
      <c r="O78" s="1"/>
      <c r="P78" s="1"/>
      <c r="Q78" s="1"/>
      <c r="R78" s="1"/>
      <c r="S78" s="1"/>
      <c r="T78" s="1"/>
      <c r="U78" s="1"/>
      <c r="V78" s="1"/>
      <c r="W78" s="1"/>
      <c r="X78" s="1"/>
      <c r="Y78" s="1"/>
      <c r="Z78" s="1"/>
    </row>
    <row r="79" spans="1:26" ht="87.75" customHeight="1" x14ac:dyDescent="0.2">
      <c r="A79" s="715" t="s">
        <v>140</v>
      </c>
      <c r="B79" s="725"/>
      <c r="C79" s="90" t="s">
        <v>141</v>
      </c>
      <c r="D79" s="91"/>
      <c r="E79" s="92"/>
      <c r="F79" s="93"/>
      <c r="G79" s="94" t="s">
        <v>15</v>
      </c>
      <c r="H79" s="718" t="s">
        <v>142</v>
      </c>
      <c r="I79" s="708" t="s">
        <v>235</v>
      </c>
      <c r="J79" s="1"/>
      <c r="K79" s="1"/>
      <c r="L79" s="1"/>
      <c r="M79" s="1"/>
      <c r="N79" s="1"/>
      <c r="O79" s="1"/>
      <c r="P79" s="1"/>
      <c r="Q79" s="1"/>
      <c r="R79" s="1"/>
      <c r="S79" s="1"/>
      <c r="T79" s="1"/>
      <c r="U79" s="1"/>
      <c r="V79" s="1"/>
      <c r="W79" s="1"/>
      <c r="X79" s="1"/>
      <c r="Y79" s="1"/>
      <c r="Z79" s="1"/>
    </row>
    <row r="80" spans="1:26" ht="12.75" customHeight="1" x14ac:dyDescent="0.2">
      <c r="A80" s="716"/>
      <c r="B80" s="722"/>
      <c r="C80" s="95" t="s">
        <v>143</v>
      </c>
      <c r="D80" s="105"/>
      <c r="E80" s="97"/>
      <c r="F80" s="98"/>
      <c r="G80" s="123" t="s">
        <v>15</v>
      </c>
      <c r="H80" s="710"/>
      <c r="I80" s="710"/>
      <c r="J80" s="1"/>
      <c r="K80" s="1"/>
      <c r="L80" s="1"/>
      <c r="M80" s="1"/>
      <c r="N80" s="1"/>
      <c r="O80" s="1"/>
      <c r="P80" s="1"/>
      <c r="Q80" s="1"/>
      <c r="R80" s="1"/>
      <c r="S80" s="1"/>
      <c r="T80" s="1"/>
      <c r="U80" s="1"/>
      <c r="V80" s="1"/>
      <c r="W80" s="1"/>
      <c r="X80" s="1"/>
      <c r="Y80" s="1"/>
      <c r="Z80" s="1"/>
    </row>
    <row r="81" spans="1:26" ht="12.75" customHeight="1" x14ac:dyDescent="0.2">
      <c r="A81" s="730" t="s">
        <v>144</v>
      </c>
      <c r="B81" s="707"/>
      <c r="C81" s="124" t="s">
        <v>145</v>
      </c>
      <c r="D81" s="80"/>
      <c r="E81" s="81" t="s">
        <v>15</v>
      </c>
      <c r="F81" s="82"/>
      <c r="G81" s="83"/>
      <c r="H81" s="125"/>
      <c r="I81" s="14" t="s">
        <v>236</v>
      </c>
      <c r="J81" s="1"/>
      <c r="K81" s="1"/>
      <c r="L81" s="1"/>
      <c r="M81" s="1"/>
      <c r="N81" s="1"/>
      <c r="O81" s="1"/>
      <c r="P81" s="1"/>
      <c r="Q81" s="1"/>
      <c r="R81" s="1"/>
      <c r="S81" s="1"/>
      <c r="T81" s="1"/>
      <c r="U81" s="1"/>
      <c r="V81" s="1"/>
      <c r="W81" s="1"/>
      <c r="X81" s="1"/>
      <c r="Y81" s="1"/>
      <c r="Z81" s="1"/>
    </row>
    <row r="82" spans="1:26" ht="12.75" customHeight="1" x14ac:dyDescent="0.2">
      <c r="A82" s="724" t="s">
        <v>146</v>
      </c>
      <c r="B82" s="725"/>
      <c r="C82" s="90" t="s">
        <v>147</v>
      </c>
      <c r="D82" s="91" t="s">
        <v>15</v>
      </c>
      <c r="E82" s="92"/>
      <c r="F82" s="93"/>
      <c r="G82" s="94"/>
      <c r="H82" s="126" t="s">
        <v>148</v>
      </c>
      <c r="I82" s="708" t="s">
        <v>238</v>
      </c>
      <c r="J82" s="1"/>
      <c r="K82" s="1"/>
      <c r="L82" s="1"/>
      <c r="M82" s="1"/>
      <c r="N82" s="1"/>
      <c r="O82" s="1"/>
      <c r="P82" s="1"/>
      <c r="Q82" s="1"/>
      <c r="R82" s="1"/>
      <c r="S82" s="1"/>
      <c r="T82" s="1"/>
      <c r="U82" s="1"/>
      <c r="V82" s="1"/>
      <c r="W82" s="1"/>
      <c r="X82" s="1"/>
      <c r="Y82" s="1"/>
      <c r="Z82" s="1"/>
    </row>
    <row r="83" spans="1:26" ht="104.25" customHeight="1" x14ac:dyDescent="0.2">
      <c r="A83" s="716"/>
      <c r="B83" s="722"/>
      <c r="C83" s="95" t="s">
        <v>149</v>
      </c>
      <c r="D83" s="100" t="s">
        <v>15</v>
      </c>
      <c r="E83" s="98"/>
      <c r="F83" s="98"/>
      <c r="G83" s="99"/>
      <c r="H83" s="64" t="s">
        <v>239</v>
      </c>
      <c r="I83" s="709"/>
      <c r="J83" s="1"/>
      <c r="K83" s="1"/>
      <c r="L83" s="1"/>
      <c r="M83" s="1"/>
      <c r="N83" s="1"/>
      <c r="O83" s="1"/>
      <c r="P83" s="1"/>
      <c r="Q83" s="1"/>
      <c r="R83" s="1"/>
      <c r="S83" s="1"/>
      <c r="T83" s="1"/>
      <c r="U83" s="1"/>
      <c r="V83" s="1"/>
      <c r="W83" s="1"/>
      <c r="X83" s="1"/>
      <c r="Y83" s="1"/>
      <c r="Z83" s="1"/>
    </row>
    <row r="84" spans="1:26" ht="143.25" customHeight="1" x14ac:dyDescent="0.2">
      <c r="A84" s="728" t="s">
        <v>151</v>
      </c>
      <c r="B84" s="721"/>
      <c r="C84" s="34" t="s">
        <v>152</v>
      </c>
      <c r="D84" s="87"/>
      <c r="E84" s="88"/>
      <c r="F84" s="103"/>
      <c r="G84" s="89" t="s">
        <v>15</v>
      </c>
      <c r="H84" s="718" t="s">
        <v>153</v>
      </c>
      <c r="I84" s="708" t="s">
        <v>240</v>
      </c>
      <c r="J84" s="1"/>
      <c r="K84" s="1"/>
      <c r="L84" s="1"/>
      <c r="M84" s="1"/>
      <c r="N84" s="1"/>
      <c r="O84" s="1"/>
      <c r="P84" s="1"/>
      <c r="Q84" s="1"/>
      <c r="R84" s="1"/>
      <c r="S84" s="1"/>
      <c r="T84" s="1"/>
      <c r="U84" s="1"/>
      <c r="V84" s="1"/>
      <c r="W84" s="1"/>
      <c r="X84" s="1"/>
      <c r="Y84" s="1"/>
      <c r="Z84" s="1"/>
    </row>
    <row r="85" spans="1:26" ht="129" customHeight="1" x14ac:dyDescent="0.2">
      <c r="A85" s="717"/>
      <c r="B85" s="721"/>
      <c r="C85" s="36" t="s">
        <v>154</v>
      </c>
      <c r="D85" s="111"/>
      <c r="E85" s="112"/>
      <c r="F85" s="113"/>
      <c r="G85" s="127" t="s">
        <v>15</v>
      </c>
      <c r="H85" s="709"/>
      <c r="I85" s="709"/>
      <c r="J85" s="1"/>
      <c r="K85" s="1"/>
      <c r="L85" s="1"/>
      <c r="M85" s="1"/>
      <c r="N85" s="1"/>
      <c r="O85" s="1"/>
      <c r="P85" s="1"/>
      <c r="Q85" s="1"/>
      <c r="R85" s="1"/>
      <c r="S85" s="1"/>
      <c r="T85" s="1"/>
      <c r="U85" s="1"/>
      <c r="V85" s="1"/>
      <c r="W85" s="1"/>
      <c r="X85" s="1"/>
      <c r="Y85" s="1"/>
      <c r="Z85" s="1"/>
    </row>
    <row r="86" spans="1:26" ht="12.75" customHeight="1" x14ac:dyDescent="0.2">
      <c r="A86" s="717"/>
      <c r="B86" s="721"/>
      <c r="C86" s="36" t="s">
        <v>155</v>
      </c>
      <c r="D86" s="111"/>
      <c r="E86" s="112"/>
      <c r="F86" s="113"/>
      <c r="G86" s="127" t="s">
        <v>15</v>
      </c>
      <c r="H86" s="709"/>
      <c r="I86" s="709"/>
      <c r="J86" s="1"/>
      <c r="K86" s="1"/>
      <c r="L86" s="1"/>
      <c r="M86" s="1"/>
      <c r="N86" s="1"/>
      <c r="O86" s="1"/>
      <c r="P86" s="1"/>
      <c r="Q86" s="1"/>
      <c r="R86" s="1"/>
      <c r="S86" s="1"/>
      <c r="T86" s="1"/>
      <c r="U86" s="1"/>
      <c r="V86" s="1"/>
      <c r="W86" s="1"/>
      <c r="X86" s="1"/>
      <c r="Y86" s="1"/>
      <c r="Z86" s="1"/>
    </row>
    <row r="87" spans="1:26" ht="12.75" customHeight="1" x14ac:dyDescent="0.2">
      <c r="A87" s="716"/>
      <c r="B87" s="722"/>
      <c r="C87" s="36" t="s">
        <v>156</v>
      </c>
      <c r="D87" s="117"/>
      <c r="E87" s="118"/>
      <c r="F87" s="119"/>
      <c r="G87" s="128" t="s">
        <v>15</v>
      </c>
      <c r="H87" s="710"/>
      <c r="I87" s="710"/>
      <c r="J87" s="1"/>
      <c r="K87" s="1"/>
      <c r="L87" s="1"/>
      <c r="M87" s="1"/>
      <c r="N87" s="1"/>
      <c r="O87" s="1"/>
      <c r="P87" s="1"/>
      <c r="Q87" s="1"/>
      <c r="R87" s="1"/>
      <c r="S87" s="1"/>
      <c r="T87" s="1"/>
      <c r="U87" s="1"/>
      <c r="V87" s="1"/>
      <c r="W87" s="1"/>
      <c r="X87" s="1"/>
      <c r="Y87" s="1"/>
      <c r="Z87" s="1"/>
    </row>
    <row r="88" spans="1:26" ht="12.75" customHeight="1" x14ac:dyDescent="0.2">
      <c r="A88" s="723" t="s">
        <v>157</v>
      </c>
      <c r="B88" s="695"/>
      <c r="C88" s="64" t="s">
        <v>158</v>
      </c>
      <c r="D88" s="101" t="s">
        <v>15</v>
      </c>
      <c r="E88" s="82"/>
      <c r="F88" s="81"/>
      <c r="G88" s="83"/>
      <c r="H88" s="102" t="s">
        <v>159</v>
      </c>
      <c r="I88" s="63" t="s">
        <v>240</v>
      </c>
      <c r="J88" s="1"/>
      <c r="K88" s="1"/>
      <c r="L88" s="1"/>
      <c r="M88" s="1"/>
      <c r="N88" s="1"/>
      <c r="O88" s="1"/>
      <c r="P88" s="1"/>
      <c r="Q88" s="1"/>
      <c r="R88" s="1"/>
      <c r="S88" s="1"/>
      <c r="T88" s="1"/>
      <c r="U88" s="1"/>
      <c r="V88" s="1"/>
      <c r="W88" s="1"/>
      <c r="X88" s="1"/>
      <c r="Y88" s="1"/>
      <c r="Z88" s="1"/>
    </row>
    <row r="89" spans="1:26" ht="61.5" customHeight="1" x14ac:dyDescent="0.2">
      <c r="A89" s="728" t="s">
        <v>160</v>
      </c>
      <c r="B89" s="721"/>
      <c r="C89" s="129" t="s">
        <v>161</v>
      </c>
      <c r="D89" s="130" t="s">
        <v>15</v>
      </c>
      <c r="E89" s="131"/>
      <c r="F89" s="132"/>
      <c r="G89" s="133"/>
      <c r="H89" s="134"/>
      <c r="I89" s="708" t="s">
        <v>241</v>
      </c>
      <c r="J89" s="1"/>
      <c r="K89" s="1"/>
      <c r="L89" s="1"/>
      <c r="M89" s="1"/>
      <c r="N89" s="1"/>
      <c r="O89" s="1"/>
      <c r="P89" s="1"/>
      <c r="Q89" s="1"/>
      <c r="R89" s="1"/>
      <c r="S89" s="1"/>
      <c r="T89" s="1"/>
      <c r="U89" s="1"/>
      <c r="V89" s="1"/>
      <c r="W89" s="1"/>
      <c r="X89" s="1"/>
      <c r="Y89" s="1"/>
      <c r="Z89" s="1"/>
    </row>
    <row r="90" spans="1:26" ht="12.75" customHeight="1" x14ac:dyDescent="0.2">
      <c r="A90" s="717"/>
      <c r="B90" s="721"/>
      <c r="C90" s="135" t="s">
        <v>162</v>
      </c>
      <c r="D90" s="136" t="s">
        <v>15</v>
      </c>
      <c r="E90" s="137"/>
      <c r="F90" s="137"/>
      <c r="G90" s="138"/>
      <c r="H90" s="139" t="s">
        <v>163</v>
      </c>
      <c r="I90" s="709"/>
      <c r="J90" s="1"/>
      <c r="K90" s="1"/>
      <c r="L90" s="1"/>
      <c r="M90" s="1"/>
      <c r="N90" s="1"/>
      <c r="O90" s="1"/>
      <c r="P90" s="1"/>
      <c r="Q90" s="1"/>
      <c r="R90" s="1"/>
      <c r="S90" s="1"/>
      <c r="T90" s="1"/>
      <c r="U90" s="1"/>
      <c r="V90" s="1"/>
      <c r="W90" s="1"/>
      <c r="X90" s="1"/>
      <c r="Y90" s="1"/>
      <c r="Z90" s="1"/>
    </row>
    <row r="91" spans="1:26" ht="12.75" customHeight="1" x14ac:dyDescent="0.2">
      <c r="A91" s="717"/>
      <c r="B91" s="721"/>
      <c r="C91" s="135" t="s">
        <v>164</v>
      </c>
      <c r="D91" s="136" t="s">
        <v>15</v>
      </c>
      <c r="E91" s="137"/>
      <c r="F91" s="137"/>
      <c r="G91" s="138"/>
      <c r="H91" s="139"/>
      <c r="I91" s="709"/>
      <c r="J91" s="1"/>
      <c r="K91" s="1"/>
      <c r="L91" s="1"/>
      <c r="M91" s="1"/>
      <c r="N91" s="1"/>
      <c r="O91" s="1"/>
      <c r="P91" s="1"/>
      <c r="Q91" s="1"/>
      <c r="R91" s="1"/>
      <c r="S91" s="1"/>
      <c r="T91" s="1"/>
      <c r="U91" s="1"/>
      <c r="V91" s="1"/>
      <c r="W91" s="1"/>
      <c r="X91" s="1"/>
      <c r="Y91" s="1"/>
      <c r="Z91" s="1"/>
    </row>
    <row r="92" spans="1:26" ht="66" customHeight="1" x14ac:dyDescent="0.2">
      <c r="A92" s="717"/>
      <c r="B92" s="721"/>
      <c r="C92" s="135" t="s">
        <v>165</v>
      </c>
      <c r="D92" s="136" t="s">
        <v>15</v>
      </c>
      <c r="E92" s="137"/>
      <c r="F92" s="137"/>
      <c r="G92" s="138"/>
      <c r="H92" s="135" t="s">
        <v>242</v>
      </c>
      <c r="I92" s="709"/>
      <c r="J92" s="1"/>
      <c r="K92" s="1"/>
      <c r="L92" s="1"/>
      <c r="M92" s="1"/>
      <c r="N92" s="1"/>
      <c r="O92" s="1"/>
      <c r="P92" s="1"/>
      <c r="Q92" s="1"/>
      <c r="R92" s="1"/>
      <c r="S92" s="1"/>
      <c r="T92" s="1"/>
      <c r="U92" s="1"/>
      <c r="V92" s="1"/>
      <c r="W92" s="1"/>
      <c r="X92" s="1"/>
      <c r="Y92" s="1"/>
      <c r="Z92" s="1"/>
    </row>
    <row r="93" spans="1:26" ht="12.75" customHeight="1" x14ac:dyDescent="0.2">
      <c r="A93" s="716"/>
      <c r="B93" s="722"/>
      <c r="C93" s="51" t="s">
        <v>167</v>
      </c>
      <c r="D93" s="140" t="s">
        <v>15</v>
      </c>
      <c r="E93" s="119"/>
      <c r="F93" s="119"/>
      <c r="G93" s="120"/>
      <c r="H93" s="141"/>
      <c r="I93" s="710"/>
      <c r="J93" s="1"/>
      <c r="K93" s="1"/>
      <c r="L93" s="1"/>
      <c r="M93" s="1"/>
      <c r="N93" s="1"/>
      <c r="O93" s="1"/>
      <c r="P93" s="1"/>
      <c r="Q93" s="1"/>
      <c r="R93" s="1"/>
      <c r="S93" s="1"/>
      <c r="T93" s="1"/>
      <c r="U93" s="1"/>
      <c r="V93" s="1"/>
      <c r="W93" s="1"/>
      <c r="X93" s="1"/>
      <c r="Y93" s="1"/>
      <c r="Z93" s="1"/>
    </row>
    <row r="94" spans="1:26" ht="12.75" customHeight="1" x14ac:dyDescent="0.2">
      <c r="A94" s="715" t="s">
        <v>168</v>
      </c>
      <c r="B94" s="725"/>
      <c r="C94" s="129" t="s">
        <v>169</v>
      </c>
      <c r="D94" s="130"/>
      <c r="E94" s="131" t="s">
        <v>15</v>
      </c>
      <c r="F94" s="132"/>
      <c r="G94" s="133"/>
      <c r="H94" s="134"/>
      <c r="I94" s="708" t="s">
        <v>241</v>
      </c>
      <c r="J94" s="1"/>
      <c r="K94" s="1"/>
      <c r="L94" s="1"/>
      <c r="M94" s="1"/>
      <c r="N94" s="1"/>
      <c r="O94" s="1"/>
      <c r="P94" s="1"/>
      <c r="Q94" s="1"/>
      <c r="R94" s="1"/>
      <c r="S94" s="1"/>
      <c r="T94" s="1"/>
      <c r="U94" s="1"/>
      <c r="V94" s="1"/>
      <c r="W94" s="1"/>
      <c r="X94" s="1"/>
      <c r="Y94" s="1"/>
      <c r="Z94" s="1"/>
    </row>
    <row r="95" spans="1:26" ht="12.75" customHeight="1" x14ac:dyDescent="0.2">
      <c r="A95" s="717"/>
      <c r="B95" s="721"/>
      <c r="C95" s="135" t="s">
        <v>170</v>
      </c>
      <c r="D95" s="142"/>
      <c r="E95" s="143" t="s">
        <v>15</v>
      </c>
      <c r="F95" s="137"/>
      <c r="G95" s="138"/>
      <c r="H95" s="139"/>
      <c r="I95" s="709"/>
      <c r="J95" s="1"/>
      <c r="K95" s="1"/>
      <c r="L95" s="1"/>
      <c r="M95" s="1"/>
      <c r="N95" s="1"/>
      <c r="O95" s="1"/>
      <c r="P95" s="1"/>
      <c r="Q95" s="1"/>
      <c r="R95" s="1"/>
      <c r="S95" s="1"/>
      <c r="T95" s="1"/>
      <c r="U95" s="1"/>
      <c r="V95" s="1"/>
      <c r="W95" s="1"/>
      <c r="X95" s="1"/>
      <c r="Y95" s="1"/>
      <c r="Z95" s="1"/>
    </row>
    <row r="96" spans="1:26" ht="12.75" customHeight="1" x14ac:dyDescent="0.2">
      <c r="A96" s="717"/>
      <c r="B96" s="721"/>
      <c r="C96" s="135" t="s">
        <v>171</v>
      </c>
      <c r="D96" s="142"/>
      <c r="E96" s="143" t="s">
        <v>15</v>
      </c>
      <c r="F96" s="137"/>
      <c r="G96" s="138"/>
      <c r="H96" s="139"/>
      <c r="I96" s="709"/>
      <c r="J96" s="1"/>
      <c r="K96" s="1"/>
      <c r="L96" s="1"/>
      <c r="M96" s="1"/>
      <c r="N96" s="1"/>
      <c r="O96" s="1"/>
      <c r="P96" s="1"/>
      <c r="Q96" s="1"/>
      <c r="R96" s="1"/>
      <c r="S96" s="1"/>
      <c r="T96" s="1"/>
      <c r="U96" s="1"/>
      <c r="V96" s="1"/>
      <c r="W96" s="1"/>
      <c r="X96" s="1"/>
      <c r="Y96" s="1"/>
      <c r="Z96" s="1"/>
    </row>
    <row r="97" spans="1:26" ht="12.75" customHeight="1" x14ac:dyDescent="0.2">
      <c r="A97" s="716"/>
      <c r="B97" s="722"/>
      <c r="C97" s="51" t="s">
        <v>172</v>
      </c>
      <c r="D97" s="117"/>
      <c r="E97" s="118" t="s">
        <v>15</v>
      </c>
      <c r="F97" s="119"/>
      <c r="G97" s="120"/>
      <c r="H97" s="141"/>
      <c r="I97" s="710"/>
      <c r="J97" s="1"/>
      <c r="K97" s="1"/>
      <c r="L97" s="1"/>
      <c r="M97" s="1"/>
      <c r="N97" s="1"/>
      <c r="O97" s="1"/>
      <c r="P97" s="1"/>
      <c r="Q97" s="1"/>
      <c r="R97" s="1"/>
      <c r="S97" s="1"/>
      <c r="T97" s="1"/>
      <c r="U97" s="1"/>
      <c r="V97" s="1"/>
      <c r="W97" s="1"/>
      <c r="X97" s="1"/>
      <c r="Y97" s="1"/>
      <c r="Z97" s="1"/>
    </row>
    <row r="98" spans="1:26" ht="12.75" customHeight="1" x14ac:dyDescent="0.2">
      <c r="A98" s="723" t="s">
        <v>173</v>
      </c>
      <c r="B98" s="695"/>
      <c r="C98" s="64" t="s">
        <v>243</v>
      </c>
      <c r="D98" s="101" t="s">
        <v>15</v>
      </c>
      <c r="E98" s="82"/>
      <c r="F98" s="82"/>
      <c r="G98" s="83"/>
      <c r="H98" s="64" t="s">
        <v>244</v>
      </c>
      <c r="I98" s="148" t="s">
        <v>184</v>
      </c>
      <c r="J98" s="1"/>
      <c r="K98" s="1"/>
      <c r="L98" s="1"/>
      <c r="M98" s="1"/>
      <c r="N98" s="1"/>
      <c r="O98" s="1"/>
      <c r="P98" s="1"/>
      <c r="Q98" s="1"/>
      <c r="R98" s="1"/>
      <c r="S98" s="1"/>
      <c r="T98" s="1"/>
      <c r="U98" s="1"/>
      <c r="V98" s="1"/>
      <c r="W98" s="1"/>
      <c r="X98" s="1"/>
      <c r="Y98" s="1"/>
      <c r="Z98" s="1"/>
    </row>
    <row r="99" spans="1:26" ht="29.25" customHeight="1" x14ac:dyDescent="0.2">
      <c r="A99" s="144"/>
      <c r="B99" s="144"/>
      <c r="C99" s="144"/>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45"/>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45"/>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45"/>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45"/>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45"/>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45"/>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45"/>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45"/>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45"/>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45"/>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45"/>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45"/>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45"/>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45"/>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45"/>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45"/>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45"/>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45"/>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45"/>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45"/>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45"/>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45"/>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45"/>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45"/>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45"/>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45"/>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45"/>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45"/>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45"/>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45"/>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45"/>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45"/>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45"/>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45"/>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45"/>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45"/>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45"/>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45"/>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45"/>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45"/>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45"/>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45"/>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45"/>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45"/>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45"/>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45"/>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45"/>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45"/>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45"/>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45"/>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45"/>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45"/>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45"/>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45"/>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45"/>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45"/>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45"/>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45"/>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45"/>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45"/>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45"/>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45"/>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45"/>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45"/>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45"/>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45"/>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45"/>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45"/>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45"/>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45"/>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45"/>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45"/>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45"/>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45"/>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45"/>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45"/>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45"/>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45"/>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45"/>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45"/>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45"/>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45"/>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45"/>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45"/>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45"/>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45"/>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45"/>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45"/>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45"/>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45"/>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45"/>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45"/>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45"/>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45"/>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45"/>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45"/>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45"/>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45"/>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45"/>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45"/>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45"/>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45"/>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45"/>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45"/>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45"/>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45"/>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45"/>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45"/>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45"/>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45"/>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45"/>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45"/>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45"/>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45"/>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45"/>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45"/>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45"/>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45"/>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45"/>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45"/>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45"/>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45"/>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45"/>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45"/>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45"/>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45"/>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45"/>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45"/>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45"/>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45"/>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45"/>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45"/>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45"/>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45"/>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45"/>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45"/>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45"/>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45"/>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45"/>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45"/>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45"/>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45"/>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45"/>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45"/>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45"/>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45"/>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45"/>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45"/>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45"/>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45"/>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45"/>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45"/>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45"/>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45"/>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45"/>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45"/>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45"/>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45"/>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45"/>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45"/>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45"/>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45"/>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45"/>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45"/>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45"/>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45"/>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45"/>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45"/>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45"/>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45"/>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45"/>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45"/>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45"/>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45"/>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45"/>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45"/>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45"/>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45"/>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45"/>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45"/>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45"/>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45"/>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45"/>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45"/>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45"/>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45"/>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45"/>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45"/>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45"/>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45"/>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45"/>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45"/>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45"/>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45"/>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45"/>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45"/>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45"/>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45"/>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45"/>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5:I6" xr:uid="{00000000-0009-0000-0000-000001000000}"/>
  <mergeCells count="49">
    <mergeCell ref="I89:I93"/>
    <mergeCell ref="I94:I97"/>
    <mergeCell ref="H57:H61"/>
    <mergeCell ref="I57:I61"/>
    <mergeCell ref="I73:I74"/>
    <mergeCell ref="I75:I77"/>
    <mergeCell ref="H79:H80"/>
    <mergeCell ref="I79:I80"/>
    <mergeCell ref="I82:I83"/>
    <mergeCell ref="B68:B69"/>
    <mergeCell ref="B71:B72"/>
    <mergeCell ref="B73:B74"/>
    <mergeCell ref="H84:H87"/>
    <mergeCell ref="I84:I87"/>
    <mergeCell ref="I46:I52"/>
    <mergeCell ref="B42:B44"/>
    <mergeCell ref="B54:B56"/>
    <mergeCell ref="B57:B61"/>
    <mergeCell ref="B66:B67"/>
    <mergeCell ref="B22:B30"/>
    <mergeCell ref="I22:I30"/>
    <mergeCell ref="B31:B39"/>
    <mergeCell ref="I31:I39"/>
    <mergeCell ref="B40:B41"/>
    <mergeCell ref="A31:A44"/>
    <mergeCell ref="A45:A50"/>
    <mergeCell ref="A54:A67"/>
    <mergeCell ref="A68:A74"/>
    <mergeCell ref="A22:A30"/>
    <mergeCell ref="B12:B21"/>
    <mergeCell ref="H14:H18"/>
    <mergeCell ref="I15:I21"/>
    <mergeCell ref="A1:H1"/>
    <mergeCell ref="A2:H2"/>
    <mergeCell ref="A4:H4"/>
    <mergeCell ref="D5:G5"/>
    <mergeCell ref="A7:A11"/>
    <mergeCell ref="B7:B11"/>
    <mergeCell ref="A12:A21"/>
    <mergeCell ref="A89:B93"/>
    <mergeCell ref="A94:B97"/>
    <mergeCell ref="A98:B98"/>
    <mergeCell ref="A75:B77"/>
    <mergeCell ref="A78:B78"/>
    <mergeCell ref="A79:B80"/>
    <mergeCell ref="A81:B81"/>
    <mergeCell ref="A82:B83"/>
    <mergeCell ref="A84:B87"/>
    <mergeCell ref="A88:B88"/>
  </mergeCells>
  <hyperlinks>
    <hyperlink ref="H82" r:id="rId1" xr:uid="{00000000-0004-0000-0100-000000000000}"/>
  </hyperlinks>
  <pageMargins left="0.70866141732283472" right="0.70866141732283472" top="0.74803149606299213" bottom="0.74803149606299213" header="0" footer="0"/>
  <pageSetup orientation="landscape"/>
  <headerFooter>
    <oddFooter>&amp;CElaboró: Nancy Milena Pineda Jaimes - Profesional SIG</oddFooter>
  </headerFooter>
  <rowBreaks count="3" manualBreakCount="3">
    <brk id="83" man="1"/>
    <brk id="44" man="1"/>
    <brk id="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2:C1000"/>
  <sheetViews>
    <sheetView workbookViewId="0"/>
  </sheetViews>
  <sheetFormatPr baseColWidth="10" defaultColWidth="12.625" defaultRowHeight="15" customHeight="1" x14ac:dyDescent="0.2"/>
  <cols>
    <col min="1" max="6" width="9.375" customWidth="1"/>
  </cols>
  <sheetData>
    <row r="2" spans="2:3" x14ac:dyDescent="0.25">
      <c r="B2" s="156">
        <v>1</v>
      </c>
      <c r="C2" s="157" t="s">
        <v>245</v>
      </c>
    </row>
    <row r="3" spans="2:3" x14ac:dyDescent="0.25">
      <c r="B3" s="156">
        <v>0.7</v>
      </c>
      <c r="C3" s="157" t="s">
        <v>10</v>
      </c>
    </row>
    <row r="4" spans="2:3" x14ac:dyDescent="0.25">
      <c r="B4" s="156">
        <v>0</v>
      </c>
      <c r="C4" s="157" t="s">
        <v>246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Z1000"/>
  <sheetViews>
    <sheetView workbookViewId="0"/>
  </sheetViews>
  <sheetFormatPr baseColWidth="10" defaultColWidth="12.625" defaultRowHeight="15" customHeight="1" x14ac:dyDescent="0.2"/>
  <cols>
    <col min="1" max="1" width="7.5" customWidth="1"/>
    <col min="2" max="2" width="9.375" customWidth="1"/>
    <col min="3" max="3" width="10.375" customWidth="1"/>
    <col min="4" max="4" width="7.625" customWidth="1"/>
    <col min="5" max="5" width="20.5" customWidth="1"/>
    <col min="6" max="6" width="17.375" customWidth="1"/>
    <col min="7" max="7" width="15.125" customWidth="1"/>
    <col min="8" max="12" width="1.75" customWidth="1"/>
    <col min="13" max="26" width="8" customWidth="1"/>
  </cols>
  <sheetData>
    <row r="1" spans="1:26" ht="10.5" customHeight="1" x14ac:dyDescent="0.25">
      <c r="A1" s="742" t="s">
        <v>247</v>
      </c>
      <c r="B1" s="738"/>
      <c r="C1" s="743" t="s">
        <v>248</v>
      </c>
      <c r="D1" s="744"/>
      <c r="E1" s="744"/>
      <c r="F1" s="744"/>
      <c r="G1" s="744"/>
      <c r="H1" s="744"/>
      <c r="I1" s="744"/>
      <c r="J1" s="744"/>
      <c r="K1" s="744"/>
      <c r="L1" s="695"/>
      <c r="M1" s="158"/>
      <c r="N1" s="158"/>
      <c r="O1" s="158"/>
      <c r="P1" s="158"/>
      <c r="Q1" s="158"/>
      <c r="R1" s="158"/>
      <c r="S1" s="158"/>
      <c r="T1" s="158"/>
      <c r="U1" s="158"/>
      <c r="V1" s="158"/>
      <c r="W1" s="158"/>
      <c r="X1" s="158"/>
      <c r="Y1" s="158"/>
      <c r="Z1" s="158"/>
    </row>
    <row r="2" spans="1:26" ht="10.5" customHeight="1" x14ac:dyDescent="0.25">
      <c r="A2" s="745" t="s">
        <v>249</v>
      </c>
      <c r="B2" s="744"/>
      <c r="C2" s="744"/>
      <c r="D2" s="744"/>
      <c r="E2" s="746"/>
      <c r="F2" s="159"/>
      <c r="G2" s="159"/>
      <c r="H2" s="160"/>
      <c r="I2" s="160"/>
      <c r="J2" s="160"/>
      <c r="K2" s="160"/>
      <c r="L2" s="161"/>
      <c r="M2" s="158"/>
      <c r="N2" s="158"/>
      <c r="O2" s="158"/>
      <c r="P2" s="158"/>
      <c r="Q2" s="158"/>
      <c r="R2" s="158"/>
      <c r="S2" s="158"/>
      <c r="T2" s="158"/>
      <c r="U2" s="158"/>
      <c r="V2" s="158"/>
      <c r="W2" s="158"/>
      <c r="X2" s="158"/>
      <c r="Y2" s="158"/>
      <c r="Z2" s="158"/>
    </row>
    <row r="3" spans="1:26" ht="10.5" customHeight="1" x14ac:dyDescent="0.3">
      <c r="A3" s="162"/>
      <c r="B3" s="747" t="s">
        <v>250</v>
      </c>
      <c r="C3" s="748"/>
      <c r="D3" s="748"/>
      <c r="E3" s="749"/>
      <c r="F3" s="750">
        <v>43191</v>
      </c>
      <c r="G3" s="748"/>
      <c r="H3" s="164"/>
      <c r="I3" s="164"/>
      <c r="J3" s="164"/>
      <c r="K3" s="164"/>
      <c r="L3" s="165"/>
      <c r="M3" s="158"/>
      <c r="N3" s="158"/>
      <c r="O3" s="158"/>
      <c r="P3" s="158"/>
      <c r="Q3" s="158"/>
      <c r="R3" s="158"/>
      <c r="S3" s="158"/>
      <c r="T3" s="158"/>
      <c r="U3" s="158"/>
      <c r="V3" s="158"/>
      <c r="W3" s="158"/>
      <c r="X3" s="158"/>
      <c r="Y3" s="158"/>
      <c r="Z3" s="158"/>
    </row>
    <row r="4" spans="1:26" ht="10.5" customHeight="1" x14ac:dyDescent="0.25">
      <c r="A4" s="166" t="s">
        <v>251</v>
      </c>
      <c r="B4" s="751" t="s">
        <v>252</v>
      </c>
      <c r="C4" s="738"/>
      <c r="D4" s="737" t="s">
        <v>253</v>
      </c>
      <c r="E4" s="738"/>
      <c r="F4" s="167" t="s">
        <v>254</v>
      </c>
      <c r="G4" s="168" t="s">
        <v>255</v>
      </c>
      <c r="H4" s="169" t="s">
        <v>256</v>
      </c>
      <c r="I4" s="170" t="s">
        <v>257</v>
      </c>
      <c r="J4" s="170" t="s">
        <v>258</v>
      </c>
      <c r="K4" s="170" t="s">
        <v>259</v>
      </c>
      <c r="L4" s="171" t="s">
        <v>260</v>
      </c>
      <c r="M4" s="172" t="s">
        <v>261</v>
      </c>
      <c r="N4" s="173"/>
      <c r="O4" s="173"/>
      <c r="P4" s="173"/>
      <c r="Q4" s="173"/>
      <c r="R4" s="173"/>
      <c r="S4" s="173"/>
      <c r="T4" s="173"/>
      <c r="U4" s="173"/>
      <c r="V4" s="173"/>
      <c r="W4" s="173"/>
      <c r="X4" s="173"/>
      <c r="Y4" s="173"/>
      <c r="Z4" s="173"/>
    </row>
    <row r="5" spans="1:26" ht="22.5" customHeight="1" x14ac:dyDescent="0.25">
      <c r="A5" s="174">
        <v>1</v>
      </c>
      <c r="B5" s="752" t="s">
        <v>262</v>
      </c>
      <c r="C5" s="704"/>
      <c r="D5" s="704"/>
      <c r="E5" s="722"/>
      <c r="F5" s="175">
        <v>0.7</v>
      </c>
      <c r="G5" s="176" t="s">
        <v>263</v>
      </c>
      <c r="H5" s="177"/>
      <c r="I5" s="178"/>
      <c r="J5" s="179"/>
      <c r="K5" s="178"/>
      <c r="L5" s="180"/>
      <c r="M5" s="158" t="s">
        <v>264</v>
      </c>
      <c r="N5" s="158"/>
      <c r="O5" s="158"/>
      <c r="P5" s="158"/>
      <c r="Q5" s="158"/>
      <c r="R5" s="158"/>
      <c r="S5" s="158"/>
      <c r="T5" s="158"/>
      <c r="U5" s="158"/>
      <c r="V5" s="158"/>
      <c r="W5" s="158"/>
      <c r="X5" s="158"/>
      <c r="Y5" s="158"/>
      <c r="Z5" s="158"/>
    </row>
    <row r="6" spans="1:26" ht="10.5" customHeight="1" x14ac:dyDescent="0.25">
      <c r="A6" s="181">
        <f t="shared" ref="A6:A29" si="0">A5+1</f>
        <v>2</v>
      </c>
      <c r="B6" s="182">
        <v>1</v>
      </c>
      <c r="C6" s="183" t="s">
        <v>265</v>
      </c>
      <c r="D6" s="184" t="s">
        <v>266</v>
      </c>
      <c r="E6" s="185" t="s">
        <v>267</v>
      </c>
      <c r="F6" s="186">
        <v>0.7</v>
      </c>
      <c r="G6" s="187" t="s">
        <v>268</v>
      </c>
      <c r="H6" s="188"/>
      <c r="I6" s="189"/>
      <c r="J6" s="189"/>
      <c r="K6" s="189"/>
      <c r="L6" s="190"/>
      <c r="M6" s="158" t="s">
        <v>264</v>
      </c>
      <c r="N6" s="158"/>
      <c r="O6" s="158"/>
      <c r="P6" s="158"/>
      <c r="Q6" s="158"/>
      <c r="R6" s="158"/>
      <c r="S6" s="158"/>
      <c r="T6" s="158"/>
      <c r="U6" s="158"/>
      <c r="V6" s="158"/>
      <c r="W6" s="158"/>
      <c r="X6" s="158"/>
      <c r="Y6" s="158"/>
      <c r="Z6" s="158"/>
    </row>
    <row r="7" spans="1:26" ht="10.5" customHeight="1" x14ac:dyDescent="0.25">
      <c r="A7" s="191">
        <f t="shared" si="0"/>
        <v>3</v>
      </c>
      <c r="B7" s="192"/>
      <c r="C7" s="193" t="s">
        <v>269</v>
      </c>
      <c r="D7" s="194"/>
      <c r="E7" s="195" t="s">
        <v>270</v>
      </c>
      <c r="F7" s="196">
        <v>1</v>
      </c>
      <c r="G7" s="197" t="s">
        <v>268</v>
      </c>
      <c r="H7" s="198"/>
      <c r="I7" s="199"/>
      <c r="J7" s="199"/>
      <c r="K7" s="199"/>
      <c r="L7" s="200"/>
      <c r="M7" s="158" t="s">
        <v>271</v>
      </c>
      <c r="N7" s="158"/>
      <c r="O7" s="158"/>
      <c r="P7" s="158"/>
      <c r="Q7" s="158"/>
      <c r="R7" s="158"/>
      <c r="S7" s="158"/>
      <c r="T7" s="158"/>
      <c r="U7" s="158"/>
      <c r="V7" s="158"/>
      <c r="W7" s="158"/>
      <c r="X7" s="158"/>
      <c r="Y7" s="158"/>
      <c r="Z7" s="158"/>
    </row>
    <row r="8" spans="1:26" ht="10.5" customHeight="1" x14ac:dyDescent="0.25">
      <c r="A8" s="191">
        <f t="shared" si="0"/>
        <v>4</v>
      </c>
      <c r="B8" s="192"/>
      <c r="C8" s="193" t="s">
        <v>269</v>
      </c>
      <c r="D8" s="194"/>
      <c r="E8" s="195" t="s">
        <v>270</v>
      </c>
      <c r="F8" s="196">
        <v>1</v>
      </c>
      <c r="G8" s="197" t="s">
        <v>268</v>
      </c>
      <c r="H8" s="198"/>
      <c r="I8" s="199"/>
      <c r="J8" s="199"/>
      <c r="K8" s="199"/>
      <c r="L8" s="200"/>
      <c r="M8" s="158" t="s">
        <v>264</v>
      </c>
      <c r="N8" s="158"/>
      <c r="O8" s="158"/>
      <c r="P8" s="158"/>
      <c r="Q8" s="158"/>
      <c r="R8" s="158"/>
      <c r="S8" s="158"/>
      <c r="T8" s="158"/>
      <c r="U8" s="158"/>
      <c r="V8" s="158"/>
      <c r="W8" s="158"/>
      <c r="X8" s="158"/>
      <c r="Y8" s="158"/>
      <c r="Z8" s="158"/>
    </row>
    <row r="9" spans="1:26" ht="10.5" customHeight="1" x14ac:dyDescent="0.25">
      <c r="A9" s="191">
        <f t="shared" si="0"/>
        <v>5</v>
      </c>
      <c r="B9" s="192"/>
      <c r="C9" s="193" t="s">
        <v>269</v>
      </c>
      <c r="D9" s="194"/>
      <c r="E9" s="195" t="s">
        <v>270</v>
      </c>
      <c r="F9" s="196">
        <v>1</v>
      </c>
      <c r="G9" s="197" t="s">
        <v>268</v>
      </c>
      <c r="H9" s="198"/>
      <c r="I9" s="199"/>
      <c r="J9" s="199"/>
      <c r="K9" s="199"/>
      <c r="L9" s="200"/>
      <c r="M9" s="158" t="s">
        <v>264</v>
      </c>
      <c r="N9" s="158"/>
      <c r="O9" s="201"/>
      <c r="P9" s="158"/>
      <c r="Q9" s="158"/>
      <c r="R9" s="158"/>
      <c r="S9" s="158"/>
      <c r="T9" s="158"/>
      <c r="U9" s="158"/>
      <c r="V9" s="158"/>
      <c r="W9" s="158"/>
      <c r="X9" s="158"/>
      <c r="Y9" s="158"/>
      <c r="Z9" s="158"/>
    </row>
    <row r="10" spans="1:26" ht="10.5" customHeight="1" x14ac:dyDescent="0.25">
      <c r="A10" s="202">
        <f t="shared" si="0"/>
        <v>6</v>
      </c>
      <c r="B10" s="192"/>
      <c r="C10" s="193" t="s">
        <v>269</v>
      </c>
      <c r="D10" s="203"/>
      <c r="E10" s="204" t="s">
        <v>270</v>
      </c>
      <c r="F10" s="186">
        <v>0.7</v>
      </c>
      <c r="G10" s="205" t="s">
        <v>263</v>
      </c>
      <c r="H10" s="198"/>
      <c r="I10" s="206"/>
      <c r="J10" s="199"/>
      <c r="K10" s="199"/>
      <c r="L10" s="200"/>
      <c r="M10" s="158" t="s">
        <v>264</v>
      </c>
      <c r="N10" s="158"/>
      <c r="O10" s="158"/>
      <c r="P10" s="158"/>
      <c r="Q10" s="158"/>
      <c r="R10" s="158"/>
      <c r="S10" s="158"/>
      <c r="T10" s="158"/>
      <c r="U10" s="158"/>
      <c r="V10" s="158"/>
      <c r="W10" s="158"/>
      <c r="X10" s="158"/>
      <c r="Y10" s="158"/>
      <c r="Z10" s="158"/>
    </row>
    <row r="11" spans="1:26" ht="10.5" customHeight="1" x14ac:dyDescent="0.25">
      <c r="A11" s="207">
        <f t="shared" si="0"/>
        <v>7</v>
      </c>
      <c r="B11" s="192"/>
      <c r="C11" s="193" t="s">
        <v>269</v>
      </c>
      <c r="D11" s="194" t="s">
        <v>272</v>
      </c>
      <c r="E11" s="208" t="s">
        <v>273</v>
      </c>
      <c r="F11" s="186">
        <v>0.7</v>
      </c>
      <c r="G11" s="187" t="s">
        <v>268</v>
      </c>
      <c r="H11" s="198"/>
      <c r="I11" s="199"/>
      <c r="J11" s="199"/>
      <c r="K11" s="199"/>
      <c r="L11" s="200"/>
      <c r="M11" s="158" t="s">
        <v>264</v>
      </c>
      <c r="N11" s="158"/>
      <c r="O11" s="158"/>
      <c r="P11" s="158"/>
      <c r="Q11" s="158"/>
      <c r="R11" s="158"/>
      <c r="S11" s="158"/>
      <c r="T11" s="158"/>
      <c r="U11" s="158"/>
      <c r="V11" s="158"/>
      <c r="W11" s="158"/>
      <c r="X11" s="158"/>
      <c r="Y11" s="158"/>
      <c r="Z11" s="158"/>
    </row>
    <row r="12" spans="1:26" ht="10.5" customHeight="1" x14ac:dyDescent="0.25">
      <c r="A12" s="191">
        <f t="shared" si="0"/>
        <v>8</v>
      </c>
      <c r="B12" s="192"/>
      <c r="C12" s="193" t="s">
        <v>269</v>
      </c>
      <c r="D12" s="184"/>
      <c r="E12" s="195"/>
      <c r="F12" s="186">
        <v>0.7</v>
      </c>
      <c r="G12" s="197" t="s">
        <v>268</v>
      </c>
      <c r="H12" s="198"/>
      <c r="I12" s="199"/>
      <c r="J12" s="199"/>
      <c r="K12" s="199"/>
      <c r="L12" s="200"/>
      <c r="M12" s="158" t="s">
        <v>271</v>
      </c>
      <c r="N12" s="158"/>
      <c r="O12" s="158"/>
      <c r="P12" s="158"/>
      <c r="Q12" s="158"/>
      <c r="R12" s="158"/>
      <c r="S12" s="158"/>
      <c r="T12" s="158"/>
      <c r="U12" s="158"/>
      <c r="V12" s="158"/>
      <c r="W12" s="158"/>
      <c r="X12" s="158"/>
      <c r="Y12" s="158"/>
      <c r="Z12" s="158"/>
    </row>
    <row r="13" spans="1:26" ht="10.5" customHeight="1" x14ac:dyDescent="0.25">
      <c r="A13" s="191">
        <f t="shared" si="0"/>
        <v>9</v>
      </c>
      <c r="B13" s="192"/>
      <c r="C13" s="193" t="s">
        <v>269</v>
      </c>
      <c r="D13" s="184"/>
      <c r="E13" s="195"/>
      <c r="F13" s="186">
        <v>0.7</v>
      </c>
      <c r="G13" s="197" t="s">
        <v>268</v>
      </c>
      <c r="H13" s="198"/>
      <c r="I13" s="199"/>
      <c r="J13" s="199"/>
      <c r="K13" s="199"/>
      <c r="L13" s="200"/>
      <c r="M13" s="158" t="s">
        <v>264</v>
      </c>
      <c r="N13" s="158"/>
      <c r="O13" s="158"/>
      <c r="P13" s="158"/>
      <c r="Q13" s="158"/>
      <c r="R13" s="158"/>
      <c r="S13" s="158"/>
      <c r="T13" s="158"/>
      <c r="U13" s="158"/>
      <c r="V13" s="158"/>
      <c r="W13" s="158"/>
      <c r="X13" s="158"/>
      <c r="Y13" s="158"/>
      <c r="Z13" s="158"/>
    </row>
    <row r="14" spans="1:26" ht="10.5" customHeight="1" x14ac:dyDescent="0.25">
      <c r="A14" s="202">
        <f t="shared" si="0"/>
        <v>10</v>
      </c>
      <c r="B14" s="192"/>
      <c r="C14" s="193" t="s">
        <v>269</v>
      </c>
      <c r="D14" s="209"/>
      <c r="E14" s="210"/>
      <c r="F14" s="186">
        <v>0.7</v>
      </c>
      <c r="G14" s="205" t="s">
        <v>268</v>
      </c>
      <c r="H14" s="198"/>
      <c r="I14" s="199"/>
      <c r="J14" s="199"/>
      <c r="K14" s="199"/>
      <c r="L14" s="200"/>
      <c r="M14" s="158" t="s">
        <v>264</v>
      </c>
      <c r="N14" s="158"/>
      <c r="O14" s="158"/>
      <c r="P14" s="158"/>
      <c r="Q14" s="158"/>
      <c r="R14" s="158"/>
      <c r="S14" s="158"/>
      <c r="T14" s="158"/>
      <c r="U14" s="158"/>
      <c r="V14" s="158"/>
      <c r="W14" s="158"/>
      <c r="X14" s="158"/>
      <c r="Y14" s="158"/>
      <c r="Z14" s="158"/>
    </row>
    <row r="15" spans="1:26" ht="10.5" customHeight="1" x14ac:dyDescent="0.25">
      <c r="A15" s="207">
        <f t="shared" si="0"/>
        <v>11</v>
      </c>
      <c r="B15" s="192"/>
      <c r="C15" s="193" t="s">
        <v>269</v>
      </c>
      <c r="D15" s="211" t="s">
        <v>274</v>
      </c>
      <c r="E15" s="212" t="s">
        <v>275</v>
      </c>
      <c r="F15" s="213">
        <v>1</v>
      </c>
      <c r="G15" s="187" t="s">
        <v>276</v>
      </c>
      <c r="H15" s="198"/>
      <c r="I15" s="199"/>
      <c r="J15" s="199"/>
      <c r="K15" s="199"/>
      <c r="L15" s="200"/>
      <c r="M15" s="158" t="s">
        <v>264</v>
      </c>
      <c r="N15" s="158"/>
      <c r="O15" s="158"/>
      <c r="P15" s="158"/>
      <c r="Q15" s="158"/>
      <c r="R15" s="158"/>
      <c r="S15" s="158"/>
      <c r="T15" s="158"/>
      <c r="U15" s="158"/>
      <c r="V15" s="158"/>
      <c r="W15" s="158"/>
      <c r="X15" s="158"/>
      <c r="Y15" s="158"/>
      <c r="Z15" s="158"/>
    </row>
    <row r="16" spans="1:26" ht="10.5" customHeight="1" x14ac:dyDescent="0.25">
      <c r="A16" s="191">
        <f t="shared" si="0"/>
        <v>12</v>
      </c>
      <c r="B16" s="192"/>
      <c r="C16" s="193"/>
      <c r="D16" s="184"/>
      <c r="E16" s="214"/>
      <c r="F16" s="215">
        <v>1</v>
      </c>
      <c r="G16" s="197" t="s">
        <v>276</v>
      </c>
      <c r="H16" s="198"/>
      <c r="I16" s="199"/>
      <c r="J16" s="199"/>
      <c r="K16" s="199"/>
      <c r="L16" s="200"/>
      <c r="M16" s="158" t="s">
        <v>264</v>
      </c>
      <c r="N16" s="158"/>
      <c r="O16" s="158"/>
      <c r="P16" s="158"/>
      <c r="Q16" s="158"/>
      <c r="R16" s="158"/>
      <c r="S16" s="158"/>
      <c r="T16" s="158"/>
      <c r="U16" s="158"/>
      <c r="V16" s="158"/>
      <c r="W16" s="158"/>
      <c r="X16" s="158"/>
      <c r="Y16" s="158"/>
      <c r="Z16" s="158"/>
    </row>
    <row r="17" spans="1:26" ht="10.5" customHeight="1" x14ac:dyDescent="0.25">
      <c r="A17" s="191">
        <f t="shared" si="0"/>
        <v>13</v>
      </c>
      <c r="B17" s="192"/>
      <c r="C17" s="193"/>
      <c r="D17" s="184"/>
      <c r="E17" s="214"/>
      <c r="F17" s="213">
        <v>1</v>
      </c>
      <c r="G17" s="197" t="s">
        <v>276</v>
      </c>
      <c r="H17" s="198"/>
      <c r="I17" s="199"/>
      <c r="J17" s="199"/>
      <c r="K17" s="199"/>
      <c r="L17" s="200"/>
      <c r="M17" s="158" t="s">
        <v>264</v>
      </c>
      <c r="N17" s="158"/>
      <c r="O17" s="158"/>
      <c r="P17" s="158"/>
      <c r="Q17" s="158"/>
      <c r="R17" s="158"/>
      <c r="S17" s="158"/>
      <c r="T17" s="158"/>
      <c r="U17" s="158"/>
      <c r="V17" s="158"/>
      <c r="W17" s="158"/>
      <c r="X17" s="158"/>
      <c r="Y17" s="158"/>
      <c r="Z17" s="158"/>
    </row>
    <row r="18" spans="1:26" ht="10.5" customHeight="1" x14ac:dyDescent="0.25">
      <c r="A18" s="202">
        <f t="shared" si="0"/>
        <v>14</v>
      </c>
      <c r="B18" s="192"/>
      <c r="C18" s="193"/>
      <c r="D18" s="216"/>
      <c r="E18" s="217"/>
      <c r="F18" s="218">
        <v>1</v>
      </c>
      <c r="G18" s="205" t="s">
        <v>276</v>
      </c>
      <c r="H18" s="198"/>
      <c r="I18" s="199"/>
      <c r="J18" s="199"/>
      <c r="K18" s="199"/>
      <c r="L18" s="200"/>
      <c r="M18" s="158" t="s">
        <v>264</v>
      </c>
      <c r="N18" s="158"/>
      <c r="O18" s="158"/>
      <c r="P18" s="158"/>
      <c r="Q18" s="158"/>
      <c r="R18" s="158"/>
      <c r="S18" s="158"/>
      <c r="T18" s="158"/>
      <c r="U18" s="158"/>
      <c r="V18" s="158"/>
      <c r="W18" s="158"/>
      <c r="X18" s="158"/>
      <c r="Y18" s="158"/>
      <c r="Z18" s="158"/>
    </row>
    <row r="19" spans="1:26" ht="10.5" customHeight="1" x14ac:dyDescent="0.25">
      <c r="A19" s="219">
        <f t="shared" si="0"/>
        <v>15</v>
      </c>
      <c r="B19" s="220"/>
      <c r="C19" s="221" t="s">
        <v>269</v>
      </c>
      <c r="D19" s="203" t="s">
        <v>277</v>
      </c>
      <c r="E19" s="222" t="s">
        <v>278</v>
      </c>
      <c r="F19" s="218">
        <v>0.7</v>
      </c>
      <c r="G19" s="223" t="s">
        <v>263</v>
      </c>
      <c r="H19" s="198"/>
      <c r="I19" s="199"/>
      <c r="J19" s="199"/>
      <c r="K19" s="199"/>
      <c r="L19" s="200"/>
      <c r="M19" s="158" t="s">
        <v>279</v>
      </c>
      <c r="N19" s="158"/>
      <c r="O19" s="201">
        <f>AVERAGE(F5:F19)</f>
        <v>0.84000000000000008</v>
      </c>
      <c r="P19" s="158"/>
      <c r="Q19" s="158"/>
      <c r="R19" s="158"/>
      <c r="S19" s="158"/>
      <c r="T19" s="158"/>
      <c r="U19" s="158"/>
      <c r="V19" s="158"/>
      <c r="W19" s="158"/>
      <c r="X19" s="158"/>
      <c r="Y19" s="158"/>
      <c r="Z19" s="158"/>
    </row>
    <row r="20" spans="1:26" ht="10.5" customHeight="1" x14ac:dyDescent="0.25">
      <c r="A20" s="207">
        <f t="shared" si="0"/>
        <v>16</v>
      </c>
      <c r="B20" s="224">
        <v>2</v>
      </c>
      <c r="C20" s="225" t="s">
        <v>280</v>
      </c>
      <c r="D20" s="226" t="s">
        <v>281</v>
      </c>
      <c r="E20" s="227" t="s">
        <v>282</v>
      </c>
      <c r="F20" s="228">
        <v>0.7</v>
      </c>
      <c r="G20" s="229" t="s">
        <v>283</v>
      </c>
      <c r="H20" s="230"/>
      <c r="I20" s="231"/>
      <c r="J20" s="231"/>
      <c r="K20" s="231"/>
      <c r="L20" s="232"/>
      <c r="M20" s="158" t="s">
        <v>284</v>
      </c>
      <c r="N20" s="158"/>
      <c r="O20" s="158"/>
      <c r="P20" s="158"/>
      <c r="Q20" s="158"/>
      <c r="R20" s="158"/>
      <c r="S20" s="158"/>
      <c r="T20" s="158"/>
      <c r="U20" s="158"/>
      <c r="V20" s="158"/>
      <c r="W20" s="158"/>
      <c r="X20" s="158"/>
      <c r="Y20" s="158"/>
      <c r="Z20" s="158"/>
    </row>
    <row r="21" spans="1:26" ht="10.5" customHeight="1" x14ac:dyDescent="0.25">
      <c r="A21" s="202">
        <f t="shared" si="0"/>
        <v>17</v>
      </c>
      <c r="B21" s="233"/>
      <c r="C21" s="234"/>
      <c r="D21" s="235"/>
      <c r="E21" s="236"/>
      <c r="F21" s="228">
        <v>0.7</v>
      </c>
      <c r="G21" s="237" t="s">
        <v>263</v>
      </c>
      <c r="H21" s="230"/>
      <c r="I21" s="231"/>
      <c r="J21" s="231"/>
      <c r="K21" s="231"/>
      <c r="L21" s="232"/>
      <c r="M21" s="158" t="s">
        <v>279</v>
      </c>
      <c r="N21" s="158"/>
      <c r="O21" s="158"/>
      <c r="P21" s="158"/>
      <c r="Q21" s="158"/>
      <c r="R21" s="158"/>
      <c r="S21" s="158"/>
      <c r="T21" s="158"/>
      <c r="U21" s="158"/>
      <c r="V21" s="158"/>
      <c r="W21" s="158"/>
      <c r="X21" s="158"/>
      <c r="Y21" s="158"/>
      <c r="Z21" s="158"/>
    </row>
    <row r="22" spans="1:26" ht="10.5" customHeight="1" x14ac:dyDescent="0.25">
      <c r="A22" s="219">
        <f t="shared" si="0"/>
        <v>18</v>
      </c>
      <c r="B22" s="233"/>
      <c r="C22" s="234"/>
      <c r="D22" s="238" t="s">
        <v>285</v>
      </c>
      <c r="E22" s="239" t="s">
        <v>286</v>
      </c>
      <c r="F22" s="228">
        <v>0.7</v>
      </c>
      <c r="G22" s="240" t="s">
        <v>287</v>
      </c>
      <c r="H22" s="230"/>
      <c r="I22" s="231"/>
      <c r="J22" s="231"/>
      <c r="K22" s="231"/>
      <c r="L22" s="232"/>
      <c r="M22" s="158" t="s">
        <v>284</v>
      </c>
      <c r="N22" s="158"/>
      <c r="O22" s="158"/>
      <c r="P22" s="158"/>
      <c r="Q22" s="158"/>
      <c r="R22" s="158"/>
      <c r="S22" s="158"/>
      <c r="T22" s="158"/>
      <c r="U22" s="158"/>
      <c r="V22" s="158"/>
      <c r="W22" s="158"/>
      <c r="X22" s="158"/>
      <c r="Y22" s="158"/>
      <c r="Z22" s="158"/>
    </row>
    <row r="23" spans="1:26" ht="10.5" customHeight="1" x14ac:dyDescent="0.25">
      <c r="A23" s="219">
        <f t="shared" si="0"/>
        <v>19</v>
      </c>
      <c r="B23" s="233"/>
      <c r="C23" s="234"/>
      <c r="D23" s="238" t="s">
        <v>288</v>
      </c>
      <c r="E23" s="239" t="s">
        <v>289</v>
      </c>
      <c r="F23" s="241">
        <v>1</v>
      </c>
      <c r="G23" s="242" t="s">
        <v>290</v>
      </c>
      <c r="H23" s="230"/>
      <c r="I23" s="231"/>
      <c r="J23" s="231"/>
      <c r="K23" s="231"/>
      <c r="L23" s="232"/>
      <c r="M23" s="158" t="s">
        <v>264</v>
      </c>
      <c r="N23" s="158"/>
      <c r="O23" s="158"/>
      <c r="P23" s="158"/>
      <c r="Q23" s="158"/>
      <c r="R23" s="158"/>
      <c r="S23" s="158"/>
      <c r="T23" s="158"/>
      <c r="U23" s="158"/>
      <c r="V23" s="158"/>
      <c r="W23" s="158"/>
      <c r="X23" s="158"/>
      <c r="Y23" s="158"/>
      <c r="Z23" s="158"/>
    </row>
    <row r="24" spans="1:26" ht="10.5" customHeight="1" x14ac:dyDescent="0.25">
      <c r="A24" s="219">
        <f t="shared" si="0"/>
        <v>20</v>
      </c>
      <c r="B24" s="233"/>
      <c r="C24" s="234"/>
      <c r="D24" s="238" t="s">
        <v>291</v>
      </c>
      <c r="E24" s="239" t="s">
        <v>292</v>
      </c>
      <c r="F24" s="241">
        <v>1</v>
      </c>
      <c r="G24" s="242" t="s">
        <v>268</v>
      </c>
      <c r="H24" s="230"/>
      <c r="I24" s="231"/>
      <c r="J24" s="231"/>
      <c r="K24" s="231"/>
      <c r="L24" s="232"/>
      <c r="M24" s="158" t="s">
        <v>271</v>
      </c>
      <c r="N24" s="158"/>
      <c r="O24" s="158"/>
      <c r="P24" s="158"/>
      <c r="Q24" s="158"/>
      <c r="R24" s="158"/>
      <c r="S24" s="158"/>
      <c r="T24" s="158"/>
      <c r="U24" s="158"/>
      <c r="V24" s="158"/>
      <c r="W24" s="158"/>
      <c r="X24" s="158"/>
      <c r="Y24" s="158"/>
      <c r="Z24" s="158"/>
    </row>
    <row r="25" spans="1:26" ht="10.5" customHeight="1" x14ac:dyDescent="0.25">
      <c r="A25" s="219">
        <f t="shared" si="0"/>
        <v>21</v>
      </c>
      <c r="B25" s="233"/>
      <c r="C25" s="234"/>
      <c r="D25" s="238" t="s">
        <v>293</v>
      </c>
      <c r="E25" s="239" t="s">
        <v>294</v>
      </c>
      <c r="F25" s="241">
        <v>1</v>
      </c>
      <c r="G25" s="242" t="s">
        <v>295</v>
      </c>
      <c r="H25" s="230"/>
      <c r="I25" s="231"/>
      <c r="J25" s="231"/>
      <c r="K25" s="231"/>
      <c r="L25" s="232"/>
      <c r="M25" s="158" t="s">
        <v>279</v>
      </c>
      <c r="N25" s="158"/>
      <c r="O25" s="158"/>
      <c r="P25" s="158"/>
      <c r="Q25" s="158"/>
      <c r="R25" s="158"/>
      <c r="S25" s="158"/>
      <c r="T25" s="158"/>
      <c r="U25" s="158"/>
      <c r="V25" s="158"/>
      <c r="W25" s="158"/>
      <c r="X25" s="158"/>
      <c r="Y25" s="158"/>
      <c r="Z25" s="158"/>
    </row>
    <row r="26" spans="1:26" ht="10.5" customHeight="1" x14ac:dyDescent="0.25">
      <c r="A26" s="243">
        <f t="shared" si="0"/>
        <v>22</v>
      </c>
      <c r="B26" s="233"/>
      <c r="C26" s="234"/>
      <c r="D26" s="238" t="s">
        <v>296</v>
      </c>
      <c r="E26" s="239" t="s">
        <v>297</v>
      </c>
      <c r="F26" s="241">
        <v>1</v>
      </c>
      <c r="G26" s="244" t="s">
        <v>295</v>
      </c>
      <c r="H26" s="230"/>
      <c r="I26" s="231"/>
      <c r="J26" s="231"/>
      <c r="K26" s="231"/>
      <c r="L26" s="232"/>
      <c r="M26" s="158" t="s">
        <v>284</v>
      </c>
      <c r="N26" s="158"/>
      <c r="O26" s="158"/>
      <c r="P26" s="158"/>
      <c r="Q26" s="158"/>
      <c r="R26" s="158"/>
      <c r="S26" s="158"/>
      <c r="T26" s="158"/>
      <c r="U26" s="158"/>
      <c r="V26" s="158"/>
      <c r="W26" s="158"/>
      <c r="X26" s="158"/>
      <c r="Y26" s="158"/>
      <c r="Z26" s="158"/>
    </row>
    <row r="27" spans="1:26" ht="10.5" customHeight="1" x14ac:dyDescent="0.25">
      <c r="A27" s="219">
        <f t="shared" si="0"/>
        <v>23</v>
      </c>
      <c r="B27" s="233"/>
      <c r="C27" s="234"/>
      <c r="D27" s="238" t="s">
        <v>298</v>
      </c>
      <c r="E27" s="239" t="s">
        <v>299</v>
      </c>
      <c r="F27" s="241">
        <v>1</v>
      </c>
      <c r="G27" s="245" t="s">
        <v>295</v>
      </c>
      <c r="H27" s="230"/>
      <c r="I27" s="231"/>
      <c r="J27" s="231"/>
      <c r="K27" s="231"/>
      <c r="L27" s="232"/>
      <c r="M27" s="158" t="s">
        <v>284</v>
      </c>
      <c r="N27" s="158"/>
      <c r="O27" s="158"/>
      <c r="P27" s="158"/>
      <c r="Q27" s="158"/>
      <c r="R27" s="158"/>
      <c r="S27" s="158"/>
      <c r="T27" s="158"/>
      <c r="U27" s="158"/>
      <c r="V27" s="158"/>
      <c r="W27" s="158"/>
      <c r="X27" s="158"/>
      <c r="Y27" s="158"/>
      <c r="Z27" s="158"/>
    </row>
    <row r="28" spans="1:26" ht="10.5" customHeight="1" x14ac:dyDescent="0.25">
      <c r="A28" s="243">
        <f t="shared" si="0"/>
        <v>24</v>
      </c>
      <c r="B28" s="233"/>
      <c r="C28" s="234"/>
      <c r="D28" s="238" t="s">
        <v>300</v>
      </c>
      <c r="E28" s="239" t="s">
        <v>301</v>
      </c>
      <c r="F28" s="246">
        <v>0</v>
      </c>
      <c r="G28" s="244" t="s">
        <v>295</v>
      </c>
      <c r="H28" s="230"/>
      <c r="I28" s="231"/>
      <c r="J28" s="231"/>
      <c r="K28" s="231"/>
      <c r="L28" s="232"/>
      <c r="M28" s="158" t="s">
        <v>284</v>
      </c>
      <c r="N28" s="158"/>
      <c r="O28" s="158"/>
      <c r="P28" s="158"/>
      <c r="Q28" s="158"/>
      <c r="R28" s="158"/>
      <c r="S28" s="158"/>
      <c r="T28" s="158"/>
      <c r="U28" s="158"/>
      <c r="V28" s="158"/>
      <c r="W28" s="158"/>
      <c r="X28" s="158"/>
      <c r="Y28" s="158"/>
      <c r="Z28" s="158"/>
    </row>
    <row r="29" spans="1:26" ht="10.5" customHeight="1" x14ac:dyDescent="0.25">
      <c r="A29" s="174">
        <f t="shared" si="0"/>
        <v>25</v>
      </c>
      <c r="B29" s="233"/>
      <c r="C29" s="234"/>
      <c r="D29" s="247" t="s">
        <v>302</v>
      </c>
      <c r="E29" s="248" t="s">
        <v>303</v>
      </c>
      <c r="F29" s="249">
        <v>1</v>
      </c>
      <c r="G29" s="250" t="s">
        <v>304</v>
      </c>
      <c r="H29" s="230"/>
      <c r="I29" s="231"/>
      <c r="J29" s="231"/>
      <c r="K29" s="231"/>
      <c r="L29" s="232"/>
      <c r="M29" s="158" t="s">
        <v>284</v>
      </c>
      <c r="N29" s="158"/>
      <c r="O29" s="158"/>
      <c r="P29" s="158"/>
      <c r="Q29" s="158"/>
      <c r="R29" s="158"/>
      <c r="S29" s="158"/>
      <c r="T29" s="158"/>
      <c r="U29" s="158"/>
      <c r="V29" s="158"/>
      <c r="W29" s="158"/>
      <c r="X29" s="158"/>
      <c r="Y29" s="158"/>
      <c r="Z29" s="158"/>
    </row>
    <row r="30" spans="1:26" ht="10.5" customHeight="1" x14ac:dyDescent="0.25">
      <c r="A30" s="251"/>
      <c r="B30" s="252"/>
      <c r="C30" s="253"/>
      <c r="D30" s="254"/>
      <c r="E30" s="255"/>
      <c r="F30" s="256"/>
      <c r="G30" s="257"/>
      <c r="H30" s="230"/>
      <c r="I30" s="231"/>
      <c r="J30" s="231"/>
      <c r="K30" s="231"/>
      <c r="L30" s="232"/>
      <c r="M30" s="158"/>
      <c r="N30" s="158"/>
      <c r="O30" s="201">
        <f>AVERAGE(F20:F30)</f>
        <v>0.80999999999999994</v>
      </c>
      <c r="P30" s="158"/>
      <c r="Q30" s="158"/>
      <c r="R30" s="158"/>
      <c r="S30" s="158"/>
      <c r="T30" s="158"/>
      <c r="U30" s="158"/>
      <c r="V30" s="158"/>
      <c r="W30" s="158"/>
      <c r="X30" s="158"/>
      <c r="Y30" s="158"/>
      <c r="Z30" s="158"/>
    </row>
    <row r="31" spans="1:26" ht="10.5" customHeight="1" x14ac:dyDescent="0.25">
      <c r="A31" s="258">
        <f>A29+1</f>
        <v>26</v>
      </c>
      <c r="B31" s="182">
        <v>3</v>
      </c>
      <c r="C31" s="259" t="s">
        <v>305</v>
      </c>
      <c r="D31" s="209" t="s">
        <v>306</v>
      </c>
      <c r="E31" s="260" t="s">
        <v>307</v>
      </c>
      <c r="F31" s="261">
        <v>1</v>
      </c>
      <c r="G31" s="262" t="s">
        <v>308</v>
      </c>
      <c r="H31" s="198"/>
      <c r="I31" s="199"/>
      <c r="J31" s="199"/>
      <c r="K31" s="199"/>
      <c r="L31" s="200"/>
      <c r="M31" s="158" t="s">
        <v>284</v>
      </c>
      <c r="N31" s="158"/>
      <c r="O31" s="158"/>
      <c r="P31" s="158"/>
      <c r="Q31" s="158"/>
      <c r="R31" s="158"/>
      <c r="S31" s="158"/>
      <c r="T31" s="158"/>
      <c r="U31" s="158"/>
      <c r="V31" s="158"/>
      <c r="W31" s="158"/>
      <c r="X31" s="158"/>
      <c r="Y31" s="158"/>
      <c r="Z31" s="158"/>
    </row>
    <row r="32" spans="1:26" ht="10.5" customHeight="1" x14ac:dyDescent="0.25">
      <c r="A32" s="219"/>
      <c r="B32" s="182"/>
      <c r="C32" s="263"/>
      <c r="D32" s="203"/>
      <c r="E32" s="264"/>
      <c r="F32" s="265"/>
      <c r="G32" s="262"/>
      <c r="H32" s="198"/>
      <c r="I32" s="199"/>
      <c r="J32" s="199"/>
      <c r="K32" s="199"/>
      <c r="L32" s="200"/>
      <c r="M32" s="158"/>
      <c r="N32" s="158"/>
      <c r="O32" s="158"/>
      <c r="P32" s="158"/>
      <c r="Q32" s="158"/>
      <c r="R32" s="158"/>
      <c r="S32" s="158"/>
      <c r="T32" s="158"/>
      <c r="U32" s="158"/>
      <c r="V32" s="158"/>
      <c r="W32" s="158"/>
      <c r="X32" s="158"/>
      <c r="Y32" s="158"/>
      <c r="Z32" s="158"/>
    </row>
    <row r="33" spans="1:26" ht="10.5" customHeight="1" x14ac:dyDescent="0.25">
      <c r="A33" s="219">
        <f>A31+1</f>
        <v>27</v>
      </c>
      <c r="B33" s="182"/>
      <c r="C33" s="263" t="s">
        <v>309</v>
      </c>
      <c r="D33" s="266" t="s">
        <v>310</v>
      </c>
      <c r="E33" s="267" t="s">
        <v>311</v>
      </c>
      <c r="F33" s="241">
        <v>1</v>
      </c>
      <c r="G33" s="262" t="s">
        <v>308</v>
      </c>
      <c r="H33" s="198"/>
      <c r="I33" s="199"/>
      <c r="J33" s="199"/>
      <c r="K33" s="199"/>
      <c r="L33" s="200"/>
      <c r="M33" s="158" t="s">
        <v>284</v>
      </c>
      <c r="N33" s="158"/>
      <c r="O33" s="158"/>
      <c r="P33" s="158"/>
      <c r="Q33" s="158"/>
      <c r="R33" s="158"/>
      <c r="S33" s="158"/>
      <c r="T33" s="158"/>
      <c r="U33" s="158"/>
      <c r="V33" s="158"/>
      <c r="W33" s="158"/>
      <c r="X33" s="158"/>
      <c r="Y33" s="158"/>
      <c r="Z33" s="158"/>
    </row>
    <row r="34" spans="1:26" ht="10.5" customHeight="1" x14ac:dyDescent="0.25">
      <c r="A34" s="219">
        <f t="shared" ref="A34:A51" si="1">A33+1</f>
        <v>28</v>
      </c>
      <c r="B34" s="182"/>
      <c r="C34" s="263" t="s">
        <v>309</v>
      </c>
      <c r="D34" s="266" t="s">
        <v>312</v>
      </c>
      <c r="E34" s="268" t="s">
        <v>313</v>
      </c>
      <c r="F34" s="269">
        <v>0.7</v>
      </c>
      <c r="G34" s="262" t="s">
        <v>308</v>
      </c>
      <c r="H34" s="198"/>
      <c r="I34" s="199"/>
      <c r="J34" s="199"/>
      <c r="K34" s="199"/>
      <c r="L34" s="200"/>
      <c r="M34" s="158" t="s">
        <v>284</v>
      </c>
      <c r="N34" s="158"/>
      <c r="O34" s="158"/>
      <c r="P34" s="158"/>
      <c r="Q34" s="158"/>
      <c r="R34" s="158"/>
      <c r="S34" s="158"/>
      <c r="T34" s="158"/>
      <c r="U34" s="158"/>
      <c r="V34" s="158"/>
      <c r="W34" s="158"/>
      <c r="X34" s="158"/>
      <c r="Y34" s="158"/>
      <c r="Z34" s="158"/>
    </row>
    <row r="35" spans="1:26" ht="10.5" customHeight="1" x14ac:dyDescent="0.25">
      <c r="A35" s="207">
        <f t="shared" si="1"/>
        <v>29</v>
      </c>
      <c r="B35" s="182"/>
      <c r="C35" s="263" t="s">
        <v>309</v>
      </c>
      <c r="D35" s="270" t="s">
        <v>314</v>
      </c>
      <c r="E35" s="271" t="s">
        <v>315</v>
      </c>
      <c r="F35" s="241">
        <v>1</v>
      </c>
      <c r="G35" s="187" t="s">
        <v>308</v>
      </c>
      <c r="H35" s="198"/>
      <c r="I35" s="199"/>
      <c r="J35" s="199"/>
      <c r="K35" s="199"/>
      <c r="L35" s="200"/>
      <c r="M35" s="158" t="s">
        <v>284</v>
      </c>
      <c r="N35" s="158"/>
      <c r="O35" s="158"/>
      <c r="P35" s="158"/>
      <c r="Q35" s="158"/>
      <c r="R35" s="158"/>
      <c r="S35" s="158"/>
      <c r="T35" s="158"/>
      <c r="U35" s="158"/>
      <c r="V35" s="158"/>
      <c r="W35" s="158"/>
      <c r="X35" s="158"/>
      <c r="Y35" s="158"/>
      <c r="Z35" s="158"/>
    </row>
    <row r="36" spans="1:26" ht="10.5" customHeight="1" x14ac:dyDescent="0.25">
      <c r="A36" s="191">
        <f t="shared" si="1"/>
        <v>30</v>
      </c>
      <c r="B36" s="182"/>
      <c r="C36" s="263"/>
      <c r="D36" s="272"/>
      <c r="E36" s="195"/>
      <c r="F36" s="241">
        <v>1</v>
      </c>
      <c r="G36" s="197" t="s">
        <v>308</v>
      </c>
      <c r="H36" s="198"/>
      <c r="I36" s="199"/>
      <c r="J36" s="199"/>
      <c r="K36" s="199"/>
      <c r="L36" s="200"/>
      <c r="M36" s="158" t="s">
        <v>264</v>
      </c>
      <c r="N36" s="158"/>
      <c r="O36" s="158"/>
      <c r="P36" s="158"/>
      <c r="Q36" s="158"/>
      <c r="R36" s="158"/>
      <c r="S36" s="158"/>
      <c r="T36" s="158"/>
      <c r="U36" s="158"/>
      <c r="V36" s="158"/>
      <c r="W36" s="158"/>
      <c r="X36" s="158"/>
      <c r="Y36" s="158"/>
      <c r="Z36" s="158"/>
    </row>
    <row r="37" spans="1:26" ht="10.5" customHeight="1" x14ac:dyDescent="0.25">
      <c r="A37" s="202">
        <f t="shared" si="1"/>
        <v>31</v>
      </c>
      <c r="B37" s="182"/>
      <c r="C37" s="263"/>
      <c r="D37" s="273"/>
      <c r="E37" s="204"/>
      <c r="F37" s="274">
        <v>1</v>
      </c>
      <c r="G37" s="205" t="s">
        <v>308</v>
      </c>
      <c r="H37" s="198"/>
      <c r="I37" s="199"/>
      <c r="J37" s="199"/>
      <c r="K37" s="199"/>
      <c r="L37" s="200"/>
      <c r="M37" s="158" t="s">
        <v>279</v>
      </c>
      <c r="N37" s="158"/>
      <c r="O37" s="158"/>
      <c r="P37" s="158"/>
      <c r="Q37" s="158"/>
      <c r="R37" s="158"/>
      <c r="S37" s="158"/>
      <c r="T37" s="158"/>
      <c r="U37" s="158"/>
      <c r="V37" s="158"/>
      <c r="W37" s="158"/>
      <c r="X37" s="158"/>
      <c r="Y37" s="158"/>
      <c r="Z37" s="158"/>
    </row>
    <row r="38" spans="1:26" ht="10.5" customHeight="1" x14ac:dyDescent="0.25">
      <c r="A38" s="207">
        <f t="shared" si="1"/>
        <v>32</v>
      </c>
      <c r="B38" s="182"/>
      <c r="C38" s="263" t="s">
        <v>309</v>
      </c>
      <c r="D38" s="270" t="s">
        <v>316</v>
      </c>
      <c r="E38" s="212" t="s">
        <v>317</v>
      </c>
      <c r="F38" s="275">
        <v>0.7</v>
      </c>
      <c r="G38" s="276" t="s">
        <v>318</v>
      </c>
      <c r="H38" s="198"/>
      <c r="I38" s="199"/>
      <c r="J38" s="199"/>
      <c r="K38" s="199"/>
      <c r="L38" s="200"/>
      <c r="M38" s="158" t="s">
        <v>271</v>
      </c>
      <c r="N38" s="158"/>
      <c r="O38" s="158"/>
      <c r="P38" s="158"/>
      <c r="Q38" s="158"/>
      <c r="R38" s="158"/>
      <c r="S38" s="158"/>
      <c r="T38" s="158"/>
      <c r="U38" s="158"/>
      <c r="V38" s="158"/>
      <c r="W38" s="158"/>
      <c r="X38" s="158"/>
      <c r="Y38" s="158"/>
      <c r="Z38" s="158"/>
    </row>
    <row r="39" spans="1:26" ht="10.5" customHeight="1" x14ac:dyDescent="0.25">
      <c r="A39" s="191">
        <f t="shared" si="1"/>
        <v>33</v>
      </c>
      <c r="B39" s="182"/>
      <c r="C39" s="263"/>
      <c r="D39" s="272"/>
      <c r="E39" s="214"/>
      <c r="F39" s="277"/>
      <c r="G39" s="197" t="s">
        <v>318</v>
      </c>
      <c r="H39" s="198"/>
      <c r="I39" s="199"/>
      <c r="J39" s="199"/>
      <c r="K39" s="199"/>
      <c r="L39" s="200"/>
      <c r="M39" s="158"/>
      <c r="N39" s="158"/>
      <c r="O39" s="158"/>
      <c r="P39" s="158"/>
      <c r="Q39" s="158"/>
      <c r="R39" s="158"/>
      <c r="S39" s="158"/>
      <c r="T39" s="158"/>
      <c r="U39" s="158"/>
      <c r="V39" s="158"/>
      <c r="W39" s="158"/>
      <c r="X39" s="158"/>
      <c r="Y39" s="158"/>
      <c r="Z39" s="158"/>
    </row>
    <row r="40" spans="1:26" ht="10.5" customHeight="1" x14ac:dyDescent="0.25">
      <c r="A40" s="191">
        <f t="shared" si="1"/>
        <v>34</v>
      </c>
      <c r="B40" s="182"/>
      <c r="C40" s="263" t="s">
        <v>309</v>
      </c>
      <c r="D40" s="272"/>
      <c r="E40" s="214" t="s">
        <v>317</v>
      </c>
      <c r="F40" s="277"/>
      <c r="G40" s="197" t="s">
        <v>318</v>
      </c>
      <c r="H40" s="198"/>
      <c r="I40" s="199"/>
      <c r="J40" s="199"/>
      <c r="K40" s="199"/>
      <c r="L40" s="200"/>
      <c r="M40" s="158"/>
      <c r="N40" s="158"/>
      <c r="O40" s="158"/>
      <c r="P40" s="158"/>
      <c r="Q40" s="158"/>
      <c r="R40" s="158"/>
      <c r="S40" s="158"/>
      <c r="T40" s="158"/>
      <c r="U40" s="158"/>
      <c r="V40" s="158"/>
      <c r="W40" s="158"/>
      <c r="X40" s="158"/>
      <c r="Y40" s="158"/>
      <c r="Z40" s="158"/>
    </row>
    <row r="41" spans="1:26" ht="10.5" customHeight="1" x14ac:dyDescent="0.25">
      <c r="A41" s="191">
        <f t="shared" si="1"/>
        <v>35</v>
      </c>
      <c r="B41" s="182"/>
      <c r="C41" s="263" t="s">
        <v>309</v>
      </c>
      <c r="D41" s="272"/>
      <c r="E41" s="214" t="s">
        <v>317</v>
      </c>
      <c r="F41" s="277"/>
      <c r="G41" s="197" t="s">
        <v>318</v>
      </c>
      <c r="H41" s="198"/>
      <c r="I41" s="199"/>
      <c r="J41" s="199"/>
      <c r="K41" s="199"/>
      <c r="L41" s="200"/>
      <c r="M41" s="158"/>
      <c r="N41" s="158"/>
      <c r="O41" s="158"/>
      <c r="P41" s="158"/>
      <c r="Q41" s="158"/>
      <c r="R41" s="158"/>
      <c r="S41" s="158"/>
      <c r="T41" s="158"/>
      <c r="U41" s="158"/>
      <c r="V41" s="158"/>
      <c r="W41" s="158"/>
      <c r="X41" s="158"/>
      <c r="Y41" s="158"/>
      <c r="Z41" s="158"/>
    </row>
    <row r="42" spans="1:26" ht="10.5" customHeight="1" x14ac:dyDescent="0.25">
      <c r="A42" s="191">
        <f t="shared" si="1"/>
        <v>36</v>
      </c>
      <c r="B42" s="182"/>
      <c r="C42" s="263" t="s">
        <v>309</v>
      </c>
      <c r="D42" s="272"/>
      <c r="E42" s="214" t="s">
        <v>317</v>
      </c>
      <c r="F42" s="277"/>
      <c r="G42" s="197" t="s">
        <v>318</v>
      </c>
      <c r="H42" s="198"/>
      <c r="I42" s="199"/>
      <c r="J42" s="199"/>
      <c r="K42" s="199"/>
      <c r="L42" s="200"/>
      <c r="M42" s="158"/>
      <c r="N42" s="158"/>
      <c r="O42" s="158"/>
      <c r="P42" s="158"/>
      <c r="Q42" s="158"/>
      <c r="R42" s="158"/>
      <c r="S42" s="158"/>
      <c r="T42" s="158"/>
      <c r="U42" s="158"/>
      <c r="V42" s="158"/>
      <c r="W42" s="158"/>
      <c r="X42" s="158"/>
      <c r="Y42" s="158"/>
      <c r="Z42" s="158"/>
    </row>
    <row r="43" spans="1:26" ht="10.5" customHeight="1" x14ac:dyDescent="0.25">
      <c r="A43" s="191">
        <f t="shared" si="1"/>
        <v>37</v>
      </c>
      <c r="B43" s="182"/>
      <c r="C43" s="263" t="s">
        <v>309</v>
      </c>
      <c r="D43" s="272"/>
      <c r="E43" s="214" t="s">
        <v>317</v>
      </c>
      <c r="F43" s="277"/>
      <c r="G43" s="197" t="s">
        <v>318</v>
      </c>
      <c r="H43" s="198"/>
      <c r="I43" s="199"/>
      <c r="J43" s="199"/>
      <c r="K43" s="199"/>
      <c r="L43" s="200"/>
      <c r="M43" s="158"/>
      <c r="N43" s="158"/>
      <c r="O43" s="158"/>
      <c r="P43" s="158"/>
      <c r="Q43" s="158"/>
      <c r="R43" s="158"/>
      <c r="S43" s="158"/>
      <c r="T43" s="158"/>
      <c r="U43" s="158"/>
      <c r="V43" s="158"/>
      <c r="W43" s="158"/>
      <c r="X43" s="158"/>
      <c r="Y43" s="158"/>
      <c r="Z43" s="158"/>
    </row>
    <row r="44" spans="1:26" ht="10.5" customHeight="1" x14ac:dyDescent="0.25">
      <c r="A44" s="191">
        <f t="shared" si="1"/>
        <v>38</v>
      </c>
      <c r="B44" s="182"/>
      <c r="C44" s="263" t="s">
        <v>309</v>
      </c>
      <c r="D44" s="272"/>
      <c r="E44" s="214" t="s">
        <v>317</v>
      </c>
      <c r="F44" s="277"/>
      <c r="G44" s="197" t="s">
        <v>318</v>
      </c>
      <c r="H44" s="198"/>
      <c r="I44" s="199"/>
      <c r="J44" s="199"/>
      <c r="K44" s="199"/>
      <c r="L44" s="200"/>
      <c r="M44" s="158"/>
      <c r="N44" s="158"/>
      <c r="O44" s="158"/>
      <c r="P44" s="158"/>
      <c r="Q44" s="158"/>
      <c r="R44" s="158"/>
      <c r="S44" s="158"/>
      <c r="T44" s="158"/>
      <c r="U44" s="158"/>
      <c r="V44" s="158"/>
      <c r="W44" s="158"/>
      <c r="X44" s="158"/>
      <c r="Y44" s="158"/>
      <c r="Z44" s="158"/>
    </row>
    <row r="45" spans="1:26" ht="10.5" customHeight="1" x14ac:dyDescent="0.25">
      <c r="A45" s="191">
        <f t="shared" si="1"/>
        <v>39</v>
      </c>
      <c r="B45" s="182"/>
      <c r="C45" s="263" t="s">
        <v>309</v>
      </c>
      <c r="D45" s="272"/>
      <c r="E45" s="214" t="s">
        <v>317</v>
      </c>
      <c r="F45" s="277"/>
      <c r="G45" s="197" t="s">
        <v>318</v>
      </c>
      <c r="H45" s="198"/>
      <c r="I45" s="199"/>
      <c r="J45" s="199"/>
      <c r="K45" s="199"/>
      <c r="L45" s="200"/>
      <c r="M45" s="158"/>
      <c r="N45" s="158"/>
      <c r="O45" s="158"/>
      <c r="P45" s="158"/>
      <c r="Q45" s="158"/>
      <c r="R45" s="158"/>
      <c r="S45" s="158"/>
      <c r="T45" s="158"/>
      <c r="U45" s="158"/>
      <c r="V45" s="158"/>
      <c r="W45" s="158"/>
      <c r="X45" s="158"/>
      <c r="Y45" s="158"/>
      <c r="Z45" s="158"/>
    </row>
    <row r="46" spans="1:26" ht="10.5" customHeight="1" x14ac:dyDescent="0.25">
      <c r="A46" s="191">
        <f t="shared" si="1"/>
        <v>40</v>
      </c>
      <c r="B46" s="182"/>
      <c r="C46" s="263" t="s">
        <v>309</v>
      </c>
      <c r="D46" s="272"/>
      <c r="E46" s="214" t="s">
        <v>317</v>
      </c>
      <c r="F46" s="277"/>
      <c r="G46" s="197" t="s">
        <v>318</v>
      </c>
      <c r="H46" s="198"/>
      <c r="I46" s="199"/>
      <c r="J46" s="199"/>
      <c r="K46" s="199"/>
      <c r="L46" s="200"/>
      <c r="M46" s="158"/>
      <c r="N46" s="158"/>
      <c r="O46" s="158"/>
      <c r="P46" s="158"/>
      <c r="Q46" s="158"/>
      <c r="R46" s="158"/>
      <c r="S46" s="158"/>
      <c r="T46" s="158"/>
      <c r="U46" s="158"/>
      <c r="V46" s="158"/>
      <c r="W46" s="158"/>
      <c r="X46" s="158"/>
      <c r="Y46" s="158"/>
      <c r="Z46" s="158"/>
    </row>
    <row r="47" spans="1:26" ht="10.5" customHeight="1" x14ac:dyDescent="0.25">
      <c r="A47" s="191">
        <f t="shared" si="1"/>
        <v>41</v>
      </c>
      <c r="B47" s="182"/>
      <c r="C47" s="263" t="s">
        <v>309</v>
      </c>
      <c r="D47" s="272"/>
      <c r="E47" s="214" t="s">
        <v>317</v>
      </c>
      <c r="F47" s="277"/>
      <c r="G47" s="197" t="s">
        <v>318</v>
      </c>
      <c r="H47" s="198"/>
      <c r="I47" s="199"/>
      <c r="J47" s="199"/>
      <c r="K47" s="199"/>
      <c r="L47" s="200"/>
      <c r="M47" s="158"/>
      <c r="N47" s="158"/>
      <c r="O47" s="158"/>
      <c r="P47" s="158"/>
      <c r="Q47" s="158"/>
      <c r="R47" s="158"/>
      <c r="S47" s="158"/>
      <c r="T47" s="158"/>
      <c r="U47" s="158"/>
      <c r="V47" s="158"/>
      <c r="W47" s="158"/>
      <c r="X47" s="158"/>
      <c r="Y47" s="158"/>
      <c r="Z47" s="158"/>
    </row>
    <row r="48" spans="1:26" ht="10.5" customHeight="1" x14ac:dyDescent="0.25">
      <c r="A48" s="191">
        <f t="shared" si="1"/>
        <v>42</v>
      </c>
      <c r="B48" s="182"/>
      <c r="C48" s="263" t="s">
        <v>309</v>
      </c>
      <c r="D48" s="272"/>
      <c r="E48" s="214" t="s">
        <v>317</v>
      </c>
      <c r="F48" s="277"/>
      <c r="G48" s="197" t="s">
        <v>319</v>
      </c>
      <c r="H48" s="198"/>
      <c r="I48" s="199"/>
      <c r="J48" s="199"/>
      <c r="K48" s="199"/>
      <c r="L48" s="200"/>
      <c r="M48" s="158"/>
      <c r="N48" s="158"/>
      <c r="O48" s="158"/>
      <c r="P48" s="158"/>
      <c r="Q48" s="158"/>
      <c r="R48" s="158"/>
      <c r="S48" s="158"/>
      <c r="T48" s="158"/>
      <c r="U48" s="158"/>
      <c r="V48" s="158"/>
      <c r="W48" s="158"/>
      <c r="X48" s="158"/>
      <c r="Y48" s="158"/>
      <c r="Z48" s="158"/>
    </row>
    <row r="49" spans="1:26" ht="10.5" customHeight="1" x14ac:dyDescent="0.25">
      <c r="A49" s="202">
        <f t="shared" si="1"/>
        <v>43</v>
      </c>
      <c r="B49" s="182"/>
      <c r="C49" s="263" t="s">
        <v>309</v>
      </c>
      <c r="D49" s="273"/>
      <c r="E49" s="217" t="s">
        <v>317</v>
      </c>
      <c r="F49" s="278"/>
      <c r="G49" s="205" t="s">
        <v>320</v>
      </c>
      <c r="H49" s="198"/>
      <c r="I49" s="199"/>
      <c r="J49" s="199"/>
      <c r="K49" s="199"/>
      <c r="L49" s="200"/>
      <c r="M49" s="158"/>
      <c r="N49" s="158"/>
      <c r="O49" s="158"/>
      <c r="P49" s="158"/>
      <c r="Q49" s="158"/>
      <c r="R49" s="158"/>
      <c r="S49" s="158"/>
      <c r="T49" s="158"/>
      <c r="U49" s="158"/>
      <c r="V49" s="158"/>
      <c r="W49" s="158"/>
      <c r="X49" s="158"/>
      <c r="Y49" s="158"/>
      <c r="Z49" s="158"/>
    </row>
    <row r="50" spans="1:26" ht="10.5" customHeight="1" x14ac:dyDescent="0.25">
      <c r="A50" s="219">
        <f t="shared" si="1"/>
        <v>44</v>
      </c>
      <c r="B50" s="182"/>
      <c r="C50" s="263" t="s">
        <v>309</v>
      </c>
      <c r="D50" s="266" t="s">
        <v>321</v>
      </c>
      <c r="E50" s="267" t="s">
        <v>322</v>
      </c>
      <c r="F50" s="241">
        <v>1</v>
      </c>
      <c r="G50" s="262" t="s">
        <v>308</v>
      </c>
      <c r="H50" s="198"/>
      <c r="I50" s="199"/>
      <c r="J50" s="199"/>
      <c r="K50" s="199"/>
      <c r="L50" s="200"/>
      <c r="M50" s="158" t="s">
        <v>271</v>
      </c>
      <c r="N50" s="158"/>
      <c r="O50" s="158"/>
      <c r="P50" s="158"/>
      <c r="Q50" s="158"/>
      <c r="R50" s="158"/>
      <c r="S50" s="158"/>
      <c r="T50" s="158"/>
      <c r="U50" s="158"/>
      <c r="V50" s="158"/>
      <c r="W50" s="158"/>
      <c r="X50" s="158"/>
      <c r="Y50" s="158"/>
      <c r="Z50" s="158"/>
    </row>
    <row r="51" spans="1:26" ht="10.5" customHeight="1" x14ac:dyDescent="0.25">
      <c r="A51" s="279">
        <f t="shared" si="1"/>
        <v>45</v>
      </c>
      <c r="B51" s="182"/>
      <c r="C51" s="263" t="s">
        <v>309</v>
      </c>
      <c r="D51" s="280" t="s">
        <v>323</v>
      </c>
      <c r="E51" s="281" t="s">
        <v>324</v>
      </c>
      <c r="F51" s="282">
        <v>0.7</v>
      </c>
      <c r="G51" s="283" t="s">
        <v>325</v>
      </c>
      <c r="H51" s="198"/>
      <c r="I51" s="199"/>
      <c r="J51" s="199"/>
      <c r="K51" s="199"/>
      <c r="L51" s="200"/>
      <c r="M51" s="158" t="s">
        <v>271</v>
      </c>
      <c r="N51" s="158"/>
      <c r="O51" s="158"/>
      <c r="P51" s="158"/>
      <c r="Q51" s="158"/>
      <c r="R51" s="158"/>
      <c r="S51" s="158"/>
      <c r="T51" s="158"/>
      <c r="U51" s="158"/>
      <c r="V51" s="158"/>
      <c r="W51" s="158"/>
      <c r="X51" s="158"/>
      <c r="Y51" s="158"/>
      <c r="Z51" s="158"/>
    </row>
    <row r="52" spans="1:26" ht="10.5" customHeight="1" x14ac:dyDescent="0.25">
      <c r="A52" s="174"/>
      <c r="B52" s="182"/>
      <c r="C52" s="263"/>
      <c r="D52" s="203"/>
      <c r="E52" s="284"/>
      <c r="F52" s="285"/>
      <c r="G52" s="286"/>
      <c r="H52" s="198"/>
      <c r="I52" s="199"/>
      <c r="J52" s="199"/>
      <c r="K52" s="199"/>
      <c r="L52" s="200"/>
      <c r="M52" s="158"/>
      <c r="N52" s="158"/>
      <c r="O52" s="158"/>
      <c r="P52" s="158"/>
      <c r="Q52" s="158"/>
      <c r="R52" s="158"/>
      <c r="S52" s="158"/>
      <c r="T52" s="158"/>
      <c r="U52" s="158"/>
      <c r="V52" s="158"/>
      <c r="W52" s="158"/>
      <c r="X52" s="158"/>
      <c r="Y52" s="158"/>
      <c r="Z52" s="158"/>
    </row>
    <row r="53" spans="1:26" ht="10.5" customHeight="1" x14ac:dyDescent="0.25">
      <c r="A53" s="287">
        <f>A51+1</f>
        <v>46</v>
      </c>
      <c r="B53" s="288"/>
      <c r="C53" s="289" t="s">
        <v>309</v>
      </c>
      <c r="D53" s="211" t="s">
        <v>326</v>
      </c>
      <c r="E53" s="290" t="s">
        <v>327</v>
      </c>
      <c r="F53" s="291">
        <v>1</v>
      </c>
      <c r="G53" s="223" t="s">
        <v>319</v>
      </c>
      <c r="H53" s="198"/>
      <c r="I53" s="199"/>
      <c r="J53" s="199"/>
      <c r="K53" s="199"/>
      <c r="L53" s="200"/>
      <c r="M53" s="158" t="s">
        <v>271</v>
      </c>
      <c r="N53" s="158"/>
      <c r="O53" s="201">
        <f>AVERAGE(F31:F53)</f>
        <v>0.90999999999999992</v>
      </c>
      <c r="P53" s="158"/>
      <c r="Q53" s="158"/>
      <c r="R53" s="158"/>
      <c r="S53" s="158"/>
      <c r="T53" s="158"/>
      <c r="U53" s="158"/>
      <c r="V53" s="158"/>
      <c r="W53" s="158"/>
      <c r="X53" s="158"/>
      <c r="Y53" s="158"/>
      <c r="Z53" s="158"/>
    </row>
    <row r="54" spans="1:26" ht="10.5" customHeight="1" x14ac:dyDescent="0.25">
      <c r="A54" s="258">
        <f>A53+1</f>
        <v>47</v>
      </c>
      <c r="B54" s="182">
        <v>4</v>
      </c>
      <c r="C54" s="292" t="s">
        <v>328</v>
      </c>
      <c r="D54" s="163" t="s">
        <v>329</v>
      </c>
      <c r="E54" s="293" t="s">
        <v>330</v>
      </c>
      <c r="F54" s="294" t="s">
        <v>331</v>
      </c>
      <c r="G54" s="229" t="s">
        <v>332</v>
      </c>
      <c r="H54" s="230"/>
      <c r="I54" s="231"/>
      <c r="J54" s="231"/>
      <c r="K54" s="231"/>
      <c r="L54" s="232"/>
      <c r="M54" s="158" t="s">
        <v>271</v>
      </c>
      <c r="N54" s="158"/>
      <c r="O54" s="158"/>
      <c r="P54" s="158"/>
      <c r="Q54" s="158"/>
      <c r="R54" s="158"/>
      <c r="S54" s="158"/>
      <c r="T54" s="158"/>
      <c r="U54" s="158"/>
      <c r="V54" s="158"/>
      <c r="W54" s="158"/>
      <c r="X54" s="158"/>
      <c r="Y54" s="158"/>
      <c r="Z54" s="158"/>
    </row>
    <row r="55" spans="1:26" ht="10.5" customHeight="1" x14ac:dyDescent="0.25">
      <c r="A55" s="207"/>
      <c r="B55" s="182"/>
      <c r="C55" s="295"/>
      <c r="D55" s="233"/>
      <c r="E55" s="296"/>
      <c r="F55" s="297"/>
      <c r="G55" s="229"/>
      <c r="H55" s="230"/>
      <c r="I55" s="231"/>
      <c r="J55" s="231"/>
      <c r="K55" s="231"/>
      <c r="L55" s="232"/>
      <c r="M55" s="158"/>
      <c r="N55" s="158"/>
      <c r="O55" s="158"/>
      <c r="P55" s="158"/>
      <c r="Q55" s="158"/>
      <c r="R55" s="158"/>
      <c r="S55" s="158"/>
      <c r="T55" s="158"/>
      <c r="U55" s="158"/>
      <c r="V55" s="158"/>
      <c r="W55" s="158"/>
      <c r="X55" s="158"/>
      <c r="Y55" s="158"/>
      <c r="Z55" s="158"/>
    </row>
    <row r="56" spans="1:26" ht="10.5" customHeight="1" x14ac:dyDescent="0.25">
      <c r="A56" s="191">
        <f>A54+1</f>
        <v>48</v>
      </c>
      <c r="B56" s="182"/>
      <c r="C56" s="295"/>
      <c r="D56" s="233"/>
      <c r="E56" s="298"/>
      <c r="F56" s="297"/>
      <c r="G56" s="299"/>
      <c r="H56" s="230"/>
      <c r="I56" s="231"/>
      <c r="J56" s="231"/>
      <c r="K56" s="231"/>
      <c r="L56" s="232"/>
      <c r="M56" s="158"/>
      <c r="N56" s="158"/>
      <c r="O56" s="158"/>
      <c r="P56" s="158"/>
      <c r="Q56" s="158"/>
      <c r="R56" s="158"/>
      <c r="S56" s="158"/>
      <c r="T56" s="158"/>
      <c r="U56" s="158"/>
      <c r="V56" s="158"/>
      <c r="W56" s="158"/>
      <c r="X56" s="158"/>
      <c r="Y56" s="158"/>
      <c r="Z56" s="158"/>
    </row>
    <row r="57" spans="1:26" ht="10.5" customHeight="1" x14ac:dyDescent="0.25">
      <c r="A57" s="191"/>
      <c r="B57" s="182"/>
      <c r="C57" s="295"/>
      <c r="D57" s="233"/>
      <c r="E57" s="298"/>
      <c r="F57" s="297"/>
      <c r="G57" s="299" t="s">
        <v>332</v>
      </c>
      <c r="H57" s="230"/>
      <c r="I57" s="231"/>
      <c r="J57" s="231"/>
      <c r="K57" s="231"/>
      <c r="L57" s="232"/>
      <c r="M57" s="158"/>
      <c r="N57" s="158"/>
      <c r="O57" s="158"/>
      <c r="P57" s="158"/>
      <c r="Q57" s="158"/>
      <c r="R57" s="158"/>
      <c r="S57" s="158"/>
      <c r="T57" s="158"/>
      <c r="U57" s="158"/>
      <c r="V57" s="158"/>
      <c r="W57" s="158"/>
      <c r="X57" s="158"/>
      <c r="Y57" s="158"/>
      <c r="Z57" s="158"/>
    </row>
    <row r="58" spans="1:26" ht="10.5" customHeight="1" x14ac:dyDescent="0.25">
      <c r="A58" s="191"/>
      <c r="B58" s="182"/>
      <c r="C58" s="295"/>
      <c r="D58" s="233"/>
      <c r="E58" s="298"/>
      <c r="F58" s="297"/>
      <c r="G58" s="299" t="s">
        <v>332</v>
      </c>
      <c r="H58" s="230"/>
      <c r="I58" s="231"/>
      <c r="J58" s="231"/>
      <c r="K58" s="231"/>
      <c r="L58" s="232"/>
      <c r="M58" s="158"/>
      <c r="N58" s="158"/>
      <c r="O58" s="158"/>
      <c r="P58" s="158"/>
      <c r="Q58" s="158"/>
      <c r="R58" s="158"/>
      <c r="S58" s="158"/>
      <c r="T58" s="158"/>
      <c r="U58" s="158"/>
      <c r="V58" s="158"/>
      <c r="W58" s="158"/>
      <c r="X58" s="158"/>
      <c r="Y58" s="158"/>
      <c r="Z58" s="158"/>
    </row>
    <row r="59" spans="1:26" ht="10.5" customHeight="1" x14ac:dyDescent="0.25">
      <c r="A59" s="191"/>
      <c r="B59" s="182"/>
      <c r="C59" s="295"/>
      <c r="D59" s="233"/>
      <c r="E59" s="298"/>
      <c r="F59" s="297"/>
      <c r="G59" s="299" t="s">
        <v>332</v>
      </c>
      <c r="H59" s="230"/>
      <c r="I59" s="231"/>
      <c r="J59" s="231"/>
      <c r="K59" s="231"/>
      <c r="L59" s="232"/>
      <c r="M59" s="158"/>
      <c r="N59" s="158"/>
      <c r="O59" s="158"/>
      <c r="P59" s="158"/>
      <c r="Q59" s="158"/>
      <c r="R59" s="158"/>
      <c r="S59" s="158"/>
      <c r="T59" s="158"/>
      <c r="U59" s="158"/>
      <c r="V59" s="158"/>
      <c r="W59" s="158"/>
      <c r="X59" s="158"/>
      <c r="Y59" s="158"/>
      <c r="Z59" s="158"/>
    </row>
    <row r="60" spans="1:26" ht="10.5" customHeight="1" x14ac:dyDescent="0.25">
      <c r="A60" s="191"/>
      <c r="B60" s="182"/>
      <c r="C60" s="295"/>
      <c r="D60" s="233"/>
      <c r="E60" s="298"/>
      <c r="F60" s="297"/>
      <c r="G60" s="299" t="s">
        <v>332</v>
      </c>
      <c r="H60" s="230"/>
      <c r="I60" s="231"/>
      <c r="J60" s="231"/>
      <c r="K60" s="231"/>
      <c r="L60" s="232"/>
      <c r="M60" s="158"/>
      <c r="N60" s="158"/>
      <c r="O60" s="158"/>
      <c r="P60" s="158"/>
      <c r="Q60" s="158"/>
      <c r="R60" s="158"/>
      <c r="S60" s="158"/>
      <c r="T60" s="158"/>
      <c r="U60" s="158"/>
      <c r="V60" s="158"/>
      <c r="W60" s="158"/>
      <c r="X60" s="158"/>
      <c r="Y60" s="158"/>
      <c r="Z60" s="158"/>
    </row>
    <row r="61" spans="1:26" ht="10.5" customHeight="1" x14ac:dyDescent="0.25">
      <c r="A61" s="191">
        <f>A56+1</f>
        <v>49</v>
      </c>
      <c r="B61" s="182"/>
      <c r="C61" s="295"/>
      <c r="D61" s="233"/>
      <c r="E61" s="298"/>
      <c r="F61" s="297"/>
      <c r="G61" s="299" t="s">
        <v>332</v>
      </c>
      <c r="H61" s="230"/>
      <c r="I61" s="231"/>
      <c r="J61" s="231"/>
      <c r="K61" s="231"/>
      <c r="L61" s="232"/>
      <c r="M61" s="158"/>
      <c r="N61" s="158"/>
      <c r="O61" s="158"/>
      <c r="P61" s="158"/>
      <c r="Q61" s="158"/>
      <c r="R61" s="158"/>
      <c r="S61" s="158"/>
      <c r="T61" s="158"/>
      <c r="U61" s="158"/>
      <c r="V61" s="158"/>
      <c r="W61" s="158"/>
      <c r="X61" s="158"/>
      <c r="Y61" s="158"/>
      <c r="Z61" s="158"/>
    </row>
    <row r="62" spans="1:26" ht="10.5" customHeight="1" x14ac:dyDescent="0.25">
      <c r="A62" s="191">
        <f t="shared" ref="A62:A66" si="2">A61+1</f>
        <v>50</v>
      </c>
      <c r="B62" s="182"/>
      <c r="C62" s="295"/>
      <c r="D62" s="233"/>
      <c r="E62" s="298"/>
      <c r="F62" s="297"/>
      <c r="G62" s="299" t="s">
        <v>332</v>
      </c>
      <c r="H62" s="230"/>
      <c r="I62" s="231"/>
      <c r="J62" s="231"/>
      <c r="K62" s="231"/>
      <c r="L62" s="232"/>
      <c r="M62" s="158"/>
      <c r="N62" s="158"/>
      <c r="O62" s="158"/>
      <c r="P62" s="158"/>
      <c r="Q62" s="158"/>
      <c r="R62" s="158"/>
      <c r="S62" s="158"/>
      <c r="T62" s="158"/>
      <c r="U62" s="158"/>
      <c r="V62" s="158"/>
      <c r="W62" s="158"/>
      <c r="X62" s="158"/>
      <c r="Y62" s="158"/>
      <c r="Z62" s="158"/>
    </row>
    <row r="63" spans="1:26" ht="10.5" customHeight="1" x14ac:dyDescent="0.25">
      <c r="A63" s="191">
        <f t="shared" si="2"/>
        <v>51</v>
      </c>
      <c r="B63" s="182"/>
      <c r="C63" s="295"/>
      <c r="D63" s="233"/>
      <c r="E63" s="298"/>
      <c r="F63" s="297"/>
      <c r="G63" s="299" t="s">
        <v>332</v>
      </c>
      <c r="H63" s="230"/>
      <c r="I63" s="231"/>
      <c r="J63" s="231"/>
      <c r="K63" s="231"/>
      <c r="L63" s="232"/>
      <c r="M63" s="158"/>
      <c r="N63" s="158"/>
      <c r="O63" s="158"/>
      <c r="P63" s="158"/>
      <c r="Q63" s="158"/>
      <c r="R63" s="158"/>
      <c r="S63" s="158"/>
      <c r="T63" s="158"/>
      <c r="U63" s="158"/>
      <c r="V63" s="158"/>
      <c r="W63" s="158"/>
      <c r="X63" s="158"/>
      <c r="Y63" s="158"/>
      <c r="Z63" s="158"/>
    </row>
    <row r="64" spans="1:26" ht="10.5" customHeight="1" x14ac:dyDescent="0.25">
      <c r="A64" s="191">
        <f t="shared" si="2"/>
        <v>52</v>
      </c>
      <c r="B64" s="182"/>
      <c r="C64" s="295"/>
      <c r="D64" s="233"/>
      <c r="E64" s="298"/>
      <c r="F64" s="297"/>
      <c r="G64" s="299" t="s">
        <v>332</v>
      </c>
      <c r="H64" s="230"/>
      <c r="I64" s="231"/>
      <c r="J64" s="231"/>
      <c r="K64" s="231"/>
      <c r="L64" s="232"/>
      <c r="M64" s="158"/>
      <c r="N64" s="158"/>
      <c r="O64" s="158"/>
      <c r="P64" s="158"/>
      <c r="Q64" s="158"/>
      <c r="R64" s="158"/>
      <c r="S64" s="158"/>
      <c r="T64" s="158"/>
      <c r="U64" s="158"/>
      <c r="V64" s="158"/>
      <c r="W64" s="158"/>
      <c r="X64" s="158"/>
      <c r="Y64" s="158"/>
      <c r="Z64" s="158"/>
    </row>
    <row r="65" spans="1:26" ht="10.5" customHeight="1" x14ac:dyDescent="0.25">
      <c r="A65" s="191">
        <f t="shared" si="2"/>
        <v>53</v>
      </c>
      <c r="B65" s="182"/>
      <c r="C65" s="295"/>
      <c r="D65" s="233"/>
      <c r="E65" s="298"/>
      <c r="F65" s="297"/>
      <c r="G65" s="299" t="s">
        <v>332</v>
      </c>
      <c r="H65" s="230"/>
      <c r="I65" s="231"/>
      <c r="J65" s="231"/>
      <c r="K65" s="231"/>
      <c r="L65" s="232"/>
      <c r="M65" s="158"/>
      <c r="N65" s="158"/>
      <c r="O65" s="158"/>
      <c r="P65" s="158"/>
      <c r="Q65" s="158"/>
      <c r="R65" s="158"/>
      <c r="S65" s="158"/>
      <c r="T65" s="158"/>
      <c r="U65" s="158"/>
      <c r="V65" s="158"/>
      <c r="W65" s="158"/>
      <c r="X65" s="158"/>
      <c r="Y65" s="158"/>
      <c r="Z65" s="158"/>
    </row>
    <row r="66" spans="1:26" ht="10.5" customHeight="1" x14ac:dyDescent="0.25">
      <c r="A66" s="300">
        <f t="shared" si="2"/>
        <v>54</v>
      </c>
      <c r="B66" s="182"/>
      <c r="C66" s="295"/>
      <c r="D66" s="233"/>
      <c r="E66" s="298"/>
      <c r="F66" s="297"/>
      <c r="G66" s="301" t="s">
        <v>332</v>
      </c>
      <c r="H66" s="230"/>
      <c r="I66" s="231"/>
      <c r="J66" s="231"/>
      <c r="K66" s="231"/>
      <c r="L66" s="232"/>
      <c r="M66" s="158"/>
      <c r="N66" s="158"/>
      <c r="O66" s="158"/>
      <c r="P66" s="158"/>
      <c r="Q66" s="158"/>
      <c r="R66" s="158"/>
      <c r="S66" s="158"/>
      <c r="T66" s="158"/>
      <c r="U66" s="158"/>
      <c r="V66" s="158"/>
      <c r="W66" s="158"/>
      <c r="X66" s="158"/>
      <c r="Y66" s="158"/>
      <c r="Z66" s="158"/>
    </row>
    <row r="67" spans="1:26" ht="10.5" customHeight="1" x14ac:dyDescent="0.25">
      <c r="A67" s="300"/>
      <c r="B67" s="182"/>
      <c r="C67" s="295"/>
      <c r="D67" s="233"/>
      <c r="E67" s="298"/>
      <c r="F67" s="297"/>
      <c r="G67" s="302"/>
      <c r="H67" s="230"/>
      <c r="I67" s="231"/>
      <c r="J67" s="231"/>
      <c r="K67" s="231"/>
      <c r="L67" s="232"/>
      <c r="M67" s="158"/>
      <c r="N67" s="158"/>
      <c r="O67" s="158"/>
      <c r="P67" s="158"/>
      <c r="Q67" s="158"/>
      <c r="R67" s="158"/>
      <c r="S67" s="158"/>
      <c r="T67" s="158"/>
      <c r="U67" s="158"/>
      <c r="V67" s="158"/>
      <c r="W67" s="158"/>
      <c r="X67" s="158"/>
      <c r="Y67" s="158"/>
      <c r="Z67" s="158"/>
    </row>
    <row r="68" spans="1:26" ht="10.5" customHeight="1" x14ac:dyDescent="0.25">
      <c r="A68" s="300"/>
      <c r="B68" s="182"/>
      <c r="C68" s="295"/>
      <c r="D68" s="233"/>
      <c r="E68" s="298"/>
      <c r="F68" s="297"/>
      <c r="G68" s="302"/>
      <c r="H68" s="230"/>
      <c r="I68" s="231"/>
      <c r="J68" s="231"/>
      <c r="K68" s="231"/>
      <c r="L68" s="232"/>
      <c r="M68" s="158"/>
      <c r="N68" s="158"/>
      <c r="O68" s="158"/>
      <c r="P68" s="158"/>
      <c r="Q68" s="158"/>
      <c r="R68" s="158"/>
      <c r="S68" s="158"/>
      <c r="T68" s="158"/>
      <c r="U68" s="158"/>
      <c r="V68" s="158"/>
      <c r="W68" s="158"/>
      <c r="X68" s="158"/>
      <c r="Y68" s="158"/>
      <c r="Z68" s="158"/>
    </row>
    <row r="69" spans="1:26" ht="10.5" customHeight="1" x14ac:dyDescent="0.25">
      <c r="A69" s="202"/>
      <c r="B69" s="182"/>
      <c r="C69" s="295"/>
      <c r="D69" s="303"/>
      <c r="E69" s="304"/>
      <c r="F69" s="297"/>
      <c r="G69" s="240"/>
      <c r="H69" s="230"/>
      <c r="I69" s="231"/>
      <c r="J69" s="231"/>
      <c r="K69" s="231"/>
      <c r="L69" s="232"/>
      <c r="M69" s="158"/>
      <c r="N69" s="158"/>
      <c r="O69" s="158"/>
      <c r="P69" s="158"/>
      <c r="Q69" s="158"/>
      <c r="R69" s="158"/>
      <c r="S69" s="158"/>
      <c r="T69" s="158"/>
      <c r="U69" s="158"/>
      <c r="V69" s="158"/>
      <c r="W69" s="158"/>
      <c r="X69" s="158"/>
      <c r="Y69" s="158"/>
      <c r="Z69" s="158"/>
    </row>
    <row r="70" spans="1:26" ht="10.5" customHeight="1" x14ac:dyDescent="0.25">
      <c r="A70" s="207">
        <f>A66+1</f>
        <v>55</v>
      </c>
      <c r="B70" s="182"/>
      <c r="C70" s="295"/>
      <c r="D70" s="226" t="s">
        <v>333</v>
      </c>
      <c r="E70" s="305" t="s">
        <v>334</v>
      </c>
      <c r="F70" s="306">
        <v>0.7</v>
      </c>
      <c r="G70" s="229" t="s">
        <v>335</v>
      </c>
      <c r="H70" s="230"/>
      <c r="I70" s="231"/>
      <c r="J70" s="231"/>
      <c r="K70" s="231"/>
      <c r="L70" s="232"/>
      <c r="M70" s="158"/>
      <c r="N70" s="158"/>
      <c r="O70" s="158"/>
      <c r="P70" s="158"/>
      <c r="Q70" s="158"/>
      <c r="R70" s="158"/>
      <c r="S70" s="158"/>
      <c r="T70" s="158"/>
      <c r="U70" s="158"/>
      <c r="V70" s="158"/>
      <c r="W70" s="158"/>
      <c r="X70" s="158"/>
      <c r="Y70" s="158"/>
      <c r="Z70" s="158"/>
    </row>
    <row r="71" spans="1:26" ht="10.5" customHeight="1" x14ac:dyDescent="0.25">
      <c r="A71" s="181"/>
      <c r="B71" s="182"/>
      <c r="C71" s="295"/>
      <c r="D71" s="288"/>
      <c r="E71" s="307"/>
      <c r="F71" s="308"/>
      <c r="G71" s="229" t="s">
        <v>335</v>
      </c>
      <c r="H71" s="230"/>
      <c r="I71" s="231"/>
      <c r="J71" s="231"/>
      <c r="K71" s="231"/>
      <c r="L71" s="232"/>
      <c r="M71" s="158"/>
      <c r="N71" s="158"/>
      <c r="O71" s="158"/>
      <c r="P71" s="158"/>
      <c r="Q71" s="158"/>
      <c r="R71" s="158"/>
      <c r="S71" s="158"/>
      <c r="T71" s="158"/>
      <c r="U71" s="158"/>
      <c r="V71" s="158"/>
      <c r="W71" s="158"/>
      <c r="X71" s="158"/>
      <c r="Y71" s="158"/>
      <c r="Z71" s="158"/>
    </row>
    <row r="72" spans="1:26" ht="10.5" customHeight="1" x14ac:dyDescent="0.25">
      <c r="A72" s="181"/>
      <c r="B72" s="182"/>
      <c r="C72" s="295"/>
      <c r="D72" s="288"/>
      <c r="E72" s="307"/>
      <c r="F72" s="308"/>
      <c r="G72" s="229" t="s">
        <v>335</v>
      </c>
      <c r="H72" s="230"/>
      <c r="I72" s="231"/>
      <c r="J72" s="231"/>
      <c r="K72" s="231"/>
      <c r="L72" s="232"/>
      <c r="M72" s="158"/>
      <c r="N72" s="158"/>
      <c r="O72" s="158"/>
      <c r="P72" s="158"/>
      <c r="Q72" s="158"/>
      <c r="R72" s="158"/>
      <c r="S72" s="158"/>
      <c r="T72" s="158"/>
      <c r="U72" s="158"/>
      <c r="V72" s="158"/>
      <c r="W72" s="158"/>
      <c r="X72" s="158"/>
      <c r="Y72" s="158"/>
      <c r="Z72" s="158"/>
    </row>
    <row r="73" spans="1:26" ht="10.5" customHeight="1" x14ac:dyDescent="0.25">
      <c r="A73" s="181"/>
      <c r="B73" s="182"/>
      <c r="C73" s="295"/>
      <c r="D73" s="288"/>
      <c r="E73" s="307"/>
      <c r="F73" s="308"/>
      <c r="G73" s="229" t="s">
        <v>335</v>
      </c>
      <c r="H73" s="230"/>
      <c r="I73" s="231"/>
      <c r="J73" s="231"/>
      <c r="K73" s="231"/>
      <c r="L73" s="232"/>
      <c r="M73" s="158"/>
      <c r="N73" s="158"/>
      <c r="O73" s="158"/>
      <c r="P73" s="158"/>
      <c r="Q73" s="158"/>
      <c r="R73" s="158"/>
      <c r="S73" s="158"/>
      <c r="T73" s="158"/>
      <c r="U73" s="158"/>
      <c r="V73" s="158"/>
      <c r="W73" s="158"/>
      <c r="X73" s="158"/>
      <c r="Y73" s="158"/>
      <c r="Z73" s="158"/>
    </row>
    <row r="74" spans="1:26" ht="10.5" customHeight="1" x14ac:dyDescent="0.25">
      <c r="A74" s="191">
        <f>A70+1</f>
        <v>56</v>
      </c>
      <c r="B74" s="182"/>
      <c r="C74" s="295"/>
      <c r="D74" s="288"/>
      <c r="E74" s="307" t="s">
        <v>336</v>
      </c>
      <c r="F74" s="308"/>
      <c r="G74" s="229" t="s">
        <v>335</v>
      </c>
      <c r="H74" s="230"/>
      <c r="I74" s="231"/>
      <c r="J74" s="231"/>
      <c r="K74" s="231"/>
      <c r="L74" s="232"/>
      <c r="M74" s="158"/>
      <c r="N74" s="158"/>
      <c r="O74" s="158"/>
      <c r="P74" s="158"/>
      <c r="Q74" s="158"/>
      <c r="R74" s="158"/>
      <c r="S74" s="158"/>
      <c r="T74" s="158"/>
      <c r="U74" s="158"/>
      <c r="V74" s="158"/>
      <c r="W74" s="158"/>
      <c r="X74" s="158"/>
      <c r="Y74" s="158"/>
      <c r="Z74" s="158"/>
    </row>
    <row r="75" spans="1:26" ht="10.5" customHeight="1" x14ac:dyDescent="0.25">
      <c r="A75" s="202">
        <f t="shared" ref="A75:A107" si="3">A74+1</f>
        <v>57</v>
      </c>
      <c r="B75" s="182"/>
      <c r="C75" s="295"/>
      <c r="D75" s="235"/>
      <c r="E75" s="236" t="s">
        <v>336</v>
      </c>
      <c r="F75" s="308"/>
      <c r="G75" s="237" t="s">
        <v>332</v>
      </c>
      <c r="H75" s="230"/>
      <c r="I75" s="231"/>
      <c r="J75" s="231"/>
      <c r="K75" s="231"/>
      <c r="L75" s="232"/>
      <c r="M75" s="158" t="s">
        <v>337</v>
      </c>
      <c r="N75" s="158"/>
      <c r="O75" s="158"/>
      <c r="P75" s="158"/>
      <c r="Q75" s="158"/>
      <c r="R75" s="158"/>
      <c r="S75" s="158"/>
      <c r="T75" s="158"/>
      <c r="U75" s="158"/>
      <c r="V75" s="158"/>
      <c r="W75" s="158"/>
      <c r="X75" s="158"/>
      <c r="Y75" s="158"/>
      <c r="Z75" s="158"/>
    </row>
    <row r="76" spans="1:26" ht="10.5" customHeight="1" x14ac:dyDescent="0.25">
      <c r="A76" s="174">
        <f t="shared" si="3"/>
        <v>58</v>
      </c>
      <c r="B76" s="288"/>
      <c r="C76" s="309"/>
      <c r="D76" s="254" t="s">
        <v>338</v>
      </c>
      <c r="E76" s="310" t="s">
        <v>339</v>
      </c>
      <c r="F76" s="311">
        <v>0.7</v>
      </c>
      <c r="G76" s="312" t="s">
        <v>332</v>
      </c>
      <c r="H76" s="230"/>
      <c r="I76" s="231"/>
      <c r="J76" s="231"/>
      <c r="K76" s="231"/>
      <c r="L76" s="232"/>
      <c r="M76" s="158" t="s">
        <v>271</v>
      </c>
      <c r="N76" s="158"/>
      <c r="O76" s="201">
        <f>AVERAGE(F54:F76)</f>
        <v>0.7</v>
      </c>
      <c r="P76" s="158"/>
      <c r="Q76" s="158"/>
      <c r="R76" s="158"/>
      <c r="S76" s="158"/>
      <c r="T76" s="158"/>
      <c r="U76" s="158"/>
      <c r="V76" s="158"/>
      <c r="W76" s="158"/>
      <c r="X76" s="158"/>
      <c r="Y76" s="158"/>
      <c r="Z76" s="158"/>
    </row>
    <row r="77" spans="1:26" ht="10.5" customHeight="1" x14ac:dyDescent="0.25">
      <c r="A77" s="313">
        <f t="shared" si="3"/>
        <v>59</v>
      </c>
      <c r="B77" s="288">
        <v>5</v>
      </c>
      <c r="C77" s="183" t="s">
        <v>340</v>
      </c>
      <c r="D77" s="216" t="s">
        <v>341</v>
      </c>
      <c r="E77" s="314" t="s">
        <v>342</v>
      </c>
      <c r="F77" s="315">
        <v>1</v>
      </c>
      <c r="G77" s="316" t="s">
        <v>343</v>
      </c>
      <c r="H77" s="198"/>
      <c r="I77" s="199"/>
      <c r="J77" s="199"/>
      <c r="K77" s="199"/>
      <c r="L77" s="200"/>
      <c r="M77" s="158" t="s">
        <v>271</v>
      </c>
      <c r="N77" s="158"/>
      <c r="O77" s="158"/>
      <c r="P77" s="158"/>
      <c r="Q77" s="158"/>
      <c r="R77" s="158"/>
      <c r="S77" s="158"/>
      <c r="T77" s="158"/>
      <c r="U77" s="158"/>
      <c r="V77" s="158"/>
      <c r="W77" s="158"/>
      <c r="X77" s="158"/>
      <c r="Y77" s="158"/>
      <c r="Z77" s="158"/>
    </row>
    <row r="78" spans="1:26" ht="10.5" customHeight="1" x14ac:dyDescent="0.25">
      <c r="A78" s="243">
        <f t="shared" si="3"/>
        <v>60</v>
      </c>
      <c r="B78" s="288"/>
      <c r="C78" s="193"/>
      <c r="D78" s="270" t="s">
        <v>344</v>
      </c>
      <c r="E78" s="212" t="s">
        <v>345</v>
      </c>
      <c r="F78" s="317">
        <v>1</v>
      </c>
      <c r="G78" s="187" t="s">
        <v>343</v>
      </c>
      <c r="H78" s="198"/>
      <c r="I78" s="199"/>
      <c r="J78" s="199"/>
      <c r="K78" s="199"/>
      <c r="L78" s="200"/>
      <c r="M78" s="158" t="s">
        <v>271</v>
      </c>
      <c r="N78" s="158"/>
      <c r="O78" s="158"/>
      <c r="P78" s="158"/>
      <c r="Q78" s="158"/>
      <c r="R78" s="158"/>
      <c r="S78" s="158"/>
      <c r="T78" s="158"/>
      <c r="U78" s="158"/>
      <c r="V78" s="158"/>
      <c r="W78" s="158"/>
      <c r="X78" s="158"/>
      <c r="Y78" s="158"/>
      <c r="Z78" s="158"/>
    </row>
    <row r="79" spans="1:26" ht="10.5" customHeight="1" x14ac:dyDescent="0.25">
      <c r="A79" s="243">
        <f t="shared" si="3"/>
        <v>61</v>
      </c>
      <c r="B79" s="288"/>
      <c r="C79" s="193"/>
      <c r="D79" s="272"/>
      <c r="E79" s="214"/>
      <c r="F79" s="317">
        <v>1</v>
      </c>
      <c r="G79" s="197" t="s">
        <v>343</v>
      </c>
      <c r="H79" s="198"/>
      <c r="I79" s="199"/>
      <c r="J79" s="199"/>
      <c r="K79" s="199"/>
      <c r="L79" s="200"/>
      <c r="M79" s="158" t="s">
        <v>271</v>
      </c>
      <c r="N79" s="158"/>
      <c r="O79" s="158"/>
      <c r="P79" s="158"/>
      <c r="Q79" s="158"/>
      <c r="R79" s="158"/>
      <c r="S79" s="158"/>
      <c r="T79" s="158"/>
      <c r="U79" s="158"/>
      <c r="V79" s="158"/>
      <c r="W79" s="158"/>
      <c r="X79" s="158"/>
      <c r="Y79" s="158"/>
      <c r="Z79" s="158"/>
    </row>
    <row r="80" spans="1:26" ht="10.5" customHeight="1" x14ac:dyDescent="0.25">
      <c r="A80" s="243">
        <f t="shared" si="3"/>
        <v>62</v>
      </c>
      <c r="B80" s="288"/>
      <c r="C80" s="193"/>
      <c r="D80" s="273"/>
      <c r="E80" s="217"/>
      <c r="F80" s="318">
        <v>1</v>
      </c>
      <c r="G80" s="205" t="s">
        <v>343</v>
      </c>
      <c r="H80" s="198"/>
      <c r="I80" s="199"/>
      <c r="J80" s="199"/>
      <c r="K80" s="199"/>
      <c r="L80" s="200"/>
      <c r="M80" s="158" t="s">
        <v>271</v>
      </c>
      <c r="N80" s="158"/>
      <c r="O80" s="158"/>
      <c r="P80" s="158"/>
      <c r="Q80" s="158"/>
      <c r="R80" s="158"/>
      <c r="S80" s="158"/>
      <c r="T80" s="158"/>
      <c r="U80" s="158"/>
      <c r="V80" s="158"/>
      <c r="W80" s="158"/>
      <c r="X80" s="158"/>
      <c r="Y80" s="158"/>
      <c r="Z80" s="158"/>
    </row>
    <row r="81" spans="1:26" ht="10.5" customHeight="1" x14ac:dyDescent="0.25">
      <c r="A81" s="319">
        <f t="shared" si="3"/>
        <v>63</v>
      </c>
      <c r="B81" s="288"/>
      <c r="C81" s="320"/>
      <c r="D81" s="194" t="s">
        <v>346</v>
      </c>
      <c r="E81" s="321" t="s">
        <v>347</v>
      </c>
      <c r="F81" s="322">
        <v>0.7</v>
      </c>
      <c r="G81" s="223" t="s">
        <v>343</v>
      </c>
      <c r="H81" s="198"/>
      <c r="I81" s="199"/>
      <c r="J81" s="199"/>
      <c r="K81" s="199"/>
      <c r="L81" s="200"/>
      <c r="M81" s="158" t="s">
        <v>271</v>
      </c>
      <c r="N81" s="158"/>
      <c r="O81" s="201">
        <f>AVERAGE(F77:F81)</f>
        <v>0.94000000000000006</v>
      </c>
      <c r="P81" s="158"/>
      <c r="Q81" s="158"/>
      <c r="R81" s="158"/>
      <c r="S81" s="158"/>
      <c r="T81" s="158"/>
      <c r="U81" s="158"/>
      <c r="V81" s="158"/>
      <c r="W81" s="158"/>
      <c r="X81" s="158"/>
      <c r="Y81" s="158"/>
      <c r="Z81" s="158"/>
    </row>
    <row r="82" spans="1:26" ht="10.5" customHeight="1" x14ac:dyDescent="0.25">
      <c r="A82" s="313">
        <f t="shared" si="3"/>
        <v>64</v>
      </c>
      <c r="B82" s="182">
        <v>6</v>
      </c>
      <c r="C82" s="323" t="s">
        <v>348</v>
      </c>
      <c r="D82" s="182" t="s">
        <v>349</v>
      </c>
      <c r="E82" s="324" t="s">
        <v>350</v>
      </c>
      <c r="F82" s="325">
        <v>1</v>
      </c>
      <c r="G82" s="229" t="s">
        <v>192</v>
      </c>
      <c r="H82" s="230"/>
      <c r="I82" s="231"/>
      <c r="J82" s="231"/>
      <c r="K82" s="231"/>
      <c r="L82" s="232"/>
      <c r="M82" s="158" t="s">
        <v>271</v>
      </c>
      <c r="N82" s="158"/>
      <c r="O82" s="158"/>
      <c r="P82" s="158"/>
      <c r="Q82" s="158"/>
      <c r="R82" s="158"/>
      <c r="S82" s="158"/>
      <c r="T82" s="158"/>
      <c r="U82" s="158"/>
      <c r="V82" s="158"/>
      <c r="W82" s="158"/>
      <c r="X82" s="158"/>
      <c r="Y82" s="158"/>
      <c r="Z82" s="158"/>
    </row>
    <row r="83" spans="1:26" ht="10.5" customHeight="1" x14ac:dyDescent="0.25">
      <c r="A83" s="243">
        <f t="shared" si="3"/>
        <v>65</v>
      </c>
      <c r="B83" s="192"/>
      <c r="C83" s="326"/>
      <c r="D83" s="192"/>
      <c r="E83" s="307" t="s">
        <v>350</v>
      </c>
      <c r="F83" s="186">
        <v>0.7</v>
      </c>
      <c r="G83" s="299" t="s">
        <v>192</v>
      </c>
      <c r="H83" s="230"/>
      <c r="I83" s="231"/>
      <c r="J83" s="231"/>
      <c r="K83" s="231"/>
      <c r="L83" s="232"/>
      <c r="M83" s="158"/>
      <c r="N83" s="158"/>
      <c r="O83" s="158"/>
      <c r="P83" s="158"/>
      <c r="Q83" s="158"/>
      <c r="R83" s="158"/>
      <c r="S83" s="158"/>
      <c r="T83" s="158"/>
      <c r="U83" s="158"/>
      <c r="V83" s="158"/>
      <c r="W83" s="158"/>
      <c r="X83" s="158"/>
      <c r="Y83" s="158"/>
      <c r="Z83" s="158"/>
    </row>
    <row r="84" spans="1:26" ht="10.5" customHeight="1" x14ac:dyDescent="0.25">
      <c r="A84" s="219">
        <f t="shared" si="3"/>
        <v>66</v>
      </c>
      <c r="B84" s="192"/>
      <c r="C84" s="326"/>
      <c r="D84" s="192"/>
      <c r="E84" s="307" t="s">
        <v>350</v>
      </c>
      <c r="F84" s="186">
        <v>0.7</v>
      </c>
      <c r="G84" s="229" t="s">
        <v>192</v>
      </c>
      <c r="H84" s="230"/>
      <c r="I84" s="231"/>
      <c r="J84" s="231"/>
      <c r="K84" s="231"/>
      <c r="L84" s="232"/>
      <c r="M84" s="158"/>
      <c r="N84" s="158"/>
      <c r="O84" s="158"/>
      <c r="P84" s="158"/>
      <c r="Q84" s="158"/>
      <c r="R84" s="158"/>
      <c r="S84" s="158"/>
      <c r="T84" s="158"/>
      <c r="U84" s="158"/>
      <c r="V84" s="158"/>
      <c r="W84" s="158"/>
      <c r="X84" s="158"/>
      <c r="Y84" s="158"/>
      <c r="Z84" s="158"/>
    </row>
    <row r="85" spans="1:26" ht="10.5" customHeight="1" x14ac:dyDescent="0.25">
      <c r="A85" s="243">
        <f t="shared" si="3"/>
        <v>67</v>
      </c>
      <c r="B85" s="192"/>
      <c r="C85" s="326"/>
      <c r="D85" s="192"/>
      <c r="E85" s="307" t="s">
        <v>350</v>
      </c>
      <c r="F85" s="186">
        <v>0.7</v>
      </c>
      <c r="G85" s="299" t="s">
        <v>192</v>
      </c>
      <c r="H85" s="230"/>
      <c r="I85" s="231"/>
      <c r="J85" s="231"/>
      <c r="K85" s="231"/>
      <c r="L85" s="232"/>
      <c r="M85" s="158"/>
      <c r="N85" s="158"/>
      <c r="O85" s="158"/>
      <c r="P85" s="158"/>
      <c r="Q85" s="158"/>
      <c r="R85" s="158"/>
      <c r="S85" s="158"/>
      <c r="T85" s="158"/>
      <c r="U85" s="158"/>
      <c r="V85" s="158"/>
      <c r="W85" s="158"/>
      <c r="X85" s="158"/>
      <c r="Y85" s="158"/>
      <c r="Z85" s="158"/>
    </row>
    <row r="86" spans="1:26" ht="10.5" customHeight="1" x14ac:dyDescent="0.25">
      <c r="A86" s="243">
        <f t="shared" si="3"/>
        <v>68</v>
      </c>
      <c r="B86" s="192"/>
      <c r="C86" s="326"/>
      <c r="D86" s="192"/>
      <c r="E86" s="307" t="s">
        <v>350</v>
      </c>
      <c r="F86" s="196">
        <v>1</v>
      </c>
      <c r="G86" s="299" t="s">
        <v>268</v>
      </c>
      <c r="H86" s="230"/>
      <c r="I86" s="231"/>
      <c r="J86" s="231"/>
      <c r="K86" s="231"/>
      <c r="L86" s="232"/>
      <c r="M86" s="158"/>
      <c r="N86" s="158"/>
      <c r="O86" s="158"/>
      <c r="P86" s="158"/>
      <c r="Q86" s="158"/>
      <c r="R86" s="158"/>
      <c r="S86" s="158"/>
      <c r="T86" s="158"/>
      <c r="U86" s="158"/>
      <c r="V86" s="158"/>
      <c r="W86" s="158"/>
      <c r="X86" s="158"/>
      <c r="Y86" s="158"/>
      <c r="Z86" s="158"/>
    </row>
    <row r="87" spans="1:26" ht="10.5" customHeight="1" x14ac:dyDescent="0.25">
      <c r="A87" s="243">
        <f t="shared" si="3"/>
        <v>69</v>
      </c>
      <c r="B87" s="192"/>
      <c r="C87" s="326"/>
      <c r="D87" s="192"/>
      <c r="E87" s="307" t="s">
        <v>350</v>
      </c>
      <c r="F87" s="196">
        <v>1</v>
      </c>
      <c r="G87" s="299" t="s">
        <v>192</v>
      </c>
      <c r="H87" s="230"/>
      <c r="I87" s="231"/>
      <c r="J87" s="231"/>
      <c r="K87" s="231"/>
      <c r="L87" s="232"/>
      <c r="M87" s="158"/>
      <c r="N87" s="158"/>
      <c r="O87" s="158"/>
      <c r="P87" s="158"/>
      <c r="Q87" s="158"/>
      <c r="R87" s="158"/>
      <c r="S87" s="158"/>
      <c r="T87" s="158"/>
      <c r="U87" s="158"/>
      <c r="V87" s="158"/>
      <c r="W87" s="158"/>
      <c r="X87" s="158"/>
      <c r="Y87" s="158"/>
      <c r="Z87" s="158"/>
    </row>
    <row r="88" spans="1:26" ht="10.5" customHeight="1" x14ac:dyDescent="0.25">
      <c r="A88" s="243">
        <f t="shared" si="3"/>
        <v>70</v>
      </c>
      <c r="B88" s="192"/>
      <c r="C88" s="326"/>
      <c r="D88" s="192"/>
      <c r="E88" s="307" t="s">
        <v>350</v>
      </c>
      <c r="F88" s="196">
        <v>1</v>
      </c>
      <c r="G88" s="299" t="s">
        <v>192</v>
      </c>
      <c r="H88" s="230"/>
      <c r="I88" s="231"/>
      <c r="J88" s="231"/>
      <c r="K88" s="231"/>
      <c r="L88" s="232"/>
      <c r="M88" s="158"/>
      <c r="N88" s="158"/>
      <c r="O88" s="158"/>
      <c r="P88" s="158"/>
      <c r="Q88" s="158"/>
      <c r="R88" s="158"/>
      <c r="S88" s="158"/>
      <c r="T88" s="158"/>
      <c r="U88" s="158"/>
      <c r="V88" s="158"/>
      <c r="W88" s="158"/>
      <c r="X88" s="158"/>
      <c r="Y88" s="158"/>
      <c r="Z88" s="158"/>
    </row>
    <row r="89" spans="1:26" ht="10.5" customHeight="1" x14ac:dyDescent="0.25">
      <c r="A89" s="243">
        <f t="shared" si="3"/>
        <v>71</v>
      </c>
      <c r="B89" s="192"/>
      <c r="C89" s="326"/>
      <c r="D89" s="220"/>
      <c r="E89" s="236" t="s">
        <v>350</v>
      </c>
      <c r="F89" s="196">
        <v>1</v>
      </c>
      <c r="G89" s="237" t="s">
        <v>192</v>
      </c>
      <c r="H89" s="230"/>
      <c r="I89" s="231"/>
      <c r="J89" s="231"/>
      <c r="K89" s="231"/>
      <c r="L89" s="232"/>
      <c r="M89" s="158" t="s">
        <v>284</v>
      </c>
      <c r="N89" s="158"/>
      <c r="O89" s="158"/>
      <c r="P89" s="158"/>
      <c r="Q89" s="158"/>
      <c r="R89" s="158"/>
      <c r="S89" s="158"/>
      <c r="T89" s="158"/>
      <c r="U89" s="158"/>
      <c r="V89" s="158"/>
      <c r="W89" s="158"/>
      <c r="X89" s="158"/>
      <c r="Y89" s="158"/>
      <c r="Z89" s="158"/>
    </row>
    <row r="90" spans="1:26" ht="10.5" customHeight="1" x14ac:dyDescent="0.25">
      <c r="A90" s="219">
        <f t="shared" si="3"/>
        <v>72</v>
      </c>
      <c r="B90" s="192"/>
      <c r="C90" s="326"/>
      <c r="D90" s="327" t="s">
        <v>351</v>
      </c>
      <c r="E90" s="227" t="s">
        <v>352</v>
      </c>
      <c r="F90" s="306">
        <v>0.7</v>
      </c>
      <c r="G90" s="229" t="s">
        <v>343</v>
      </c>
      <c r="H90" s="230"/>
      <c r="I90" s="231"/>
      <c r="J90" s="231"/>
      <c r="K90" s="231"/>
      <c r="L90" s="232"/>
      <c r="M90" s="158" t="s">
        <v>284</v>
      </c>
      <c r="N90" s="158"/>
      <c r="O90" s="158"/>
      <c r="P90" s="158"/>
      <c r="Q90" s="158"/>
      <c r="R90" s="158"/>
      <c r="S90" s="158"/>
      <c r="T90" s="158"/>
      <c r="U90" s="158"/>
      <c r="V90" s="158"/>
      <c r="W90" s="158"/>
      <c r="X90" s="158"/>
      <c r="Y90" s="158"/>
      <c r="Z90" s="158"/>
    </row>
    <row r="91" spans="1:26" ht="10.5" customHeight="1" x14ac:dyDescent="0.25">
      <c r="A91" s="243">
        <f t="shared" si="3"/>
        <v>73</v>
      </c>
      <c r="B91" s="192"/>
      <c r="C91" s="326"/>
      <c r="D91" s="328"/>
      <c r="E91" s="307"/>
      <c r="F91" s="308"/>
      <c r="G91" s="299" t="s">
        <v>343</v>
      </c>
      <c r="H91" s="230"/>
      <c r="I91" s="231"/>
      <c r="J91" s="231"/>
      <c r="K91" s="231"/>
      <c r="L91" s="232"/>
      <c r="M91" s="158"/>
      <c r="N91" s="158"/>
      <c r="O91" s="158"/>
      <c r="P91" s="158"/>
      <c r="Q91" s="158"/>
      <c r="R91" s="158"/>
      <c r="S91" s="158"/>
      <c r="T91" s="158"/>
      <c r="U91" s="158"/>
      <c r="V91" s="158"/>
      <c r="W91" s="158"/>
      <c r="X91" s="158"/>
      <c r="Y91" s="158"/>
      <c r="Z91" s="158"/>
    </row>
    <row r="92" spans="1:26" ht="10.5" customHeight="1" x14ac:dyDescent="0.25">
      <c r="A92" s="243">
        <f t="shared" si="3"/>
        <v>74</v>
      </c>
      <c r="B92" s="192"/>
      <c r="C92" s="326"/>
      <c r="D92" s="328"/>
      <c r="E92" s="307"/>
      <c r="F92" s="308"/>
      <c r="G92" s="299" t="s">
        <v>343</v>
      </c>
      <c r="H92" s="230"/>
      <c r="I92" s="231"/>
      <c r="J92" s="231"/>
      <c r="K92" s="231"/>
      <c r="L92" s="232"/>
      <c r="M92" s="158"/>
      <c r="N92" s="158"/>
      <c r="O92" s="158"/>
      <c r="P92" s="158"/>
      <c r="Q92" s="158"/>
      <c r="R92" s="158"/>
      <c r="S92" s="158"/>
      <c r="T92" s="158"/>
      <c r="U92" s="158"/>
      <c r="V92" s="158"/>
      <c r="W92" s="158"/>
      <c r="X92" s="158"/>
      <c r="Y92" s="158"/>
      <c r="Z92" s="158"/>
    </row>
    <row r="93" spans="1:26" ht="10.5" customHeight="1" x14ac:dyDescent="0.25">
      <c r="A93" s="243">
        <f t="shared" si="3"/>
        <v>75</v>
      </c>
      <c r="B93" s="192"/>
      <c r="C93" s="326"/>
      <c r="D93" s="328"/>
      <c r="E93" s="307"/>
      <c r="F93" s="308"/>
      <c r="G93" s="299" t="s">
        <v>343</v>
      </c>
      <c r="H93" s="230"/>
      <c r="I93" s="231"/>
      <c r="J93" s="231"/>
      <c r="K93" s="231"/>
      <c r="L93" s="232"/>
      <c r="M93" s="158"/>
      <c r="N93" s="158"/>
      <c r="O93" s="158"/>
      <c r="P93" s="158"/>
      <c r="Q93" s="158"/>
      <c r="R93" s="158"/>
      <c r="S93" s="158"/>
      <c r="T93" s="158"/>
      <c r="U93" s="158"/>
      <c r="V93" s="158"/>
      <c r="W93" s="158"/>
      <c r="X93" s="158"/>
      <c r="Y93" s="158"/>
      <c r="Z93" s="158"/>
    </row>
    <row r="94" spans="1:26" ht="10.5" customHeight="1" x14ac:dyDescent="0.25">
      <c r="A94" s="243">
        <f t="shared" si="3"/>
        <v>76</v>
      </c>
      <c r="B94" s="192"/>
      <c r="C94" s="326"/>
      <c r="D94" s="328"/>
      <c r="E94" s="307"/>
      <c r="F94" s="308"/>
      <c r="G94" s="299" t="s">
        <v>343</v>
      </c>
      <c r="H94" s="230"/>
      <c r="I94" s="231"/>
      <c r="J94" s="231"/>
      <c r="K94" s="231"/>
      <c r="L94" s="232"/>
      <c r="M94" s="158"/>
      <c r="N94" s="158"/>
      <c r="O94" s="158"/>
      <c r="P94" s="158"/>
      <c r="Q94" s="158"/>
      <c r="R94" s="158"/>
      <c r="S94" s="158"/>
      <c r="T94" s="158"/>
      <c r="U94" s="158"/>
      <c r="V94" s="158"/>
      <c r="W94" s="158"/>
      <c r="X94" s="158"/>
      <c r="Y94" s="158"/>
      <c r="Z94" s="158"/>
    </row>
    <row r="95" spans="1:26" ht="10.5" customHeight="1" x14ac:dyDescent="0.25">
      <c r="A95" s="243">
        <f t="shared" si="3"/>
        <v>77</v>
      </c>
      <c r="B95" s="192"/>
      <c r="C95" s="326"/>
      <c r="D95" s="328"/>
      <c r="E95" s="307"/>
      <c r="F95" s="308"/>
      <c r="G95" s="299" t="s">
        <v>343</v>
      </c>
      <c r="H95" s="230"/>
      <c r="I95" s="231"/>
      <c r="J95" s="231"/>
      <c r="K95" s="231"/>
      <c r="L95" s="232"/>
      <c r="M95" s="158"/>
      <c r="N95" s="158"/>
      <c r="O95" s="158"/>
      <c r="P95" s="158"/>
      <c r="Q95" s="158"/>
      <c r="R95" s="158"/>
      <c r="S95" s="158"/>
      <c r="T95" s="158"/>
      <c r="U95" s="158"/>
      <c r="V95" s="158"/>
      <c r="W95" s="158"/>
      <c r="X95" s="158"/>
      <c r="Y95" s="158"/>
      <c r="Z95" s="158"/>
    </row>
    <row r="96" spans="1:26" ht="10.5" customHeight="1" x14ac:dyDescent="0.25">
      <c r="A96" s="243">
        <f t="shared" si="3"/>
        <v>78</v>
      </c>
      <c r="B96" s="192"/>
      <c r="C96" s="326"/>
      <c r="D96" s="329"/>
      <c r="E96" s="236"/>
      <c r="F96" s="330"/>
      <c r="G96" s="237" t="s">
        <v>343</v>
      </c>
      <c r="H96" s="230"/>
      <c r="I96" s="231"/>
      <c r="J96" s="231"/>
      <c r="K96" s="231"/>
      <c r="L96" s="232"/>
      <c r="M96" s="158"/>
      <c r="N96" s="158"/>
      <c r="O96" s="158"/>
      <c r="P96" s="158"/>
      <c r="Q96" s="158"/>
      <c r="R96" s="158"/>
      <c r="S96" s="158"/>
      <c r="T96" s="158"/>
      <c r="U96" s="158"/>
      <c r="V96" s="158"/>
      <c r="W96" s="158"/>
      <c r="X96" s="158"/>
      <c r="Y96" s="158"/>
      <c r="Z96" s="158"/>
    </row>
    <row r="97" spans="1:26" ht="10.5" customHeight="1" x14ac:dyDescent="0.25">
      <c r="A97" s="219">
        <f t="shared" si="3"/>
        <v>79</v>
      </c>
      <c r="B97" s="192"/>
      <c r="C97" s="326"/>
      <c r="D97" s="238" t="s">
        <v>353</v>
      </c>
      <c r="E97" s="239" t="s">
        <v>354</v>
      </c>
      <c r="F97" s="269">
        <v>0.7</v>
      </c>
      <c r="G97" s="242" t="s">
        <v>192</v>
      </c>
      <c r="H97" s="230"/>
      <c r="I97" s="231"/>
      <c r="J97" s="231"/>
      <c r="K97" s="231"/>
      <c r="L97" s="232"/>
      <c r="M97" s="158" t="s">
        <v>271</v>
      </c>
      <c r="N97" s="158"/>
      <c r="O97" s="158"/>
      <c r="P97" s="158"/>
      <c r="Q97" s="158"/>
      <c r="R97" s="158"/>
      <c r="S97" s="158"/>
      <c r="T97" s="158"/>
      <c r="U97" s="158"/>
      <c r="V97" s="158"/>
      <c r="W97" s="158"/>
      <c r="X97" s="158"/>
      <c r="Y97" s="158"/>
      <c r="Z97" s="158"/>
    </row>
    <row r="98" spans="1:26" ht="10.5" customHeight="1" x14ac:dyDescent="0.25">
      <c r="A98" s="219">
        <f t="shared" si="3"/>
        <v>80</v>
      </c>
      <c r="B98" s="192"/>
      <c r="C98" s="326"/>
      <c r="D98" s="238" t="s">
        <v>355</v>
      </c>
      <c r="E98" s="239" t="s">
        <v>356</v>
      </c>
      <c r="F98" s="269">
        <v>0.7</v>
      </c>
      <c r="G98" s="242" t="s">
        <v>192</v>
      </c>
      <c r="H98" s="230"/>
      <c r="I98" s="231"/>
      <c r="J98" s="231"/>
      <c r="K98" s="231"/>
      <c r="L98" s="232"/>
      <c r="M98" s="158" t="s">
        <v>271</v>
      </c>
      <c r="N98" s="158"/>
      <c r="O98" s="158"/>
      <c r="P98" s="158"/>
      <c r="Q98" s="158"/>
      <c r="R98" s="158"/>
      <c r="S98" s="158"/>
      <c r="T98" s="158"/>
      <c r="U98" s="158"/>
      <c r="V98" s="158"/>
      <c r="W98" s="158"/>
      <c r="X98" s="158"/>
      <c r="Y98" s="158"/>
      <c r="Z98" s="158"/>
    </row>
    <row r="99" spans="1:26" ht="10.5" customHeight="1" x14ac:dyDescent="0.25">
      <c r="A99" s="219">
        <f t="shared" si="3"/>
        <v>81</v>
      </c>
      <c r="B99" s="192"/>
      <c r="C99" s="326"/>
      <c r="D99" s="226" t="s">
        <v>357</v>
      </c>
      <c r="E99" s="227" t="s">
        <v>358</v>
      </c>
      <c r="F99" s="275">
        <v>1</v>
      </c>
      <c r="G99" s="229" t="s">
        <v>359</v>
      </c>
      <c r="H99" s="230"/>
      <c r="I99" s="231"/>
      <c r="J99" s="231"/>
      <c r="K99" s="231"/>
      <c r="L99" s="232"/>
      <c r="M99" s="158" t="s">
        <v>271</v>
      </c>
      <c r="N99" s="158"/>
      <c r="O99" s="158"/>
      <c r="P99" s="158"/>
      <c r="Q99" s="158"/>
      <c r="R99" s="158"/>
      <c r="S99" s="158"/>
      <c r="T99" s="158"/>
      <c r="U99" s="158"/>
      <c r="V99" s="158"/>
      <c r="W99" s="158"/>
      <c r="X99" s="158"/>
      <c r="Y99" s="158"/>
      <c r="Z99" s="158"/>
    </row>
    <row r="100" spans="1:26" ht="10.5" customHeight="1" x14ac:dyDescent="0.25">
      <c r="A100" s="243">
        <f t="shared" si="3"/>
        <v>82</v>
      </c>
      <c r="B100" s="192"/>
      <c r="C100" s="326"/>
      <c r="D100" s="288"/>
      <c r="E100" s="307" t="s">
        <v>358</v>
      </c>
      <c r="F100" s="277"/>
      <c r="G100" s="299" t="s">
        <v>359</v>
      </c>
      <c r="H100" s="230"/>
      <c r="I100" s="231"/>
      <c r="J100" s="231"/>
      <c r="K100" s="231"/>
      <c r="L100" s="232"/>
      <c r="M100" s="158"/>
      <c r="N100" s="158"/>
      <c r="O100" s="158"/>
      <c r="P100" s="158"/>
      <c r="Q100" s="158"/>
      <c r="R100" s="158"/>
      <c r="S100" s="158"/>
      <c r="T100" s="158"/>
      <c r="U100" s="158"/>
      <c r="V100" s="158"/>
      <c r="W100" s="158"/>
      <c r="X100" s="158"/>
      <c r="Y100" s="158"/>
      <c r="Z100" s="158"/>
    </row>
    <row r="101" spans="1:26" ht="10.5" customHeight="1" x14ac:dyDescent="0.25">
      <c r="A101" s="243">
        <f t="shared" si="3"/>
        <v>83</v>
      </c>
      <c r="B101" s="192"/>
      <c r="C101" s="326"/>
      <c r="D101" s="288"/>
      <c r="E101" s="307" t="s">
        <v>358</v>
      </c>
      <c r="F101" s="277"/>
      <c r="G101" s="299" t="s">
        <v>359</v>
      </c>
      <c r="H101" s="230"/>
      <c r="I101" s="231"/>
      <c r="J101" s="231"/>
      <c r="K101" s="231"/>
      <c r="L101" s="232"/>
      <c r="M101" s="158"/>
      <c r="N101" s="158"/>
      <c r="O101" s="158"/>
      <c r="P101" s="158"/>
      <c r="Q101" s="158"/>
      <c r="R101" s="158"/>
      <c r="S101" s="158"/>
      <c r="T101" s="158"/>
      <c r="U101" s="158"/>
      <c r="V101" s="158"/>
      <c r="W101" s="158"/>
      <c r="X101" s="158"/>
      <c r="Y101" s="158"/>
      <c r="Z101" s="158"/>
    </row>
    <row r="102" spans="1:26" ht="10.5" customHeight="1" x14ac:dyDescent="0.25">
      <c r="A102" s="243">
        <f t="shared" si="3"/>
        <v>84</v>
      </c>
      <c r="B102" s="192"/>
      <c r="C102" s="326"/>
      <c r="D102" s="235"/>
      <c r="E102" s="236" t="s">
        <v>358</v>
      </c>
      <c r="F102" s="278"/>
      <c r="G102" s="237" t="s">
        <v>359</v>
      </c>
      <c r="H102" s="230"/>
      <c r="I102" s="231"/>
      <c r="J102" s="231"/>
      <c r="K102" s="231"/>
      <c r="L102" s="232"/>
      <c r="M102" s="158"/>
      <c r="N102" s="158"/>
      <c r="O102" s="158"/>
      <c r="P102" s="158"/>
      <c r="Q102" s="158"/>
      <c r="R102" s="158"/>
      <c r="S102" s="158"/>
      <c r="T102" s="158"/>
      <c r="U102" s="158"/>
      <c r="V102" s="158"/>
      <c r="W102" s="158"/>
      <c r="X102" s="158"/>
      <c r="Y102" s="158"/>
      <c r="Z102" s="158"/>
    </row>
    <row r="103" spans="1:26" ht="10.5" customHeight="1" x14ac:dyDescent="0.25">
      <c r="A103" s="174">
        <f t="shared" si="3"/>
        <v>85</v>
      </c>
      <c r="B103" s="254"/>
      <c r="C103" s="331"/>
      <c r="D103" s="254" t="s">
        <v>360</v>
      </c>
      <c r="E103" s="310" t="s">
        <v>361</v>
      </c>
      <c r="F103" s="332">
        <v>1</v>
      </c>
      <c r="G103" s="333" t="s">
        <v>319</v>
      </c>
      <c r="H103" s="230"/>
      <c r="I103" s="231"/>
      <c r="J103" s="231"/>
      <c r="K103" s="231"/>
      <c r="L103" s="232"/>
      <c r="M103" s="158" t="s">
        <v>271</v>
      </c>
      <c r="N103" s="158"/>
      <c r="O103" s="201">
        <f>AVERAGE(F82:F103)</f>
        <v>0.86153846153846148</v>
      </c>
      <c r="P103" s="158"/>
      <c r="Q103" s="158"/>
      <c r="R103" s="158"/>
      <c r="S103" s="158"/>
      <c r="T103" s="158"/>
      <c r="U103" s="158"/>
      <c r="V103" s="158"/>
      <c r="W103" s="158"/>
      <c r="X103" s="158"/>
      <c r="Y103" s="158"/>
      <c r="Z103" s="158"/>
    </row>
    <row r="104" spans="1:26" ht="10.5" customHeight="1" x14ac:dyDescent="0.25">
      <c r="A104" s="313">
        <f t="shared" si="3"/>
        <v>86</v>
      </c>
      <c r="B104" s="192">
        <v>7</v>
      </c>
      <c r="C104" s="183" t="s">
        <v>362</v>
      </c>
      <c r="D104" s="334" t="s">
        <v>363</v>
      </c>
      <c r="E104" s="335" t="s">
        <v>364</v>
      </c>
      <c r="F104" s="336">
        <v>0.7</v>
      </c>
      <c r="G104" s="337"/>
      <c r="H104" s="198"/>
      <c r="I104" s="199"/>
      <c r="J104" s="199"/>
      <c r="K104" s="199"/>
      <c r="L104" s="200"/>
      <c r="M104" s="158" t="s">
        <v>271</v>
      </c>
      <c r="N104" s="158"/>
      <c r="O104" s="158"/>
      <c r="P104" s="158"/>
      <c r="Q104" s="158"/>
      <c r="R104" s="158"/>
      <c r="S104" s="158"/>
      <c r="T104" s="158"/>
      <c r="U104" s="158"/>
      <c r="V104" s="158"/>
      <c r="W104" s="158"/>
      <c r="X104" s="158"/>
      <c r="Y104" s="158"/>
      <c r="Z104" s="158"/>
    </row>
    <row r="105" spans="1:26" ht="10.5" customHeight="1" x14ac:dyDescent="0.25">
      <c r="A105" s="243">
        <f t="shared" si="3"/>
        <v>87</v>
      </c>
      <c r="B105" s="182"/>
      <c r="C105" s="193" t="s">
        <v>365</v>
      </c>
      <c r="D105" s="272"/>
      <c r="E105" s="338"/>
      <c r="F105" s="339">
        <v>0</v>
      </c>
      <c r="G105" s="197" t="s">
        <v>204</v>
      </c>
      <c r="H105" s="198"/>
      <c r="I105" s="199"/>
      <c r="J105" s="199"/>
      <c r="K105" s="199"/>
      <c r="L105" s="200"/>
      <c r="M105" s="158"/>
      <c r="N105" s="158"/>
      <c r="O105" s="158"/>
      <c r="P105" s="158"/>
      <c r="Q105" s="158"/>
      <c r="R105" s="158"/>
      <c r="S105" s="158"/>
      <c r="T105" s="158"/>
      <c r="U105" s="158"/>
      <c r="V105" s="158"/>
      <c r="W105" s="158"/>
      <c r="X105" s="158"/>
      <c r="Y105" s="158"/>
      <c r="Z105" s="158"/>
    </row>
    <row r="106" spans="1:26" ht="10.5" customHeight="1" x14ac:dyDescent="0.25">
      <c r="A106" s="243">
        <f t="shared" si="3"/>
        <v>88</v>
      </c>
      <c r="B106" s="182"/>
      <c r="C106" s="193" t="s">
        <v>365</v>
      </c>
      <c r="D106" s="272"/>
      <c r="E106" s="338"/>
      <c r="F106" s="339">
        <v>0</v>
      </c>
      <c r="G106" s="197" t="s">
        <v>366</v>
      </c>
      <c r="H106" s="198"/>
      <c r="I106" s="199"/>
      <c r="J106" s="199"/>
      <c r="K106" s="199"/>
      <c r="L106" s="200"/>
      <c r="M106" s="158"/>
      <c r="N106" s="158"/>
      <c r="O106" s="158"/>
      <c r="P106" s="158"/>
      <c r="Q106" s="158"/>
      <c r="R106" s="158"/>
      <c r="S106" s="158"/>
      <c r="T106" s="158"/>
      <c r="U106" s="158"/>
      <c r="V106" s="158"/>
      <c r="W106" s="158"/>
      <c r="X106" s="158"/>
      <c r="Y106" s="158"/>
      <c r="Z106" s="158"/>
    </row>
    <row r="107" spans="1:26" ht="10.5" customHeight="1" x14ac:dyDescent="0.25">
      <c r="A107" s="279">
        <f t="shared" si="3"/>
        <v>89</v>
      </c>
      <c r="B107" s="182"/>
      <c r="C107" s="193" t="s">
        <v>365</v>
      </c>
      <c r="D107" s="272"/>
      <c r="E107" s="338"/>
      <c r="F107" s="340">
        <v>0</v>
      </c>
      <c r="G107" s="197" t="s">
        <v>192</v>
      </c>
      <c r="H107" s="198"/>
      <c r="I107" s="199"/>
      <c r="J107" s="199"/>
      <c r="K107" s="199"/>
      <c r="L107" s="200"/>
      <c r="M107" s="158"/>
      <c r="N107" s="158"/>
      <c r="O107" s="158"/>
      <c r="P107" s="158"/>
      <c r="Q107" s="158"/>
      <c r="R107" s="158"/>
      <c r="S107" s="158"/>
      <c r="T107" s="158"/>
      <c r="U107" s="158"/>
      <c r="V107" s="158"/>
      <c r="W107" s="158"/>
      <c r="X107" s="158"/>
      <c r="Y107" s="158"/>
      <c r="Z107" s="158"/>
    </row>
    <row r="108" spans="1:26" ht="10.5" customHeight="1" x14ac:dyDescent="0.25">
      <c r="A108" s="219"/>
      <c r="B108" s="182"/>
      <c r="C108" s="193"/>
      <c r="D108" s="341"/>
      <c r="E108" s="342"/>
      <c r="F108" s="343"/>
      <c r="G108" s="344"/>
      <c r="H108" s="198"/>
      <c r="I108" s="199"/>
      <c r="J108" s="199"/>
      <c r="K108" s="199"/>
      <c r="L108" s="200"/>
      <c r="M108" s="158"/>
      <c r="N108" s="158"/>
      <c r="O108" s="158"/>
      <c r="P108" s="158"/>
      <c r="Q108" s="158"/>
      <c r="R108" s="158"/>
      <c r="S108" s="158"/>
      <c r="T108" s="158"/>
      <c r="U108" s="158"/>
      <c r="V108" s="158"/>
      <c r="W108" s="158"/>
      <c r="X108" s="158"/>
      <c r="Y108" s="158"/>
      <c r="Z108" s="158"/>
    </row>
    <row r="109" spans="1:26" ht="10.5" customHeight="1" x14ac:dyDescent="0.25">
      <c r="A109" s="319">
        <f>A107+1</f>
        <v>90</v>
      </c>
      <c r="B109" s="182"/>
      <c r="C109" s="193"/>
      <c r="D109" s="273"/>
      <c r="E109" s="345"/>
      <c r="F109" s="346">
        <v>0.7</v>
      </c>
      <c r="G109" s="205" t="s">
        <v>210</v>
      </c>
      <c r="H109" s="198"/>
      <c r="I109" s="199"/>
      <c r="J109" s="199"/>
      <c r="K109" s="199"/>
      <c r="L109" s="200"/>
      <c r="M109" s="158"/>
      <c r="N109" s="158"/>
      <c r="O109" s="158"/>
      <c r="P109" s="158"/>
      <c r="Q109" s="158"/>
      <c r="R109" s="158"/>
      <c r="S109" s="158"/>
      <c r="T109" s="158"/>
      <c r="U109" s="158"/>
      <c r="V109" s="158"/>
      <c r="W109" s="158"/>
      <c r="X109" s="158"/>
      <c r="Y109" s="158"/>
      <c r="Z109" s="158"/>
    </row>
    <row r="110" spans="1:26" ht="10.5" customHeight="1" x14ac:dyDescent="0.25">
      <c r="A110" s="313">
        <f t="shared" ref="A110:A122" si="4">A109+1</f>
        <v>91</v>
      </c>
      <c r="B110" s="182"/>
      <c r="C110" s="193" t="s">
        <v>365</v>
      </c>
      <c r="D110" s="266" t="s">
        <v>367</v>
      </c>
      <c r="E110" s="222" t="s">
        <v>368</v>
      </c>
      <c r="F110" s="346">
        <v>0.7</v>
      </c>
      <c r="G110" s="262" t="s">
        <v>210</v>
      </c>
      <c r="H110" s="198"/>
      <c r="I110" s="199"/>
      <c r="J110" s="199"/>
      <c r="K110" s="199"/>
      <c r="L110" s="200"/>
      <c r="M110" s="158" t="s">
        <v>271</v>
      </c>
      <c r="N110" s="158"/>
      <c r="O110" s="158"/>
      <c r="P110" s="158"/>
      <c r="Q110" s="158"/>
      <c r="R110" s="158"/>
      <c r="S110" s="158"/>
      <c r="T110" s="158"/>
      <c r="U110" s="158"/>
      <c r="V110" s="158"/>
      <c r="W110" s="158"/>
      <c r="X110" s="158"/>
      <c r="Y110" s="158"/>
      <c r="Z110" s="158"/>
    </row>
    <row r="111" spans="1:26" ht="10.5" customHeight="1" x14ac:dyDescent="0.25">
      <c r="A111" s="207">
        <f t="shared" si="4"/>
        <v>92</v>
      </c>
      <c r="B111" s="182"/>
      <c r="C111" s="193" t="s">
        <v>365</v>
      </c>
      <c r="D111" s="270" t="s">
        <v>369</v>
      </c>
      <c r="E111" s="347" t="s">
        <v>370</v>
      </c>
      <c r="F111" s="228">
        <v>0.7</v>
      </c>
      <c r="G111" s="276" t="s">
        <v>371</v>
      </c>
      <c r="H111" s="198"/>
      <c r="I111" s="199"/>
      <c r="J111" s="199"/>
      <c r="K111" s="199"/>
      <c r="L111" s="200"/>
      <c r="M111" s="158" t="s">
        <v>271</v>
      </c>
      <c r="N111" s="158"/>
      <c r="O111" s="158"/>
      <c r="P111" s="158"/>
      <c r="Q111" s="158"/>
      <c r="R111" s="158"/>
      <c r="S111" s="158"/>
      <c r="T111" s="158"/>
      <c r="U111" s="158"/>
      <c r="V111" s="158"/>
      <c r="W111" s="158"/>
      <c r="X111" s="158"/>
      <c r="Y111" s="158"/>
      <c r="Z111" s="158"/>
    </row>
    <row r="112" spans="1:26" ht="10.5" customHeight="1" x14ac:dyDescent="0.25">
      <c r="A112" s="202">
        <f t="shared" si="4"/>
        <v>93</v>
      </c>
      <c r="B112" s="182"/>
      <c r="C112" s="193" t="s">
        <v>365</v>
      </c>
      <c r="D112" s="273"/>
      <c r="E112" s="345" t="s">
        <v>370</v>
      </c>
      <c r="F112" s="346">
        <v>0.7</v>
      </c>
      <c r="G112" s="262" t="s">
        <v>263</v>
      </c>
      <c r="H112" s="198"/>
      <c r="I112" s="199"/>
      <c r="J112" s="199"/>
      <c r="K112" s="199"/>
      <c r="L112" s="200"/>
      <c r="M112" s="158" t="s">
        <v>271</v>
      </c>
      <c r="N112" s="158"/>
      <c r="O112" s="158"/>
      <c r="P112" s="158"/>
      <c r="Q112" s="158"/>
      <c r="R112" s="158"/>
      <c r="S112" s="158"/>
      <c r="T112" s="158"/>
      <c r="U112" s="158"/>
      <c r="V112" s="158"/>
      <c r="W112" s="158"/>
      <c r="X112" s="158"/>
      <c r="Y112" s="158"/>
      <c r="Z112" s="158"/>
    </row>
    <row r="113" spans="1:26" ht="10.5" customHeight="1" x14ac:dyDescent="0.25">
      <c r="A113" s="207">
        <f t="shared" si="4"/>
        <v>94</v>
      </c>
      <c r="B113" s="182"/>
      <c r="C113" s="193" t="s">
        <v>365</v>
      </c>
      <c r="D113" s="348" t="s">
        <v>372</v>
      </c>
      <c r="E113" s="349" t="s">
        <v>373</v>
      </c>
      <c r="F113" s="249">
        <v>1</v>
      </c>
      <c r="G113" s="350" t="s">
        <v>210</v>
      </c>
      <c r="H113" s="198"/>
      <c r="I113" s="199"/>
      <c r="J113" s="199"/>
      <c r="K113" s="199"/>
      <c r="L113" s="200"/>
      <c r="M113" s="158" t="s">
        <v>271</v>
      </c>
      <c r="N113" s="158"/>
      <c r="O113" s="158"/>
      <c r="P113" s="158"/>
      <c r="Q113" s="158"/>
      <c r="R113" s="158"/>
      <c r="S113" s="158"/>
      <c r="T113" s="158"/>
      <c r="U113" s="158"/>
      <c r="V113" s="158"/>
      <c r="W113" s="158"/>
      <c r="X113" s="158"/>
      <c r="Y113" s="158"/>
      <c r="Z113" s="158"/>
    </row>
    <row r="114" spans="1:26" ht="10.5" customHeight="1" x14ac:dyDescent="0.25">
      <c r="A114" s="191">
        <f t="shared" si="4"/>
        <v>95</v>
      </c>
      <c r="B114" s="182"/>
      <c r="C114" s="193" t="s">
        <v>365</v>
      </c>
      <c r="D114" s="272"/>
      <c r="E114" s="214" t="s">
        <v>373</v>
      </c>
      <c r="F114" s="351"/>
      <c r="G114" s="352" t="s">
        <v>210</v>
      </c>
      <c r="H114" s="198"/>
      <c r="I114" s="199"/>
      <c r="J114" s="199"/>
      <c r="K114" s="199"/>
      <c r="L114" s="200"/>
      <c r="M114" s="158"/>
      <c r="N114" s="158"/>
      <c r="O114" s="158"/>
      <c r="P114" s="158"/>
      <c r="Q114" s="158"/>
      <c r="R114" s="158"/>
      <c r="S114" s="158"/>
      <c r="T114" s="158"/>
      <c r="U114" s="158"/>
      <c r="V114" s="158"/>
      <c r="W114" s="158"/>
      <c r="X114" s="158"/>
      <c r="Y114" s="158"/>
      <c r="Z114" s="158"/>
    </row>
    <row r="115" spans="1:26" ht="10.5" customHeight="1" x14ac:dyDescent="0.25">
      <c r="A115" s="353">
        <f t="shared" si="4"/>
        <v>96</v>
      </c>
      <c r="B115" s="182"/>
      <c r="C115" s="193" t="s">
        <v>365</v>
      </c>
      <c r="D115" s="273"/>
      <c r="E115" s="217" t="s">
        <v>373</v>
      </c>
      <c r="F115" s="354"/>
      <c r="G115" s="355" t="s">
        <v>210</v>
      </c>
      <c r="H115" s="198"/>
      <c r="I115" s="199"/>
      <c r="J115" s="199"/>
      <c r="K115" s="199"/>
      <c r="L115" s="200"/>
      <c r="M115" s="158"/>
      <c r="N115" s="158"/>
      <c r="O115" s="158"/>
      <c r="P115" s="158"/>
      <c r="Q115" s="158"/>
      <c r="R115" s="158"/>
      <c r="S115" s="158"/>
      <c r="T115" s="158"/>
      <c r="U115" s="158"/>
      <c r="V115" s="158"/>
      <c r="W115" s="158"/>
      <c r="X115" s="158"/>
      <c r="Y115" s="158"/>
      <c r="Z115" s="158"/>
    </row>
    <row r="116" spans="1:26" ht="10.5" customHeight="1" x14ac:dyDescent="0.25">
      <c r="A116" s="313">
        <f t="shared" si="4"/>
        <v>97</v>
      </c>
      <c r="B116" s="182"/>
      <c r="C116" s="193" t="s">
        <v>365</v>
      </c>
      <c r="D116" s="194" t="s">
        <v>374</v>
      </c>
      <c r="E116" s="321" t="s">
        <v>375</v>
      </c>
      <c r="F116" s="356">
        <v>1</v>
      </c>
      <c r="G116" s="262" t="s">
        <v>376</v>
      </c>
      <c r="H116" s="198"/>
      <c r="I116" s="199"/>
      <c r="J116" s="199"/>
      <c r="K116" s="199"/>
      <c r="L116" s="200"/>
      <c r="M116" s="158" t="s">
        <v>284</v>
      </c>
      <c r="N116" s="158"/>
      <c r="O116" s="158"/>
      <c r="P116" s="158"/>
      <c r="Q116" s="158"/>
      <c r="R116" s="158"/>
      <c r="S116" s="158"/>
      <c r="T116" s="158"/>
      <c r="U116" s="158"/>
      <c r="V116" s="158"/>
      <c r="W116" s="158"/>
      <c r="X116" s="158"/>
      <c r="Y116" s="158"/>
      <c r="Z116" s="158"/>
    </row>
    <row r="117" spans="1:26" ht="10.5" customHeight="1" x14ac:dyDescent="0.25">
      <c r="A117" s="207">
        <f t="shared" si="4"/>
        <v>98</v>
      </c>
      <c r="B117" s="182"/>
      <c r="C117" s="193" t="s">
        <v>365</v>
      </c>
      <c r="D117" s="209" t="s">
        <v>377</v>
      </c>
      <c r="E117" s="357" t="s">
        <v>378</v>
      </c>
      <c r="F117" s="358">
        <v>0.7</v>
      </c>
      <c r="G117" s="187"/>
      <c r="H117" s="198"/>
      <c r="I117" s="199"/>
      <c r="J117" s="199"/>
      <c r="K117" s="199"/>
      <c r="L117" s="200"/>
      <c r="M117" s="158" t="s">
        <v>279</v>
      </c>
      <c r="N117" s="158"/>
      <c r="O117" s="158"/>
      <c r="P117" s="158"/>
      <c r="Q117" s="158"/>
      <c r="R117" s="158"/>
      <c r="S117" s="158"/>
      <c r="T117" s="158"/>
      <c r="U117" s="158"/>
      <c r="V117" s="158"/>
      <c r="W117" s="158"/>
      <c r="X117" s="158"/>
      <c r="Y117" s="158"/>
      <c r="Z117" s="158"/>
    </row>
    <row r="118" spans="1:26" ht="10.5" customHeight="1" x14ac:dyDescent="0.25">
      <c r="A118" s="191">
        <f t="shared" si="4"/>
        <v>99</v>
      </c>
      <c r="B118" s="182"/>
      <c r="C118" s="193" t="s">
        <v>365</v>
      </c>
      <c r="D118" s="209"/>
      <c r="E118" s="214"/>
      <c r="F118" s="359"/>
      <c r="G118" s="197" t="s">
        <v>204</v>
      </c>
      <c r="H118" s="198"/>
      <c r="I118" s="199"/>
      <c r="J118" s="199"/>
      <c r="K118" s="199"/>
      <c r="L118" s="200"/>
      <c r="M118" s="158"/>
      <c r="N118" s="158"/>
      <c r="O118" s="158"/>
      <c r="P118" s="158"/>
      <c r="Q118" s="158"/>
      <c r="R118" s="158"/>
      <c r="S118" s="158"/>
      <c r="T118" s="158"/>
      <c r="U118" s="158"/>
      <c r="V118" s="158"/>
      <c r="W118" s="158"/>
      <c r="X118" s="158"/>
      <c r="Y118" s="158"/>
      <c r="Z118" s="158"/>
    </row>
    <row r="119" spans="1:26" ht="10.5" customHeight="1" x14ac:dyDescent="0.25">
      <c r="A119" s="191">
        <f t="shared" si="4"/>
        <v>100</v>
      </c>
      <c r="B119" s="182"/>
      <c r="C119" s="193" t="s">
        <v>365</v>
      </c>
      <c r="D119" s="209"/>
      <c r="E119" s="214"/>
      <c r="F119" s="359"/>
      <c r="G119" s="197" t="s">
        <v>204</v>
      </c>
      <c r="H119" s="198"/>
      <c r="I119" s="199"/>
      <c r="J119" s="199"/>
      <c r="K119" s="199"/>
      <c r="L119" s="200"/>
      <c r="M119" s="158"/>
      <c r="N119" s="158"/>
      <c r="O119" s="158"/>
      <c r="P119" s="158"/>
      <c r="Q119" s="158"/>
      <c r="R119" s="158"/>
      <c r="S119" s="158"/>
      <c r="T119" s="158"/>
      <c r="U119" s="158"/>
      <c r="V119" s="158"/>
      <c r="W119" s="158"/>
      <c r="X119" s="158"/>
      <c r="Y119" s="158"/>
      <c r="Z119" s="158"/>
    </row>
    <row r="120" spans="1:26" ht="10.5" customHeight="1" x14ac:dyDescent="0.25">
      <c r="A120" s="191">
        <f t="shared" si="4"/>
        <v>101</v>
      </c>
      <c r="B120" s="182"/>
      <c r="C120" s="193" t="s">
        <v>365</v>
      </c>
      <c r="D120" s="209"/>
      <c r="E120" s="214"/>
      <c r="F120" s="359"/>
      <c r="G120" s="197" t="s">
        <v>11</v>
      </c>
      <c r="H120" s="198"/>
      <c r="I120" s="199"/>
      <c r="J120" s="199"/>
      <c r="K120" s="199"/>
      <c r="L120" s="200"/>
      <c r="M120" s="158"/>
      <c r="N120" s="158"/>
      <c r="O120" s="158"/>
      <c r="P120" s="158"/>
      <c r="Q120" s="158"/>
      <c r="R120" s="158"/>
      <c r="S120" s="158"/>
      <c r="T120" s="158"/>
      <c r="U120" s="158"/>
      <c r="V120" s="158"/>
      <c r="W120" s="158"/>
      <c r="X120" s="158"/>
      <c r="Y120" s="158"/>
      <c r="Z120" s="158"/>
    </row>
    <row r="121" spans="1:26" ht="10.5" customHeight="1" x14ac:dyDescent="0.25">
      <c r="A121" s="353">
        <f t="shared" si="4"/>
        <v>102</v>
      </c>
      <c r="B121" s="182"/>
      <c r="C121" s="320" t="s">
        <v>365</v>
      </c>
      <c r="D121" s="184"/>
      <c r="E121" s="360"/>
      <c r="F121" s="361"/>
      <c r="G121" s="362" t="s">
        <v>11</v>
      </c>
      <c r="H121" s="198"/>
      <c r="I121" s="199"/>
      <c r="J121" s="199"/>
      <c r="K121" s="199"/>
      <c r="L121" s="200"/>
      <c r="M121" s="158"/>
      <c r="N121" s="158"/>
      <c r="O121" s="201">
        <f>AVERAGE(F104:F121)</f>
        <v>0.5636363636363636</v>
      </c>
      <c r="P121" s="158"/>
      <c r="Q121" s="158"/>
      <c r="R121" s="158"/>
      <c r="S121" s="158"/>
      <c r="T121" s="158"/>
      <c r="U121" s="158"/>
      <c r="V121" s="158"/>
      <c r="W121" s="158"/>
      <c r="X121" s="158"/>
      <c r="Y121" s="158"/>
      <c r="Z121" s="158"/>
    </row>
    <row r="122" spans="1:26" ht="10.5" customHeight="1" x14ac:dyDescent="0.25">
      <c r="A122" s="258">
        <f t="shared" si="4"/>
        <v>103</v>
      </c>
      <c r="B122" s="288">
        <v>8</v>
      </c>
      <c r="C122" s="292" t="s">
        <v>379</v>
      </c>
      <c r="D122" s="182" t="s">
        <v>380</v>
      </c>
      <c r="E122" s="363" t="s">
        <v>381</v>
      </c>
      <c r="F122" s="364">
        <v>0.7</v>
      </c>
      <c r="G122" s="365" t="s">
        <v>320</v>
      </c>
      <c r="H122" s="230"/>
      <c r="I122" s="231"/>
      <c r="J122" s="231"/>
      <c r="K122" s="231"/>
      <c r="L122" s="232"/>
      <c r="M122" s="158" t="s">
        <v>264</v>
      </c>
      <c r="N122" s="158"/>
      <c r="O122" s="158"/>
      <c r="P122" s="158"/>
      <c r="Q122" s="158"/>
      <c r="R122" s="158"/>
      <c r="S122" s="158"/>
      <c r="T122" s="158"/>
      <c r="U122" s="158"/>
      <c r="V122" s="158"/>
      <c r="W122" s="158"/>
      <c r="X122" s="158"/>
      <c r="Y122" s="158"/>
      <c r="Z122" s="158"/>
    </row>
    <row r="123" spans="1:26" ht="10.5" customHeight="1" x14ac:dyDescent="0.25">
      <c r="A123" s="251"/>
      <c r="B123" s="288"/>
      <c r="C123" s="295"/>
      <c r="D123" s="220"/>
      <c r="E123" s="366"/>
      <c r="F123" s="218"/>
      <c r="G123" s="367"/>
      <c r="H123" s="230"/>
      <c r="I123" s="231"/>
      <c r="J123" s="231"/>
      <c r="K123" s="231"/>
      <c r="L123" s="232"/>
      <c r="M123" s="158"/>
      <c r="N123" s="158"/>
      <c r="O123" s="158"/>
      <c r="P123" s="158"/>
      <c r="Q123" s="158"/>
      <c r="R123" s="158"/>
      <c r="S123" s="158"/>
      <c r="T123" s="158"/>
      <c r="U123" s="158"/>
      <c r="V123" s="158"/>
      <c r="W123" s="158"/>
      <c r="X123" s="158"/>
      <c r="Y123" s="158"/>
      <c r="Z123" s="158"/>
    </row>
    <row r="124" spans="1:26" ht="10.5" customHeight="1" x14ac:dyDescent="0.25">
      <c r="A124" s="174">
        <f>A122+1</f>
        <v>104</v>
      </c>
      <c r="B124" s="288"/>
      <c r="C124" s="295"/>
      <c r="D124" s="238" t="s">
        <v>382</v>
      </c>
      <c r="E124" s="239" t="s">
        <v>383</v>
      </c>
      <c r="F124" s="368">
        <v>0.7</v>
      </c>
      <c r="G124" s="369" t="s">
        <v>320</v>
      </c>
      <c r="H124" s="230"/>
      <c r="I124" s="231"/>
      <c r="J124" s="231"/>
      <c r="K124" s="231"/>
      <c r="L124" s="232"/>
      <c r="M124" s="158" t="s">
        <v>279</v>
      </c>
      <c r="N124" s="158"/>
      <c r="O124" s="158"/>
      <c r="P124" s="158"/>
      <c r="Q124" s="158"/>
      <c r="R124" s="158"/>
      <c r="S124" s="158"/>
      <c r="T124" s="158"/>
      <c r="U124" s="158"/>
      <c r="V124" s="158"/>
      <c r="W124" s="158"/>
      <c r="X124" s="158"/>
      <c r="Y124" s="158"/>
      <c r="Z124" s="158"/>
    </row>
    <row r="125" spans="1:26" ht="10.5" customHeight="1" x14ac:dyDescent="0.25">
      <c r="A125" s="313">
        <f t="shared" ref="A125:A165" si="5">A124+1</f>
        <v>105</v>
      </c>
      <c r="B125" s="288"/>
      <c r="C125" s="295"/>
      <c r="D125" s="238" t="s">
        <v>384</v>
      </c>
      <c r="E125" s="239" t="s">
        <v>385</v>
      </c>
      <c r="F125" s="370">
        <v>1</v>
      </c>
      <c r="G125" s="371" t="s">
        <v>320</v>
      </c>
      <c r="H125" s="230"/>
      <c r="I125" s="231"/>
      <c r="J125" s="231"/>
      <c r="K125" s="231"/>
      <c r="L125" s="232"/>
      <c r="M125" s="158" t="s">
        <v>264</v>
      </c>
      <c r="N125" s="158"/>
      <c r="O125" s="158"/>
      <c r="P125" s="158"/>
      <c r="Q125" s="158"/>
      <c r="R125" s="158"/>
      <c r="S125" s="158"/>
      <c r="T125" s="158"/>
      <c r="U125" s="158"/>
      <c r="V125" s="158"/>
      <c r="W125" s="158"/>
      <c r="X125" s="158"/>
      <c r="Y125" s="158"/>
      <c r="Z125" s="158"/>
    </row>
    <row r="126" spans="1:26" ht="10.5" customHeight="1" x14ac:dyDescent="0.25">
      <c r="A126" s="207">
        <f t="shared" si="5"/>
        <v>106</v>
      </c>
      <c r="B126" s="288"/>
      <c r="C126" s="295"/>
      <c r="D126" s="372" t="s">
        <v>386</v>
      </c>
      <c r="E126" s="305" t="s">
        <v>387</v>
      </c>
      <c r="F126" s="322">
        <v>0.7</v>
      </c>
      <c r="G126" s="229" t="s">
        <v>320</v>
      </c>
      <c r="H126" s="230"/>
      <c r="I126" s="231"/>
      <c r="J126" s="231"/>
      <c r="K126" s="231"/>
      <c r="L126" s="232"/>
      <c r="M126" s="158" t="s">
        <v>264</v>
      </c>
      <c r="N126" s="158"/>
      <c r="O126" s="158"/>
      <c r="P126" s="158"/>
      <c r="Q126" s="158"/>
      <c r="R126" s="158"/>
      <c r="S126" s="158"/>
      <c r="T126" s="158"/>
      <c r="U126" s="158"/>
      <c r="V126" s="158"/>
      <c r="W126" s="158"/>
      <c r="X126" s="158"/>
      <c r="Y126" s="158"/>
      <c r="Z126" s="158"/>
    </row>
    <row r="127" spans="1:26" ht="10.5" customHeight="1" x14ac:dyDescent="0.25">
      <c r="A127" s="353">
        <f t="shared" si="5"/>
        <v>107</v>
      </c>
      <c r="B127" s="288"/>
      <c r="C127" s="309"/>
      <c r="D127" s="373"/>
      <c r="E127" s="374"/>
      <c r="F127" s="375">
        <v>1</v>
      </c>
      <c r="G127" s="376" t="s">
        <v>263</v>
      </c>
      <c r="H127" s="230"/>
      <c r="I127" s="231"/>
      <c r="J127" s="231"/>
      <c r="K127" s="231"/>
      <c r="L127" s="232"/>
      <c r="M127" s="158" t="s">
        <v>264</v>
      </c>
      <c r="N127" s="158"/>
      <c r="O127" s="201">
        <f>AVERAGE(F122:F127)</f>
        <v>0.82</v>
      </c>
      <c r="P127" s="158"/>
      <c r="Q127" s="158"/>
      <c r="R127" s="158"/>
      <c r="S127" s="158"/>
      <c r="T127" s="158"/>
      <c r="U127" s="158"/>
      <c r="V127" s="158"/>
      <c r="W127" s="158"/>
      <c r="X127" s="158"/>
      <c r="Y127" s="158"/>
      <c r="Z127" s="158"/>
    </row>
    <row r="128" spans="1:26" ht="10.5" customHeight="1" x14ac:dyDescent="0.25">
      <c r="A128" s="181">
        <f t="shared" si="5"/>
        <v>108</v>
      </c>
      <c r="B128" s="235">
        <v>9</v>
      </c>
      <c r="C128" s="183" t="s">
        <v>388</v>
      </c>
      <c r="D128" s="209" t="s">
        <v>389</v>
      </c>
      <c r="E128" s="357" t="s">
        <v>390</v>
      </c>
      <c r="F128" s="358">
        <v>0.7</v>
      </c>
      <c r="G128" s="377" t="s">
        <v>359</v>
      </c>
      <c r="H128" s="198"/>
      <c r="I128" s="199"/>
      <c r="J128" s="199"/>
      <c r="K128" s="199"/>
      <c r="L128" s="200"/>
      <c r="M128" s="158" t="s">
        <v>337</v>
      </c>
      <c r="N128" s="158"/>
      <c r="O128" s="158"/>
      <c r="P128" s="158"/>
      <c r="Q128" s="158"/>
      <c r="R128" s="158"/>
      <c r="S128" s="158"/>
      <c r="T128" s="158"/>
      <c r="U128" s="158"/>
      <c r="V128" s="158"/>
      <c r="W128" s="158"/>
      <c r="X128" s="158"/>
      <c r="Y128" s="158"/>
      <c r="Z128" s="158"/>
    </row>
    <row r="129" spans="1:26" ht="10.5" customHeight="1" x14ac:dyDescent="0.25">
      <c r="A129" s="191">
        <f t="shared" si="5"/>
        <v>109</v>
      </c>
      <c r="B129" s="235"/>
      <c r="C129" s="193"/>
      <c r="D129" s="209"/>
      <c r="E129" s="214"/>
      <c r="F129" s="359"/>
      <c r="G129" s="352" t="s">
        <v>359</v>
      </c>
      <c r="H129" s="198"/>
      <c r="I129" s="199"/>
      <c r="J129" s="199"/>
      <c r="K129" s="199"/>
      <c r="L129" s="200"/>
      <c r="M129" s="158"/>
      <c r="N129" s="158"/>
      <c r="O129" s="158"/>
      <c r="P129" s="158"/>
      <c r="Q129" s="158"/>
      <c r="R129" s="158"/>
      <c r="S129" s="158"/>
      <c r="T129" s="158"/>
      <c r="U129" s="158"/>
      <c r="V129" s="158"/>
      <c r="W129" s="158"/>
      <c r="X129" s="158"/>
      <c r="Y129" s="158"/>
      <c r="Z129" s="158"/>
    </row>
    <row r="130" spans="1:26" ht="10.5" customHeight="1" x14ac:dyDescent="0.25">
      <c r="A130" s="191">
        <f t="shared" si="5"/>
        <v>110</v>
      </c>
      <c r="B130" s="235"/>
      <c r="C130" s="193"/>
      <c r="D130" s="209"/>
      <c r="E130" s="214"/>
      <c r="F130" s="359"/>
      <c r="G130" s="352" t="s">
        <v>359</v>
      </c>
      <c r="H130" s="198"/>
      <c r="I130" s="199"/>
      <c r="J130" s="199"/>
      <c r="K130" s="199"/>
      <c r="L130" s="200"/>
      <c r="M130" s="158"/>
      <c r="N130" s="158"/>
      <c r="O130" s="158"/>
      <c r="P130" s="158"/>
      <c r="Q130" s="158"/>
      <c r="R130" s="158"/>
      <c r="S130" s="158"/>
      <c r="T130" s="158"/>
      <c r="U130" s="158"/>
      <c r="V130" s="158"/>
      <c r="W130" s="158"/>
      <c r="X130" s="158"/>
      <c r="Y130" s="158"/>
      <c r="Z130" s="158"/>
    </row>
    <row r="131" spans="1:26" ht="10.5" customHeight="1" x14ac:dyDescent="0.25">
      <c r="A131" s="191">
        <f t="shared" si="5"/>
        <v>111</v>
      </c>
      <c r="B131" s="235"/>
      <c r="C131" s="193"/>
      <c r="D131" s="209"/>
      <c r="E131" s="214"/>
      <c r="F131" s="359"/>
      <c r="G131" s="352" t="s">
        <v>359</v>
      </c>
      <c r="H131" s="198"/>
      <c r="I131" s="199"/>
      <c r="J131" s="199"/>
      <c r="K131" s="199"/>
      <c r="L131" s="200"/>
      <c r="M131" s="158"/>
      <c r="N131" s="158"/>
      <c r="O131" s="158"/>
      <c r="P131" s="158"/>
      <c r="Q131" s="158"/>
      <c r="R131" s="158"/>
      <c r="S131" s="158"/>
      <c r="T131" s="158"/>
      <c r="U131" s="158"/>
      <c r="V131" s="158"/>
      <c r="W131" s="158"/>
      <c r="X131" s="158"/>
      <c r="Y131" s="158"/>
      <c r="Z131" s="158"/>
    </row>
    <row r="132" spans="1:26" ht="10.5" customHeight="1" x14ac:dyDescent="0.25">
      <c r="A132" s="353">
        <f t="shared" si="5"/>
        <v>112</v>
      </c>
      <c r="B132" s="182"/>
      <c r="C132" s="320"/>
      <c r="D132" s="209"/>
      <c r="E132" s="378"/>
      <c r="F132" s="361"/>
      <c r="G132" s="379" t="s">
        <v>359</v>
      </c>
      <c r="H132" s="198"/>
      <c r="I132" s="199"/>
      <c r="J132" s="199"/>
      <c r="K132" s="199"/>
      <c r="L132" s="200"/>
      <c r="M132" s="158"/>
      <c r="N132" s="158"/>
      <c r="O132" s="158"/>
      <c r="P132" s="158"/>
      <c r="Q132" s="158"/>
      <c r="R132" s="158"/>
      <c r="S132" s="158"/>
      <c r="T132" s="158"/>
      <c r="U132" s="158"/>
      <c r="V132" s="158"/>
      <c r="W132" s="158"/>
      <c r="X132" s="158"/>
      <c r="Y132" s="158"/>
      <c r="Z132" s="158"/>
    </row>
    <row r="133" spans="1:26" ht="10.5" customHeight="1" x14ac:dyDescent="0.25">
      <c r="A133" s="191">
        <f t="shared" si="5"/>
        <v>113</v>
      </c>
      <c r="B133" s="380">
        <v>10</v>
      </c>
      <c r="C133" s="292" t="s">
        <v>391</v>
      </c>
      <c r="D133" s="381" t="s">
        <v>392</v>
      </c>
      <c r="E133" s="382" t="s">
        <v>393</v>
      </c>
      <c r="F133" s="383">
        <v>0</v>
      </c>
      <c r="G133" s="384"/>
      <c r="H133" s="198"/>
      <c r="I133" s="199"/>
      <c r="J133" s="199"/>
      <c r="K133" s="199"/>
      <c r="L133" s="200"/>
      <c r="M133" s="158"/>
      <c r="N133" s="158"/>
      <c r="O133" s="201">
        <f>AVERAGE(F128)</f>
        <v>0.7</v>
      </c>
      <c r="P133" s="158"/>
      <c r="Q133" s="158"/>
      <c r="R133" s="158"/>
      <c r="S133" s="158"/>
      <c r="T133" s="158"/>
      <c r="U133" s="158"/>
      <c r="V133" s="158"/>
      <c r="W133" s="158"/>
      <c r="X133" s="158"/>
      <c r="Y133" s="158"/>
      <c r="Z133" s="158"/>
    </row>
    <row r="134" spans="1:26" ht="10.5" customHeight="1" x14ac:dyDescent="0.25">
      <c r="A134" s="191">
        <f t="shared" si="5"/>
        <v>114</v>
      </c>
      <c r="B134" s="385"/>
      <c r="C134" s="295"/>
      <c r="D134" s="192" t="s">
        <v>394</v>
      </c>
      <c r="E134" s="305" t="s">
        <v>395</v>
      </c>
      <c r="F134" s="386">
        <v>0.7</v>
      </c>
      <c r="G134" s="229" t="s">
        <v>396</v>
      </c>
      <c r="H134" s="230"/>
      <c r="I134" s="231"/>
      <c r="J134" s="231"/>
      <c r="K134" s="231"/>
      <c r="L134" s="232"/>
      <c r="M134" s="158" t="s">
        <v>284</v>
      </c>
      <c r="N134" s="158"/>
      <c r="O134" s="158"/>
      <c r="P134" s="158"/>
      <c r="Q134" s="158"/>
      <c r="R134" s="158"/>
      <c r="S134" s="158"/>
      <c r="T134" s="158"/>
      <c r="U134" s="158"/>
      <c r="V134" s="158"/>
      <c r="W134" s="158"/>
      <c r="X134" s="158"/>
      <c r="Y134" s="158"/>
      <c r="Z134" s="158"/>
    </row>
    <row r="135" spans="1:26" ht="10.5" customHeight="1" x14ac:dyDescent="0.25">
      <c r="A135" s="191">
        <f t="shared" si="5"/>
        <v>115</v>
      </c>
      <c r="B135" s="385"/>
      <c r="C135" s="295"/>
      <c r="D135" s="192"/>
      <c r="E135" s="307"/>
      <c r="F135" s="386"/>
      <c r="G135" s="299" t="s">
        <v>396</v>
      </c>
      <c r="H135" s="230"/>
      <c r="I135" s="231"/>
      <c r="J135" s="231"/>
      <c r="K135" s="231"/>
      <c r="L135" s="232"/>
      <c r="M135" s="158"/>
      <c r="N135" s="158"/>
      <c r="O135" s="158"/>
      <c r="P135" s="158"/>
      <c r="Q135" s="158"/>
      <c r="R135" s="158"/>
      <c r="S135" s="158"/>
      <c r="T135" s="158"/>
      <c r="U135" s="158"/>
      <c r="V135" s="158"/>
      <c r="W135" s="158"/>
      <c r="X135" s="158"/>
      <c r="Y135" s="158"/>
      <c r="Z135" s="158"/>
    </row>
    <row r="136" spans="1:26" ht="10.5" customHeight="1" x14ac:dyDescent="0.25">
      <c r="A136" s="191">
        <f t="shared" si="5"/>
        <v>116</v>
      </c>
      <c r="B136" s="385"/>
      <c r="C136" s="295"/>
      <c r="D136" s="192"/>
      <c r="E136" s="307"/>
      <c r="F136" s="386"/>
      <c r="G136" s="299" t="s">
        <v>396</v>
      </c>
      <c r="H136" s="230"/>
      <c r="I136" s="231"/>
      <c r="J136" s="231"/>
      <c r="K136" s="231"/>
      <c r="L136" s="232"/>
      <c r="M136" s="158"/>
      <c r="N136" s="158"/>
      <c r="O136" s="158"/>
      <c r="P136" s="158"/>
      <c r="Q136" s="158"/>
      <c r="R136" s="158"/>
      <c r="S136" s="158"/>
      <c r="T136" s="158"/>
      <c r="U136" s="158"/>
      <c r="V136" s="158"/>
      <c r="W136" s="158"/>
      <c r="X136" s="158"/>
      <c r="Y136" s="158"/>
      <c r="Z136" s="158"/>
    </row>
    <row r="137" spans="1:26" ht="10.5" customHeight="1" x14ac:dyDescent="0.25">
      <c r="A137" s="191">
        <f t="shared" si="5"/>
        <v>117</v>
      </c>
      <c r="B137" s="385"/>
      <c r="C137" s="295"/>
      <c r="D137" s="192"/>
      <c r="E137" s="307"/>
      <c r="F137" s="386"/>
      <c r="G137" s="299" t="s">
        <v>396</v>
      </c>
      <c r="H137" s="230"/>
      <c r="I137" s="231"/>
      <c r="J137" s="231"/>
      <c r="K137" s="231"/>
      <c r="L137" s="232"/>
      <c r="M137" s="158"/>
      <c r="N137" s="158"/>
      <c r="O137" s="158"/>
      <c r="P137" s="158"/>
      <c r="Q137" s="158"/>
      <c r="R137" s="158"/>
      <c r="S137" s="158"/>
      <c r="T137" s="158"/>
      <c r="U137" s="158"/>
      <c r="V137" s="158"/>
      <c r="W137" s="158"/>
      <c r="X137" s="158"/>
      <c r="Y137" s="158"/>
      <c r="Z137" s="158"/>
    </row>
    <row r="138" spans="1:26" ht="10.5" customHeight="1" x14ac:dyDescent="0.25">
      <c r="A138" s="191">
        <f t="shared" si="5"/>
        <v>118</v>
      </c>
      <c r="B138" s="385"/>
      <c r="C138" s="295"/>
      <c r="D138" s="192"/>
      <c r="E138" s="307"/>
      <c r="F138" s="386"/>
      <c r="G138" s="299" t="s">
        <v>396</v>
      </c>
      <c r="H138" s="230"/>
      <c r="I138" s="231"/>
      <c r="J138" s="231"/>
      <c r="K138" s="231"/>
      <c r="L138" s="232"/>
      <c r="M138" s="158"/>
      <c r="N138" s="158"/>
      <c r="O138" s="158"/>
      <c r="P138" s="158"/>
      <c r="Q138" s="158"/>
      <c r="R138" s="158"/>
      <c r="S138" s="158"/>
      <c r="T138" s="158"/>
      <c r="U138" s="158"/>
      <c r="V138" s="158"/>
      <c r="W138" s="158"/>
      <c r="X138" s="158"/>
      <c r="Y138" s="158"/>
      <c r="Z138" s="158"/>
    </row>
    <row r="139" spans="1:26" ht="10.5" customHeight="1" x14ac:dyDescent="0.25">
      <c r="A139" s="191">
        <f t="shared" si="5"/>
        <v>119</v>
      </c>
      <c r="B139" s="385"/>
      <c r="C139" s="295"/>
      <c r="D139" s="192"/>
      <c r="E139" s="307"/>
      <c r="F139" s="386"/>
      <c r="G139" s="299" t="s">
        <v>396</v>
      </c>
      <c r="H139" s="230"/>
      <c r="I139" s="231"/>
      <c r="J139" s="231"/>
      <c r="K139" s="231"/>
      <c r="L139" s="232"/>
      <c r="M139" s="158"/>
      <c r="N139" s="158"/>
      <c r="O139" s="158"/>
      <c r="P139" s="158"/>
      <c r="Q139" s="158"/>
      <c r="R139" s="158"/>
      <c r="S139" s="158"/>
      <c r="T139" s="158"/>
      <c r="U139" s="158"/>
      <c r="V139" s="158"/>
      <c r="W139" s="158"/>
      <c r="X139" s="158"/>
      <c r="Y139" s="158"/>
      <c r="Z139" s="158"/>
    </row>
    <row r="140" spans="1:26" ht="10.5" customHeight="1" x14ac:dyDescent="0.25">
      <c r="A140" s="202">
        <f t="shared" si="5"/>
        <v>120</v>
      </c>
      <c r="B140" s="385"/>
      <c r="C140" s="295"/>
      <c r="D140" s="192"/>
      <c r="E140" s="307"/>
      <c r="F140" s="386"/>
      <c r="G140" s="237" t="s">
        <v>396</v>
      </c>
      <c r="H140" s="230"/>
      <c r="I140" s="231"/>
      <c r="J140" s="231"/>
      <c r="K140" s="231"/>
      <c r="L140" s="232"/>
      <c r="M140" s="158"/>
      <c r="N140" s="158"/>
      <c r="O140" s="158"/>
      <c r="P140" s="158"/>
      <c r="Q140" s="158"/>
      <c r="R140" s="158"/>
      <c r="S140" s="158"/>
      <c r="T140" s="158"/>
      <c r="U140" s="158"/>
      <c r="V140" s="158"/>
      <c r="W140" s="158"/>
      <c r="X140" s="158"/>
      <c r="Y140" s="158"/>
      <c r="Z140" s="158"/>
    </row>
    <row r="141" spans="1:26" ht="10.5" customHeight="1" x14ac:dyDescent="0.25">
      <c r="A141" s="207">
        <f t="shared" si="5"/>
        <v>121</v>
      </c>
      <c r="B141" s="385"/>
      <c r="C141" s="295"/>
      <c r="D141" s="192"/>
      <c r="E141" s="307"/>
      <c r="F141" s="386"/>
      <c r="G141" s="229" t="s">
        <v>396</v>
      </c>
      <c r="H141" s="230"/>
      <c r="I141" s="231"/>
      <c r="J141" s="231"/>
      <c r="K141" s="231"/>
      <c r="L141" s="232"/>
      <c r="M141" s="158"/>
      <c r="N141" s="158"/>
      <c r="O141" s="158"/>
      <c r="P141" s="158"/>
      <c r="Q141" s="158"/>
      <c r="R141" s="158"/>
      <c r="S141" s="158"/>
      <c r="T141" s="158"/>
      <c r="U141" s="158"/>
      <c r="V141" s="158"/>
      <c r="W141" s="158"/>
      <c r="X141" s="158"/>
      <c r="Y141" s="158"/>
      <c r="Z141" s="158"/>
    </row>
    <row r="142" spans="1:26" ht="10.5" customHeight="1" x14ac:dyDescent="0.25">
      <c r="A142" s="191">
        <f t="shared" si="5"/>
        <v>122</v>
      </c>
      <c r="B142" s="385"/>
      <c r="C142" s="295"/>
      <c r="D142" s="220"/>
      <c r="E142" s="236"/>
      <c r="F142" s="387"/>
      <c r="G142" s="237" t="s">
        <v>396</v>
      </c>
      <c r="H142" s="230"/>
      <c r="I142" s="231"/>
      <c r="J142" s="231"/>
      <c r="K142" s="231"/>
      <c r="L142" s="232"/>
      <c r="M142" s="158"/>
      <c r="N142" s="158"/>
      <c r="O142" s="158"/>
      <c r="P142" s="158"/>
      <c r="Q142" s="158"/>
      <c r="R142" s="158"/>
      <c r="S142" s="158"/>
      <c r="T142" s="158"/>
      <c r="U142" s="158"/>
      <c r="V142" s="158"/>
      <c r="W142" s="158"/>
      <c r="X142" s="158"/>
      <c r="Y142" s="158"/>
      <c r="Z142" s="158"/>
    </row>
    <row r="143" spans="1:26" ht="10.5" customHeight="1" x14ac:dyDescent="0.25">
      <c r="A143" s="191">
        <f t="shared" si="5"/>
        <v>123</v>
      </c>
      <c r="B143" s="385"/>
      <c r="C143" s="295"/>
      <c r="D143" s="247" t="s">
        <v>397</v>
      </c>
      <c r="E143" s="227" t="s">
        <v>398</v>
      </c>
      <c r="F143" s="388">
        <v>0.7</v>
      </c>
      <c r="G143" s="229" t="s">
        <v>396</v>
      </c>
      <c r="H143" s="230"/>
      <c r="I143" s="231"/>
      <c r="J143" s="231"/>
      <c r="K143" s="231"/>
      <c r="L143" s="232"/>
      <c r="M143" s="158" t="s">
        <v>271</v>
      </c>
      <c r="N143" s="158"/>
      <c r="O143" s="158"/>
      <c r="P143" s="158"/>
      <c r="Q143" s="158"/>
      <c r="R143" s="158"/>
      <c r="S143" s="158"/>
      <c r="T143" s="158"/>
      <c r="U143" s="158"/>
      <c r="V143" s="158"/>
      <c r="W143" s="158"/>
      <c r="X143" s="158"/>
      <c r="Y143" s="158"/>
      <c r="Z143" s="158"/>
    </row>
    <row r="144" spans="1:26" ht="10.5" customHeight="1" x14ac:dyDescent="0.25">
      <c r="A144" s="191">
        <f t="shared" si="5"/>
        <v>124</v>
      </c>
      <c r="B144" s="385"/>
      <c r="C144" s="295"/>
      <c r="D144" s="182"/>
      <c r="E144" s="307"/>
      <c r="F144" s="386"/>
      <c r="G144" s="299" t="s">
        <v>396</v>
      </c>
      <c r="H144" s="230"/>
      <c r="I144" s="231"/>
      <c r="J144" s="231"/>
      <c r="K144" s="231"/>
      <c r="L144" s="232"/>
      <c r="M144" s="158"/>
      <c r="N144" s="158"/>
      <c r="O144" s="158"/>
      <c r="P144" s="158"/>
      <c r="Q144" s="158"/>
      <c r="R144" s="158"/>
      <c r="S144" s="158"/>
      <c r="T144" s="158"/>
      <c r="U144" s="158"/>
      <c r="V144" s="158"/>
      <c r="W144" s="158"/>
      <c r="X144" s="158"/>
      <c r="Y144" s="158"/>
      <c r="Z144" s="158"/>
    </row>
    <row r="145" spans="1:26" ht="10.5" customHeight="1" x14ac:dyDescent="0.25">
      <c r="A145" s="191">
        <f t="shared" si="5"/>
        <v>125</v>
      </c>
      <c r="B145" s="385"/>
      <c r="C145" s="295"/>
      <c r="D145" s="182"/>
      <c r="E145" s="307"/>
      <c r="F145" s="386"/>
      <c r="G145" s="299" t="s">
        <v>396</v>
      </c>
      <c r="H145" s="230"/>
      <c r="I145" s="231"/>
      <c r="J145" s="231"/>
      <c r="K145" s="231"/>
      <c r="L145" s="232"/>
      <c r="M145" s="158"/>
      <c r="N145" s="158"/>
      <c r="O145" s="158"/>
      <c r="P145" s="158"/>
      <c r="Q145" s="158"/>
      <c r="R145" s="158"/>
      <c r="S145" s="158"/>
      <c r="T145" s="158"/>
      <c r="U145" s="158"/>
      <c r="V145" s="158"/>
      <c r="W145" s="158"/>
      <c r="X145" s="158"/>
      <c r="Y145" s="158"/>
      <c r="Z145" s="158"/>
    </row>
    <row r="146" spans="1:26" ht="10.5" customHeight="1" x14ac:dyDescent="0.25">
      <c r="A146" s="191">
        <f t="shared" si="5"/>
        <v>126</v>
      </c>
      <c r="B146" s="385"/>
      <c r="C146" s="295"/>
      <c r="D146" s="182"/>
      <c r="E146" s="307"/>
      <c r="F146" s="386"/>
      <c r="G146" s="299" t="s">
        <v>396</v>
      </c>
      <c r="H146" s="230"/>
      <c r="I146" s="231"/>
      <c r="J146" s="231"/>
      <c r="K146" s="231"/>
      <c r="L146" s="232"/>
      <c r="M146" s="158"/>
      <c r="N146" s="158"/>
      <c r="O146" s="158"/>
      <c r="P146" s="158"/>
      <c r="Q146" s="158"/>
      <c r="R146" s="158"/>
      <c r="S146" s="158"/>
      <c r="T146" s="158"/>
      <c r="U146" s="158"/>
      <c r="V146" s="158"/>
      <c r="W146" s="158"/>
      <c r="X146" s="158"/>
      <c r="Y146" s="158"/>
      <c r="Z146" s="158"/>
    </row>
    <row r="147" spans="1:26" ht="10.5" customHeight="1" x14ac:dyDescent="0.25">
      <c r="A147" s="191">
        <f t="shared" si="5"/>
        <v>127</v>
      </c>
      <c r="B147" s="385"/>
      <c r="C147" s="295"/>
      <c r="D147" s="182"/>
      <c r="E147" s="307"/>
      <c r="F147" s="386"/>
      <c r="G147" s="299" t="s">
        <v>396</v>
      </c>
      <c r="H147" s="230"/>
      <c r="I147" s="231"/>
      <c r="J147" s="231"/>
      <c r="K147" s="231"/>
      <c r="L147" s="232"/>
      <c r="M147" s="158"/>
      <c r="N147" s="158"/>
      <c r="O147" s="158"/>
      <c r="P147" s="158"/>
      <c r="Q147" s="158"/>
      <c r="R147" s="158"/>
      <c r="S147" s="158"/>
      <c r="T147" s="158"/>
      <c r="U147" s="158"/>
      <c r="V147" s="158"/>
      <c r="W147" s="158"/>
      <c r="X147" s="158"/>
      <c r="Y147" s="158"/>
      <c r="Z147" s="158"/>
    </row>
    <row r="148" spans="1:26" ht="10.5" customHeight="1" x14ac:dyDescent="0.25">
      <c r="A148" s="191">
        <f t="shared" si="5"/>
        <v>128</v>
      </c>
      <c r="B148" s="385"/>
      <c r="C148" s="295"/>
      <c r="D148" s="182"/>
      <c r="E148" s="307"/>
      <c r="F148" s="386"/>
      <c r="G148" s="299" t="s">
        <v>396</v>
      </c>
      <c r="H148" s="230"/>
      <c r="I148" s="231"/>
      <c r="J148" s="231"/>
      <c r="K148" s="231"/>
      <c r="L148" s="232"/>
      <c r="M148" s="158"/>
      <c r="N148" s="158"/>
      <c r="O148" s="158"/>
      <c r="P148" s="158"/>
      <c r="Q148" s="158"/>
      <c r="R148" s="158"/>
      <c r="S148" s="158"/>
      <c r="T148" s="158"/>
      <c r="U148" s="158"/>
      <c r="V148" s="158"/>
      <c r="W148" s="158"/>
      <c r="X148" s="158"/>
      <c r="Y148" s="158"/>
      <c r="Z148" s="158"/>
    </row>
    <row r="149" spans="1:26" ht="10.5" customHeight="1" x14ac:dyDescent="0.25">
      <c r="A149" s="191">
        <f t="shared" si="5"/>
        <v>129</v>
      </c>
      <c r="B149" s="385"/>
      <c r="C149" s="295"/>
      <c r="D149" s="182"/>
      <c r="E149" s="307"/>
      <c r="F149" s="386"/>
      <c r="G149" s="299" t="s">
        <v>396</v>
      </c>
      <c r="H149" s="230"/>
      <c r="I149" s="231"/>
      <c r="J149" s="231"/>
      <c r="K149" s="231"/>
      <c r="L149" s="232"/>
      <c r="M149" s="158"/>
      <c r="N149" s="158"/>
      <c r="O149" s="158"/>
      <c r="P149" s="158"/>
      <c r="Q149" s="158"/>
      <c r="R149" s="158"/>
      <c r="S149" s="158"/>
      <c r="T149" s="158"/>
      <c r="U149" s="158"/>
      <c r="V149" s="158"/>
      <c r="W149" s="158"/>
      <c r="X149" s="158"/>
      <c r="Y149" s="158"/>
      <c r="Z149" s="158"/>
    </row>
    <row r="150" spans="1:26" ht="10.5" customHeight="1" x14ac:dyDescent="0.25">
      <c r="A150" s="191">
        <f t="shared" si="5"/>
        <v>130</v>
      </c>
      <c r="B150" s="385"/>
      <c r="C150" s="295"/>
      <c r="D150" s="182"/>
      <c r="E150" s="307"/>
      <c r="F150" s="386"/>
      <c r="G150" s="299" t="s">
        <v>396</v>
      </c>
      <c r="H150" s="230"/>
      <c r="I150" s="231"/>
      <c r="J150" s="231"/>
      <c r="K150" s="231"/>
      <c r="L150" s="232"/>
      <c r="M150" s="158"/>
      <c r="N150" s="158"/>
      <c r="O150" s="158"/>
      <c r="P150" s="158"/>
      <c r="Q150" s="158"/>
      <c r="R150" s="158"/>
      <c r="S150" s="158"/>
      <c r="T150" s="158"/>
      <c r="U150" s="158"/>
      <c r="V150" s="158"/>
      <c r="W150" s="158"/>
      <c r="X150" s="158"/>
      <c r="Y150" s="158"/>
      <c r="Z150" s="158"/>
    </row>
    <row r="151" spans="1:26" ht="10.5" customHeight="1" x14ac:dyDescent="0.25">
      <c r="A151" s="191">
        <f t="shared" si="5"/>
        <v>131</v>
      </c>
      <c r="B151" s="385"/>
      <c r="C151" s="295"/>
      <c r="D151" s="182"/>
      <c r="E151" s="307"/>
      <c r="F151" s="386"/>
      <c r="G151" s="299" t="s">
        <v>396</v>
      </c>
      <c r="H151" s="230"/>
      <c r="I151" s="231"/>
      <c r="J151" s="231"/>
      <c r="K151" s="231"/>
      <c r="L151" s="232"/>
      <c r="M151" s="158"/>
      <c r="N151" s="158"/>
      <c r="O151" s="158"/>
      <c r="P151" s="158"/>
      <c r="Q151" s="158"/>
      <c r="R151" s="158"/>
      <c r="S151" s="158"/>
      <c r="T151" s="158"/>
      <c r="U151" s="158"/>
      <c r="V151" s="158"/>
      <c r="W151" s="158"/>
      <c r="X151" s="158"/>
      <c r="Y151" s="158"/>
      <c r="Z151" s="158"/>
    </row>
    <row r="152" spans="1:26" ht="10.5" customHeight="1" x14ac:dyDescent="0.25">
      <c r="A152" s="191">
        <f t="shared" si="5"/>
        <v>132</v>
      </c>
      <c r="B152" s="385"/>
      <c r="C152" s="295"/>
      <c r="D152" s="182"/>
      <c r="E152" s="307"/>
      <c r="F152" s="386"/>
      <c r="G152" s="299" t="s">
        <v>396</v>
      </c>
      <c r="H152" s="230"/>
      <c r="I152" s="231"/>
      <c r="J152" s="231"/>
      <c r="K152" s="231"/>
      <c r="L152" s="232"/>
      <c r="M152" s="158"/>
      <c r="N152" s="158"/>
      <c r="O152" s="158"/>
      <c r="P152" s="158"/>
      <c r="Q152" s="158"/>
      <c r="R152" s="158"/>
      <c r="S152" s="158"/>
      <c r="T152" s="158"/>
      <c r="U152" s="158"/>
      <c r="V152" s="158"/>
      <c r="W152" s="158"/>
      <c r="X152" s="158"/>
      <c r="Y152" s="158"/>
      <c r="Z152" s="158"/>
    </row>
    <row r="153" spans="1:26" ht="10.5" customHeight="1" x14ac:dyDescent="0.25">
      <c r="A153" s="191">
        <f t="shared" si="5"/>
        <v>133</v>
      </c>
      <c r="B153" s="385"/>
      <c r="C153" s="295"/>
      <c r="D153" s="182"/>
      <c r="E153" s="307"/>
      <c r="F153" s="386"/>
      <c r="G153" s="299" t="s">
        <v>396</v>
      </c>
      <c r="H153" s="230"/>
      <c r="I153" s="231"/>
      <c r="J153" s="231"/>
      <c r="K153" s="231"/>
      <c r="L153" s="232"/>
      <c r="M153" s="158"/>
      <c r="N153" s="158"/>
      <c r="O153" s="158"/>
      <c r="P153" s="158"/>
      <c r="Q153" s="158"/>
      <c r="R153" s="158"/>
      <c r="S153" s="158"/>
      <c r="T153" s="158"/>
      <c r="U153" s="158"/>
      <c r="V153" s="158"/>
      <c r="W153" s="158"/>
      <c r="X153" s="158"/>
      <c r="Y153" s="158"/>
      <c r="Z153" s="158"/>
    </row>
    <row r="154" spans="1:26" ht="10.5" customHeight="1" x14ac:dyDescent="0.25">
      <c r="A154" s="191">
        <f t="shared" si="5"/>
        <v>134</v>
      </c>
      <c r="B154" s="385"/>
      <c r="C154" s="295"/>
      <c r="D154" s="182"/>
      <c r="E154" s="307"/>
      <c r="F154" s="386"/>
      <c r="G154" s="299" t="s">
        <v>396</v>
      </c>
      <c r="H154" s="230"/>
      <c r="I154" s="231"/>
      <c r="J154" s="231"/>
      <c r="K154" s="231"/>
      <c r="L154" s="232"/>
      <c r="M154" s="158"/>
      <c r="N154" s="158"/>
      <c r="O154" s="158"/>
      <c r="P154" s="158"/>
      <c r="Q154" s="158"/>
      <c r="R154" s="158"/>
      <c r="S154" s="158"/>
      <c r="T154" s="158"/>
      <c r="U154" s="158"/>
      <c r="V154" s="158"/>
      <c r="W154" s="158"/>
      <c r="X154" s="158"/>
      <c r="Y154" s="158"/>
      <c r="Z154" s="158"/>
    </row>
    <row r="155" spans="1:26" ht="10.5" customHeight="1" x14ac:dyDescent="0.25">
      <c r="A155" s="202">
        <f t="shared" si="5"/>
        <v>135</v>
      </c>
      <c r="B155" s="385"/>
      <c r="C155" s="295"/>
      <c r="D155" s="182"/>
      <c r="E155" s="307"/>
      <c r="F155" s="386"/>
      <c r="G155" s="299" t="s">
        <v>396</v>
      </c>
      <c r="H155" s="230"/>
      <c r="I155" s="231"/>
      <c r="J155" s="231"/>
      <c r="K155" s="231"/>
      <c r="L155" s="232"/>
      <c r="M155" s="158"/>
      <c r="N155" s="158"/>
      <c r="O155" s="158"/>
      <c r="P155" s="158"/>
      <c r="Q155" s="158"/>
      <c r="R155" s="158"/>
      <c r="S155" s="158"/>
      <c r="T155" s="158"/>
      <c r="U155" s="158"/>
      <c r="V155" s="158"/>
      <c r="W155" s="158"/>
      <c r="X155" s="158"/>
      <c r="Y155" s="158"/>
      <c r="Z155" s="158"/>
    </row>
    <row r="156" spans="1:26" ht="10.5" customHeight="1" x14ac:dyDescent="0.25">
      <c r="A156" s="207">
        <f t="shared" si="5"/>
        <v>136</v>
      </c>
      <c r="B156" s="385"/>
      <c r="C156" s="295"/>
      <c r="D156" s="182"/>
      <c r="E156" s="307"/>
      <c r="F156" s="386"/>
      <c r="G156" s="299" t="s">
        <v>396</v>
      </c>
      <c r="H156" s="230"/>
      <c r="I156" s="231"/>
      <c r="J156" s="231"/>
      <c r="K156" s="231"/>
      <c r="L156" s="232"/>
      <c r="M156" s="158"/>
      <c r="N156" s="158"/>
      <c r="O156" s="158"/>
      <c r="P156" s="158"/>
      <c r="Q156" s="158"/>
      <c r="R156" s="158"/>
      <c r="S156" s="158"/>
      <c r="T156" s="158"/>
      <c r="U156" s="158"/>
      <c r="V156" s="158"/>
      <c r="W156" s="158"/>
      <c r="X156" s="158"/>
      <c r="Y156" s="158"/>
      <c r="Z156" s="158"/>
    </row>
    <row r="157" spans="1:26" ht="10.5" customHeight="1" x14ac:dyDescent="0.25">
      <c r="A157" s="191">
        <f t="shared" si="5"/>
        <v>137</v>
      </c>
      <c r="B157" s="385"/>
      <c r="C157" s="295"/>
      <c r="D157" s="235"/>
      <c r="E157" s="236"/>
      <c r="F157" s="387"/>
      <c r="G157" s="237" t="s">
        <v>396</v>
      </c>
      <c r="H157" s="230"/>
      <c r="I157" s="231"/>
      <c r="J157" s="231"/>
      <c r="K157" s="231"/>
      <c r="L157" s="232"/>
      <c r="M157" s="158"/>
      <c r="N157" s="158"/>
      <c r="O157" s="158"/>
      <c r="P157" s="158"/>
      <c r="Q157" s="158"/>
      <c r="R157" s="158"/>
      <c r="S157" s="158"/>
      <c r="T157" s="158"/>
      <c r="U157" s="158"/>
      <c r="V157" s="158"/>
      <c r="W157" s="158"/>
      <c r="X157" s="158"/>
      <c r="Y157" s="158"/>
      <c r="Z157" s="158"/>
    </row>
    <row r="158" spans="1:26" ht="10.5" customHeight="1" x14ac:dyDescent="0.25">
      <c r="A158" s="191">
        <f t="shared" si="5"/>
        <v>138</v>
      </c>
      <c r="B158" s="385"/>
      <c r="C158" s="295"/>
      <c r="D158" s="247" t="s">
        <v>399</v>
      </c>
      <c r="E158" s="227" t="s">
        <v>400</v>
      </c>
      <c r="F158" s="388">
        <v>0.7</v>
      </c>
      <c r="G158" s="229" t="s">
        <v>396</v>
      </c>
      <c r="H158" s="230"/>
      <c r="I158" s="231"/>
      <c r="J158" s="231"/>
      <c r="K158" s="231"/>
      <c r="L158" s="232"/>
      <c r="M158" s="158" t="s">
        <v>271</v>
      </c>
      <c r="N158" s="158"/>
      <c r="O158" s="158"/>
      <c r="P158" s="158"/>
      <c r="Q158" s="158"/>
      <c r="R158" s="158"/>
      <c r="S158" s="158"/>
      <c r="T158" s="158"/>
      <c r="U158" s="158"/>
      <c r="V158" s="158"/>
      <c r="W158" s="158"/>
      <c r="X158" s="158"/>
      <c r="Y158" s="158"/>
      <c r="Z158" s="158"/>
    </row>
    <row r="159" spans="1:26" ht="10.5" customHeight="1" x14ac:dyDescent="0.25">
      <c r="A159" s="191">
        <f t="shared" si="5"/>
        <v>139</v>
      </c>
      <c r="B159" s="385"/>
      <c r="C159" s="295"/>
      <c r="D159" s="182"/>
      <c r="E159" s="307"/>
      <c r="F159" s="386"/>
      <c r="G159" s="299" t="s">
        <v>396</v>
      </c>
      <c r="H159" s="230"/>
      <c r="I159" s="231"/>
      <c r="J159" s="231"/>
      <c r="K159" s="231"/>
      <c r="L159" s="232"/>
      <c r="M159" s="158"/>
      <c r="N159" s="158"/>
      <c r="O159" s="158"/>
      <c r="P159" s="158"/>
      <c r="Q159" s="158"/>
      <c r="R159" s="158"/>
      <c r="S159" s="158"/>
      <c r="T159" s="158"/>
      <c r="U159" s="158"/>
      <c r="V159" s="158"/>
      <c r="W159" s="158"/>
      <c r="X159" s="158"/>
      <c r="Y159" s="158"/>
      <c r="Z159" s="158"/>
    </row>
    <row r="160" spans="1:26" ht="10.5" customHeight="1" x14ac:dyDescent="0.25">
      <c r="A160" s="191">
        <f t="shared" si="5"/>
        <v>140</v>
      </c>
      <c r="B160" s="385"/>
      <c r="C160" s="295"/>
      <c r="D160" s="182"/>
      <c r="E160" s="307"/>
      <c r="F160" s="386"/>
      <c r="G160" s="299" t="s">
        <v>396</v>
      </c>
      <c r="H160" s="230"/>
      <c r="I160" s="231"/>
      <c r="J160" s="231"/>
      <c r="K160" s="231"/>
      <c r="L160" s="232"/>
      <c r="M160" s="158"/>
      <c r="N160" s="158"/>
      <c r="O160" s="158"/>
      <c r="P160" s="158"/>
      <c r="Q160" s="158"/>
      <c r="R160" s="158"/>
      <c r="S160" s="158"/>
      <c r="T160" s="158"/>
      <c r="U160" s="158"/>
      <c r="V160" s="158"/>
      <c r="W160" s="158"/>
      <c r="X160" s="158"/>
      <c r="Y160" s="158"/>
      <c r="Z160" s="158"/>
    </row>
    <row r="161" spans="1:26" ht="10.5" customHeight="1" x14ac:dyDescent="0.25">
      <c r="A161" s="191">
        <f t="shared" si="5"/>
        <v>141</v>
      </c>
      <c r="B161" s="385"/>
      <c r="C161" s="295"/>
      <c r="D161" s="182"/>
      <c r="E161" s="307"/>
      <c r="F161" s="386"/>
      <c r="G161" s="299" t="s">
        <v>396</v>
      </c>
      <c r="H161" s="230"/>
      <c r="I161" s="231"/>
      <c r="J161" s="231"/>
      <c r="K161" s="231"/>
      <c r="L161" s="232"/>
      <c r="M161" s="158"/>
      <c r="N161" s="158"/>
      <c r="O161" s="158"/>
      <c r="P161" s="158"/>
      <c r="Q161" s="158"/>
      <c r="R161" s="158"/>
      <c r="S161" s="158"/>
      <c r="T161" s="158"/>
      <c r="U161" s="158"/>
      <c r="V161" s="158"/>
      <c r="W161" s="158"/>
      <c r="X161" s="158"/>
      <c r="Y161" s="158"/>
      <c r="Z161" s="158"/>
    </row>
    <row r="162" spans="1:26" ht="10.5" customHeight="1" x14ac:dyDescent="0.25">
      <c r="A162" s="191">
        <f t="shared" si="5"/>
        <v>142</v>
      </c>
      <c r="B162" s="385"/>
      <c r="C162" s="295"/>
      <c r="D162" s="182"/>
      <c r="E162" s="307"/>
      <c r="F162" s="386"/>
      <c r="G162" s="299" t="s">
        <v>396</v>
      </c>
      <c r="H162" s="230"/>
      <c r="I162" s="231"/>
      <c r="J162" s="231"/>
      <c r="K162" s="231"/>
      <c r="L162" s="232"/>
      <c r="M162" s="158"/>
      <c r="N162" s="158"/>
      <c r="O162" s="158"/>
      <c r="P162" s="158"/>
      <c r="Q162" s="158"/>
      <c r="R162" s="158"/>
      <c r="S162" s="158"/>
      <c r="T162" s="158"/>
      <c r="U162" s="158"/>
      <c r="V162" s="158"/>
      <c r="W162" s="158"/>
      <c r="X162" s="158"/>
      <c r="Y162" s="158"/>
      <c r="Z162" s="158"/>
    </row>
    <row r="163" spans="1:26" ht="10.5" customHeight="1" x14ac:dyDescent="0.25">
      <c r="A163" s="191">
        <f t="shared" si="5"/>
        <v>143</v>
      </c>
      <c r="B163" s="385"/>
      <c r="C163" s="295"/>
      <c r="D163" s="182"/>
      <c r="E163" s="307"/>
      <c r="F163" s="386"/>
      <c r="G163" s="299" t="s">
        <v>396</v>
      </c>
      <c r="H163" s="230"/>
      <c r="I163" s="231"/>
      <c r="J163" s="231"/>
      <c r="K163" s="231"/>
      <c r="L163" s="232"/>
      <c r="M163" s="158"/>
      <c r="N163" s="158"/>
      <c r="O163" s="158"/>
      <c r="P163" s="158"/>
      <c r="Q163" s="158"/>
      <c r="R163" s="158"/>
      <c r="S163" s="158"/>
      <c r="T163" s="158"/>
      <c r="U163" s="158"/>
      <c r="V163" s="158"/>
      <c r="W163" s="158"/>
      <c r="X163" s="158"/>
      <c r="Y163" s="158"/>
      <c r="Z163" s="158"/>
    </row>
    <row r="164" spans="1:26" ht="10.5" customHeight="1" x14ac:dyDescent="0.25">
      <c r="A164" s="202">
        <f t="shared" si="5"/>
        <v>144</v>
      </c>
      <c r="B164" s="385"/>
      <c r="C164" s="295"/>
      <c r="D164" s="182"/>
      <c r="E164" s="307"/>
      <c r="F164" s="386"/>
      <c r="G164" s="299" t="s">
        <v>396</v>
      </c>
      <c r="H164" s="230"/>
      <c r="I164" s="231"/>
      <c r="J164" s="231"/>
      <c r="K164" s="231"/>
      <c r="L164" s="232"/>
      <c r="M164" s="158"/>
      <c r="N164" s="158"/>
      <c r="O164" s="158"/>
      <c r="P164" s="158"/>
      <c r="Q164" s="158"/>
      <c r="R164" s="158"/>
      <c r="S164" s="158"/>
      <c r="T164" s="158"/>
      <c r="U164" s="158"/>
      <c r="V164" s="158"/>
      <c r="W164" s="158"/>
      <c r="X164" s="158"/>
      <c r="Y164" s="158"/>
      <c r="Z164" s="158"/>
    </row>
    <row r="165" spans="1:26" ht="10.5" customHeight="1" x14ac:dyDescent="0.25">
      <c r="A165" s="279">
        <f t="shared" si="5"/>
        <v>145</v>
      </c>
      <c r="B165" s="385"/>
      <c r="C165" s="295"/>
      <c r="D165" s="182"/>
      <c r="E165" s="307"/>
      <c r="F165" s="386"/>
      <c r="G165" s="299" t="s">
        <v>396</v>
      </c>
      <c r="H165" s="230"/>
      <c r="I165" s="231"/>
      <c r="J165" s="231"/>
      <c r="K165" s="231"/>
      <c r="L165" s="232"/>
      <c r="M165" s="158"/>
      <c r="N165" s="158"/>
      <c r="O165" s="158"/>
      <c r="P165" s="158"/>
      <c r="Q165" s="158"/>
      <c r="R165" s="158"/>
      <c r="S165" s="158"/>
      <c r="T165" s="158"/>
      <c r="U165" s="158"/>
      <c r="V165" s="158"/>
      <c r="W165" s="158"/>
      <c r="X165" s="158"/>
      <c r="Y165" s="158"/>
      <c r="Z165" s="158"/>
    </row>
    <row r="166" spans="1:26" ht="10.5" customHeight="1" x14ac:dyDescent="0.25">
      <c r="A166" s="219"/>
      <c r="B166" s="385"/>
      <c r="C166" s="295"/>
      <c r="D166" s="235"/>
      <c r="E166" s="236"/>
      <c r="F166" s="387"/>
      <c r="G166" s="237" t="s">
        <v>396</v>
      </c>
      <c r="H166" s="230"/>
      <c r="I166" s="231"/>
      <c r="J166" s="231"/>
      <c r="K166" s="231"/>
      <c r="L166" s="232"/>
      <c r="M166" s="158"/>
      <c r="N166" s="158"/>
      <c r="O166" s="158"/>
      <c r="P166" s="158"/>
      <c r="Q166" s="158"/>
      <c r="R166" s="158"/>
      <c r="S166" s="158"/>
      <c r="T166" s="158"/>
      <c r="U166" s="158"/>
      <c r="V166" s="158"/>
      <c r="W166" s="158"/>
      <c r="X166" s="158"/>
      <c r="Y166" s="158"/>
      <c r="Z166" s="158"/>
    </row>
    <row r="167" spans="1:26" ht="10.5" customHeight="1" x14ac:dyDescent="0.25">
      <c r="A167" s="279">
        <f>A165+1</f>
        <v>146</v>
      </c>
      <c r="B167" s="385"/>
      <c r="C167" s="295"/>
      <c r="D167" s="247" t="s">
        <v>401</v>
      </c>
      <c r="E167" s="248" t="s">
        <v>402</v>
      </c>
      <c r="F167" s="389">
        <v>0.7</v>
      </c>
      <c r="G167" s="242" t="s">
        <v>396</v>
      </c>
      <c r="H167" s="230"/>
      <c r="I167" s="231"/>
      <c r="J167" s="231"/>
      <c r="K167" s="231"/>
      <c r="L167" s="232"/>
      <c r="M167" s="158" t="s">
        <v>271</v>
      </c>
      <c r="N167" s="158"/>
      <c r="O167" s="158"/>
      <c r="P167" s="158"/>
      <c r="Q167" s="158"/>
      <c r="R167" s="158"/>
      <c r="S167" s="158"/>
      <c r="T167" s="158"/>
      <c r="U167" s="158"/>
      <c r="V167" s="158"/>
      <c r="W167" s="158"/>
      <c r="X167" s="158"/>
      <c r="Y167" s="158"/>
      <c r="Z167" s="158"/>
    </row>
    <row r="168" spans="1:26" ht="10.5" customHeight="1" x14ac:dyDescent="0.25">
      <c r="A168" s="279">
        <v>147</v>
      </c>
      <c r="B168" s="385"/>
      <c r="C168" s="295"/>
      <c r="D168" s="220"/>
      <c r="E168" s="366"/>
      <c r="F168" s="390"/>
      <c r="G168" s="391"/>
      <c r="H168" s="158"/>
      <c r="I168" s="392"/>
      <c r="J168" s="392"/>
      <c r="K168" s="392"/>
      <c r="L168" s="393"/>
      <c r="M168" s="158"/>
      <c r="N168" s="158"/>
      <c r="O168" s="158"/>
      <c r="P168" s="158"/>
      <c r="Q168" s="158"/>
      <c r="R168" s="158"/>
      <c r="S168" s="158"/>
      <c r="T168" s="158"/>
      <c r="U168" s="158"/>
      <c r="V168" s="158"/>
      <c r="W168" s="158"/>
      <c r="X168" s="158"/>
      <c r="Y168" s="158"/>
      <c r="Z168" s="158"/>
    </row>
    <row r="169" spans="1:26" ht="10.5" customHeight="1" x14ac:dyDescent="0.25">
      <c r="A169" s="279">
        <v>148</v>
      </c>
      <c r="B169" s="385"/>
      <c r="C169" s="295"/>
      <c r="D169" s="394" t="s">
        <v>403</v>
      </c>
      <c r="E169" s="248" t="s">
        <v>404</v>
      </c>
      <c r="F169" s="395">
        <v>1</v>
      </c>
      <c r="G169" s="396" t="s">
        <v>396</v>
      </c>
      <c r="H169" s="158"/>
      <c r="I169" s="397"/>
      <c r="J169" s="397"/>
      <c r="K169" s="397"/>
      <c r="L169" s="398"/>
      <c r="M169" s="399" t="s">
        <v>271</v>
      </c>
      <c r="N169" s="158"/>
      <c r="O169" s="158"/>
      <c r="P169" s="158"/>
      <c r="Q169" s="158"/>
      <c r="R169" s="158"/>
      <c r="S169" s="158"/>
      <c r="T169" s="158"/>
      <c r="U169" s="158"/>
      <c r="V169" s="158"/>
      <c r="W169" s="158"/>
      <c r="X169" s="158"/>
      <c r="Y169" s="158"/>
      <c r="Z169" s="158"/>
    </row>
    <row r="170" spans="1:26" ht="10.5" customHeight="1" x14ac:dyDescent="0.25">
      <c r="A170" s="251"/>
      <c r="B170" s="385"/>
      <c r="C170" s="295"/>
      <c r="D170" s="192"/>
      <c r="E170" s="400"/>
      <c r="F170" s="401"/>
      <c r="G170" s="367"/>
      <c r="H170" s="402"/>
      <c r="I170" s="403"/>
      <c r="J170" s="403"/>
      <c r="K170" s="403"/>
      <c r="L170" s="404"/>
      <c r="M170" s="399"/>
      <c r="N170" s="158"/>
      <c r="O170" s="158"/>
      <c r="P170" s="158"/>
      <c r="Q170" s="158"/>
      <c r="R170" s="158"/>
      <c r="S170" s="158"/>
      <c r="T170" s="158"/>
      <c r="U170" s="158"/>
      <c r="V170" s="158"/>
      <c r="W170" s="158"/>
      <c r="X170" s="158"/>
      <c r="Y170" s="158"/>
      <c r="Z170" s="158"/>
    </row>
    <row r="171" spans="1:26" ht="10.5" customHeight="1" x14ac:dyDescent="0.25">
      <c r="A171" s="219"/>
      <c r="B171" s="385"/>
      <c r="C171" s="295"/>
      <c r="D171" s="220"/>
      <c r="E171" s="366"/>
      <c r="F171" s="405"/>
      <c r="G171" s="367"/>
      <c r="H171" s="402"/>
      <c r="I171" s="403"/>
      <c r="J171" s="403"/>
      <c r="K171" s="403"/>
      <c r="L171" s="404"/>
      <c r="M171" s="173"/>
      <c r="N171" s="158"/>
      <c r="O171" s="158"/>
      <c r="P171" s="158"/>
      <c r="Q171" s="158"/>
      <c r="R171" s="158"/>
      <c r="S171" s="158"/>
      <c r="T171" s="158"/>
      <c r="U171" s="158"/>
      <c r="V171" s="158"/>
      <c r="W171" s="158"/>
      <c r="X171" s="158"/>
      <c r="Y171" s="158"/>
      <c r="Z171" s="158"/>
    </row>
    <row r="172" spans="1:26" ht="10.5" customHeight="1" x14ac:dyDescent="0.25">
      <c r="A172" s="279">
        <v>150</v>
      </c>
      <c r="B172" s="385"/>
      <c r="C172" s="295"/>
      <c r="D172" s="327" t="s">
        <v>405</v>
      </c>
      <c r="E172" s="406" t="s">
        <v>406</v>
      </c>
      <c r="F172" s="407">
        <v>0</v>
      </c>
      <c r="G172" s="229" t="s">
        <v>396</v>
      </c>
      <c r="H172" s="230"/>
      <c r="I172" s="231"/>
      <c r="J172" s="231"/>
      <c r="K172" s="231"/>
      <c r="L172" s="232"/>
      <c r="M172" s="158" t="s">
        <v>279</v>
      </c>
      <c r="N172" s="158"/>
      <c r="O172" s="158"/>
      <c r="P172" s="158"/>
      <c r="Q172" s="158"/>
      <c r="R172" s="158"/>
      <c r="S172" s="158"/>
      <c r="T172" s="158"/>
      <c r="U172" s="158"/>
      <c r="V172" s="158"/>
      <c r="W172" s="158"/>
      <c r="X172" s="158"/>
      <c r="Y172" s="158"/>
      <c r="Z172" s="158"/>
    </row>
    <row r="173" spans="1:26" ht="10.5" customHeight="1" x14ac:dyDescent="0.25">
      <c r="A173" s="279">
        <v>151</v>
      </c>
      <c r="B173" s="385"/>
      <c r="C173" s="295"/>
      <c r="D173" s="329"/>
      <c r="E173" s="408"/>
      <c r="F173" s="409"/>
      <c r="G173" s="237" t="s">
        <v>396</v>
      </c>
      <c r="H173" s="230"/>
      <c r="I173" s="231"/>
      <c r="J173" s="231"/>
      <c r="K173" s="231"/>
      <c r="L173" s="232"/>
      <c r="M173" s="158"/>
      <c r="N173" s="158"/>
      <c r="O173" s="158"/>
      <c r="P173" s="158"/>
      <c r="Q173" s="158"/>
      <c r="R173" s="158"/>
      <c r="S173" s="158"/>
      <c r="T173" s="158"/>
      <c r="U173" s="158"/>
      <c r="V173" s="158"/>
      <c r="W173" s="158"/>
      <c r="X173" s="158"/>
      <c r="Y173" s="158"/>
      <c r="Z173" s="158"/>
    </row>
    <row r="174" spans="1:26" ht="10.5" customHeight="1" x14ac:dyDescent="0.25">
      <c r="A174" s="279">
        <v>152</v>
      </c>
      <c r="B174" s="385"/>
      <c r="C174" s="295"/>
      <c r="D174" s="327" t="s">
        <v>407</v>
      </c>
      <c r="E174" s="305" t="s">
        <v>408</v>
      </c>
      <c r="F174" s="410">
        <v>1</v>
      </c>
      <c r="G174" s="229" t="s">
        <v>396</v>
      </c>
      <c r="H174" s="230"/>
      <c r="I174" s="231"/>
      <c r="J174" s="231"/>
      <c r="K174" s="231"/>
      <c r="L174" s="232"/>
      <c r="M174" s="158" t="s">
        <v>271</v>
      </c>
      <c r="N174" s="158"/>
      <c r="O174" s="158"/>
      <c r="P174" s="158"/>
      <c r="Q174" s="158"/>
      <c r="R174" s="158"/>
      <c r="S174" s="158"/>
      <c r="T174" s="158"/>
      <c r="U174" s="158"/>
      <c r="V174" s="158"/>
      <c r="W174" s="158"/>
      <c r="X174" s="158"/>
      <c r="Y174" s="158"/>
      <c r="Z174" s="158"/>
    </row>
    <row r="175" spans="1:26" ht="10.5" customHeight="1" x14ac:dyDescent="0.25">
      <c r="A175" s="279">
        <v>153</v>
      </c>
      <c r="B175" s="385"/>
      <c r="C175" s="295"/>
      <c r="D175" s="329"/>
      <c r="E175" s="236" t="s">
        <v>408</v>
      </c>
      <c r="F175" s="411"/>
      <c r="G175" s="237" t="s">
        <v>396</v>
      </c>
      <c r="H175" s="230"/>
      <c r="I175" s="231"/>
      <c r="J175" s="231"/>
      <c r="K175" s="231"/>
      <c r="L175" s="232"/>
      <c r="M175" s="158" t="s">
        <v>271</v>
      </c>
      <c r="N175" s="158"/>
      <c r="O175" s="158"/>
      <c r="P175" s="158"/>
      <c r="Q175" s="158"/>
      <c r="R175" s="158"/>
      <c r="S175" s="158"/>
      <c r="T175" s="158"/>
      <c r="U175" s="158"/>
      <c r="V175" s="158"/>
      <c r="W175" s="158"/>
      <c r="X175" s="158"/>
      <c r="Y175" s="158"/>
      <c r="Z175" s="158"/>
    </row>
    <row r="176" spans="1:26" ht="10.5" customHeight="1" x14ac:dyDescent="0.25">
      <c r="A176" s="279">
        <v>154</v>
      </c>
      <c r="B176" s="385"/>
      <c r="C176" s="295"/>
      <c r="D176" s="238" t="s">
        <v>409</v>
      </c>
      <c r="E176" s="239" t="s">
        <v>410</v>
      </c>
      <c r="F176" s="370">
        <v>1</v>
      </c>
      <c r="G176" s="242" t="s">
        <v>268</v>
      </c>
      <c r="H176" s="230"/>
      <c r="I176" s="231"/>
      <c r="J176" s="231"/>
      <c r="K176" s="231"/>
      <c r="L176" s="232"/>
      <c r="M176" s="158" t="s">
        <v>271</v>
      </c>
      <c r="N176" s="158"/>
      <c r="O176" s="158"/>
      <c r="P176" s="158"/>
      <c r="Q176" s="158"/>
      <c r="R176" s="158"/>
      <c r="S176" s="158"/>
      <c r="T176" s="158"/>
      <c r="U176" s="158"/>
      <c r="V176" s="158"/>
      <c r="W176" s="158"/>
      <c r="X176" s="158"/>
      <c r="Y176" s="158"/>
      <c r="Z176" s="158"/>
    </row>
    <row r="177" spans="1:26" ht="10.5" customHeight="1" x14ac:dyDescent="0.25">
      <c r="A177" s="279">
        <v>155</v>
      </c>
      <c r="B177" s="385"/>
      <c r="C177" s="295"/>
      <c r="D177" s="412" t="s">
        <v>411</v>
      </c>
      <c r="E177" s="413" t="s">
        <v>412</v>
      </c>
      <c r="F177" s="410">
        <v>1</v>
      </c>
      <c r="G177" s="229" t="s">
        <v>268</v>
      </c>
      <c r="H177" s="230"/>
      <c r="I177" s="231"/>
      <c r="J177" s="231"/>
      <c r="K177" s="231"/>
      <c r="L177" s="232"/>
      <c r="M177" s="158" t="s">
        <v>271</v>
      </c>
      <c r="N177" s="158"/>
      <c r="O177" s="158"/>
      <c r="P177" s="158"/>
      <c r="Q177" s="158"/>
      <c r="R177" s="158"/>
      <c r="S177" s="158"/>
      <c r="T177" s="158"/>
      <c r="U177" s="158"/>
      <c r="V177" s="158"/>
      <c r="W177" s="158"/>
      <c r="X177" s="158"/>
      <c r="Y177" s="158"/>
      <c r="Z177" s="158"/>
    </row>
    <row r="178" spans="1:26" ht="10.5" customHeight="1" x14ac:dyDescent="0.25">
      <c r="A178" s="279">
        <v>156</v>
      </c>
      <c r="B178" s="385"/>
      <c r="C178" s="295"/>
      <c r="D178" s="414"/>
      <c r="E178" s="415"/>
      <c r="F178" s="416"/>
      <c r="G178" s="299" t="s">
        <v>268</v>
      </c>
      <c r="H178" s="230"/>
      <c r="I178" s="231"/>
      <c r="J178" s="231"/>
      <c r="K178" s="231"/>
      <c r="L178" s="232"/>
      <c r="M178" s="158" t="s">
        <v>271</v>
      </c>
      <c r="N178" s="158"/>
      <c r="O178" s="158"/>
      <c r="P178" s="158"/>
      <c r="Q178" s="158"/>
      <c r="R178" s="158"/>
      <c r="S178" s="158"/>
      <c r="T178" s="158"/>
      <c r="U178" s="158"/>
      <c r="V178" s="158"/>
      <c r="W178" s="158"/>
      <c r="X178" s="158"/>
      <c r="Y178" s="158"/>
      <c r="Z178" s="158"/>
    </row>
    <row r="179" spans="1:26" ht="10.5" customHeight="1" x14ac:dyDescent="0.25">
      <c r="A179" s="279">
        <v>157</v>
      </c>
      <c r="B179" s="385"/>
      <c r="C179" s="295"/>
      <c r="D179" s="414"/>
      <c r="E179" s="415"/>
      <c r="F179" s="416"/>
      <c r="G179" s="299" t="s">
        <v>268</v>
      </c>
      <c r="H179" s="230"/>
      <c r="I179" s="231"/>
      <c r="J179" s="231"/>
      <c r="K179" s="231"/>
      <c r="L179" s="232"/>
      <c r="M179" s="158"/>
      <c r="N179" s="158"/>
      <c r="O179" s="158"/>
      <c r="P179" s="158"/>
      <c r="Q179" s="158"/>
      <c r="R179" s="158"/>
      <c r="S179" s="158"/>
      <c r="T179" s="158"/>
      <c r="U179" s="158"/>
      <c r="V179" s="158"/>
      <c r="W179" s="158"/>
      <c r="X179" s="158"/>
      <c r="Y179" s="158"/>
      <c r="Z179" s="158"/>
    </row>
    <row r="180" spans="1:26" ht="10.5" customHeight="1" x14ac:dyDescent="0.25">
      <c r="A180" s="279">
        <v>158</v>
      </c>
      <c r="B180" s="385"/>
      <c r="C180" s="295"/>
      <c r="D180" s="414"/>
      <c r="E180" s="415"/>
      <c r="F180" s="416"/>
      <c r="G180" s="299" t="s">
        <v>268</v>
      </c>
      <c r="H180" s="230"/>
      <c r="I180" s="231"/>
      <c r="J180" s="231"/>
      <c r="K180" s="231"/>
      <c r="L180" s="232"/>
      <c r="M180" s="158"/>
      <c r="N180" s="158"/>
      <c r="O180" s="158"/>
      <c r="P180" s="158"/>
      <c r="Q180" s="158"/>
      <c r="R180" s="158"/>
      <c r="S180" s="158"/>
      <c r="T180" s="158"/>
      <c r="U180" s="158"/>
      <c r="V180" s="158"/>
      <c r="W180" s="158"/>
      <c r="X180" s="158"/>
      <c r="Y180" s="158"/>
      <c r="Z180" s="158"/>
    </row>
    <row r="181" spans="1:26" ht="10.5" customHeight="1" x14ac:dyDescent="0.25">
      <c r="A181" s="279">
        <v>159</v>
      </c>
      <c r="B181" s="385"/>
      <c r="C181" s="295"/>
      <c r="D181" s="414"/>
      <c r="E181" s="415"/>
      <c r="F181" s="416"/>
      <c r="G181" s="299" t="s">
        <v>268</v>
      </c>
      <c r="H181" s="230"/>
      <c r="I181" s="231"/>
      <c r="J181" s="231"/>
      <c r="K181" s="231"/>
      <c r="L181" s="232"/>
      <c r="M181" s="158"/>
      <c r="N181" s="158"/>
      <c r="O181" s="158"/>
      <c r="P181" s="158"/>
      <c r="Q181" s="158"/>
      <c r="R181" s="158"/>
      <c r="S181" s="158"/>
      <c r="T181" s="158"/>
      <c r="U181" s="158"/>
      <c r="V181" s="158"/>
      <c r="W181" s="158"/>
      <c r="X181" s="158"/>
      <c r="Y181" s="158"/>
      <c r="Z181" s="158"/>
    </row>
    <row r="182" spans="1:26" ht="10.5" customHeight="1" x14ac:dyDescent="0.25">
      <c r="A182" s="279">
        <v>160</v>
      </c>
      <c r="B182" s="417"/>
      <c r="C182" s="309"/>
      <c r="D182" s="414"/>
      <c r="E182" s="418"/>
      <c r="F182" s="419"/>
      <c r="G182" s="376" t="s">
        <v>268</v>
      </c>
      <c r="H182" s="420"/>
      <c r="I182" s="392"/>
      <c r="J182" s="392"/>
      <c r="K182" s="392"/>
      <c r="L182" s="393"/>
      <c r="M182" s="158"/>
      <c r="N182" s="158"/>
      <c r="O182" s="201">
        <f>AVERAGE(F133:F182)</f>
        <v>0.67999999999999994</v>
      </c>
      <c r="P182" s="158"/>
      <c r="Q182" s="158"/>
      <c r="R182" s="158"/>
      <c r="S182" s="158"/>
      <c r="T182" s="158"/>
      <c r="U182" s="158"/>
      <c r="V182" s="158"/>
      <c r="W182" s="158"/>
      <c r="X182" s="158"/>
      <c r="Y182" s="158"/>
      <c r="Z182" s="158"/>
    </row>
    <row r="183" spans="1:26" ht="10.5" customHeight="1" x14ac:dyDescent="0.25">
      <c r="A183" s="421"/>
      <c r="B183" s="421"/>
      <c r="C183" s="421"/>
      <c r="D183" s="421"/>
      <c r="E183" s="421"/>
      <c r="F183" s="422">
        <f>AVERAGE(F5:F182)</f>
        <v>0.79146341463414716</v>
      </c>
      <c r="G183" s="423"/>
      <c r="H183" s="230"/>
      <c r="I183" s="231"/>
      <c r="J183" s="231"/>
      <c r="K183" s="231"/>
      <c r="L183" s="232"/>
      <c r="M183" s="158"/>
      <c r="N183" s="158"/>
      <c r="O183" s="158"/>
      <c r="P183" s="158"/>
      <c r="Q183" s="158"/>
      <c r="R183" s="158"/>
      <c r="S183" s="158"/>
      <c r="T183" s="158"/>
      <c r="U183" s="158"/>
      <c r="V183" s="158"/>
      <c r="W183" s="158"/>
      <c r="X183" s="158"/>
      <c r="Y183" s="158"/>
      <c r="Z183" s="158"/>
    </row>
    <row r="184" spans="1:26" ht="10.5" customHeight="1" x14ac:dyDescent="0.25">
      <c r="A184" s="424"/>
      <c r="B184" s="424"/>
      <c r="C184" s="424"/>
      <c r="D184" s="424"/>
      <c r="E184" s="424"/>
      <c r="F184" s="425"/>
      <c r="G184" s="426"/>
      <c r="H184" s="420"/>
      <c r="I184" s="392"/>
      <c r="J184" s="392"/>
      <c r="K184" s="392"/>
      <c r="L184" s="393"/>
      <c r="M184" s="427"/>
      <c r="N184" s="428"/>
      <c r="O184" s="158"/>
      <c r="P184" s="158"/>
      <c r="Q184" s="158"/>
      <c r="R184" s="158"/>
      <c r="S184" s="158"/>
      <c r="T184" s="158"/>
      <c r="U184" s="158"/>
      <c r="V184" s="158"/>
      <c r="W184" s="158"/>
      <c r="X184" s="158"/>
      <c r="Y184" s="158"/>
      <c r="Z184" s="158"/>
    </row>
    <row r="185" spans="1:26" ht="10.5" customHeight="1" x14ac:dyDescent="0.25">
      <c r="A185" s="424"/>
      <c r="B185" s="424"/>
      <c r="C185" s="424"/>
      <c r="D185" s="424"/>
      <c r="E185" s="424"/>
      <c r="F185" s="425"/>
      <c r="G185" s="429"/>
      <c r="H185" s="230"/>
      <c r="I185" s="231"/>
      <c r="J185" s="231"/>
      <c r="K185" s="231"/>
      <c r="L185" s="232"/>
      <c r="M185" s="427"/>
      <c r="N185" s="428"/>
      <c r="O185" s="158"/>
      <c r="P185" s="158"/>
      <c r="Q185" s="158"/>
      <c r="R185" s="158"/>
      <c r="S185" s="158"/>
      <c r="T185" s="158"/>
      <c r="U185" s="158"/>
      <c r="V185" s="158"/>
      <c r="W185" s="158"/>
      <c r="X185" s="158"/>
      <c r="Y185" s="158"/>
      <c r="Z185" s="158"/>
    </row>
    <row r="186" spans="1:26" ht="10.5" customHeight="1" x14ac:dyDescent="0.25">
      <c r="A186" s="424"/>
      <c r="B186" s="424"/>
      <c r="C186" s="424"/>
      <c r="D186" s="424"/>
      <c r="E186" s="424"/>
      <c r="F186" s="425"/>
      <c r="G186" s="429"/>
      <c r="H186" s="420"/>
      <c r="I186" s="392"/>
      <c r="J186" s="392"/>
      <c r="K186" s="392"/>
      <c r="L186" s="393"/>
      <c r="M186" s="158"/>
      <c r="N186" s="158"/>
      <c r="O186" s="158"/>
      <c r="P186" s="158"/>
      <c r="Q186" s="158"/>
      <c r="R186" s="158"/>
      <c r="S186" s="158"/>
      <c r="T186" s="158"/>
      <c r="U186" s="158"/>
      <c r="V186" s="158"/>
      <c r="W186" s="158"/>
      <c r="X186" s="158"/>
      <c r="Y186" s="158"/>
      <c r="Z186" s="158"/>
    </row>
    <row r="187" spans="1:26" ht="10.5" customHeight="1" x14ac:dyDescent="0.25">
      <c r="A187" s="430"/>
      <c r="B187" s="430"/>
      <c r="C187" s="430"/>
      <c r="D187" s="430"/>
      <c r="E187" s="430"/>
      <c r="F187" s="431"/>
      <c r="G187" s="429"/>
      <c r="H187" s="432"/>
      <c r="I187" s="433"/>
      <c r="J187" s="433"/>
      <c r="K187" s="433"/>
      <c r="L187" s="434"/>
      <c r="M187" s="158"/>
      <c r="N187" s="158"/>
      <c r="O187" s="158"/>
      <c r="P187" s="158"/>
      <c r="Q187" s="158"/>
      <c r="R187" s="158"/>
      <c r="S187" s="158"/>
      <c r="T187" s="158"/>
      <c r="U187" s="158"/>
      <c r="V187" s="158"/>
      <c r="W187" s="158"/>
      <c r="X187" s="158"/>
      <c r="Y187" s="158"/>
      <c r="Z187" s="158"/>
    </row>
    <row r="188" spans="1:26" ht="10.5" customHeight="1" x14ac:dyDescent="0.4">
      <c r="A188" s="435" t="s">
        <v>413</v>
      </c>
      <c r="B188" s="436"/>
      <c r="C188" s="437"/>
      <c r="D188" s="438" t="s">
        <v>414</v>
      </c>
      <c r="E188" s="439"/>
      <c r="F188" s="440" t="s">
        <v>415</v>
      </c>
      <c r="G188" s="440"/>
      <c r="H188" s="441"/>
      <c r="I188" s="442"/>
      <c r="J188" s="442"/>
      <c r="K188" s="442"/>
      <c r="L188" s="442"/>
      <c r="M188" s="442"/>
      <c r="N188" s="442"/>
      <c r="O188" s="442"/>
      <c r="P188" s="442"/>
      <c r="Q188" s="442"/>
      <c r="R188" s="442"/>
      <c r="S188" s="442"/>
      <c r="T188" s="442"/>
      <c r="U188" s="442"/>
      <c r="V188" s="442"/>
      <c r="W188" s="442"/>
      <c r="X188" s="442"/>
      <c r="Y188" s="442"/>
      <c r="Z188" s="442"/>
    </row>
    <row r="189" spans="1:26" ht="10.5" customHeight="1" x14ac:dyDescent="0.4">
      <c r="A189" s="443"/>
      <c r="B189" s="444"/>
      <c r="C189" s="445"/>
      <c r="D189" s="446"/>
      <c r="E189" s="447"/>
      <c r="F189" s="448"/>
      <c r="G189" s="448"/>
      <c r="H189" s="449"/>
      <c r="I189" s="442"/>
      <c r="J189" s="442"/>
      <c r="K189" s="442"/>
      <c r="L189" s="442"/>
      <c r="M189" s="442"/>
      <c r="N189" s="442"/>
      <c r="O189" s="442"/>
      <c r="P189" s="442"/>
      <c r="Q189" s="442"/>
      <c r="R189" s="442"/>
      <c r="S189" s="442"/>
      <c r="T189" s="442"/>
      <c r="U189" s="442"/>
      <c r="V189" s="442"/>
      <c r="W189" s="442"/>
      <c r="X189" s="442"/>
      <c r="Y189" s="442"/>
      <c r="Z189" s="442"/>
    </row>
    <row r="190" spans="1:26" ht="10.5" customHeight="1" x14ac:dyDescent="0.45">
      <c r="A190" s="450"/>
      <c r="B190" s="451"/>
      <c r="C190" s="452"/>
      <c r="D190" s="739" t="s">
        <v>416</v>
      </c>
      <c r="E190" s="740"/>
      <c r="F190" s="741" t="s">
        <v>417</v>
      </c>
      <c r="G190" s="740"/>
      <c r="H190" s="453"/>
      <c r="I190" s="442"/>
      <c r="J190" s="442"/>
      <c r="K190" s="442"/>
      <c r="L190" s="442"/>
      <c r="M190" s="442"/>
      <c r="N190" s="442"/>
      <c r="O190" s="442"/>
      <c r="P190" s="442"/>
      <c r="Q190" s="442"/>
      <c r="R190" s="442"/>
      <c r="S190" s="442"/>
      <c r="T190" s="442"/>
      <c r="U190" s="442"/>
      <c r="V190" s="442"/>
      <c r="W190" s="442"/>
      <c r="X190" s="442"/>
      <c r="Y190" s="442"/>
      <c r="Z190" s="442"/>
    </row>
    <row r="191" spans="1:26" ht="10.5" customHeight="1" x14ac:dyDescent="0.3">
      <c r="A191" s="424"/>
      <c r="B191" s="424"/>
      <c r="C191" s="158"/>
      <c r="D191" s="172"/>
      <c r="E191" s="454"/>
      <c r="F191" s="455"/>
      <c r="G191" s="158"/>
      <c r="H191" s="158"/>
      <c r="I191" s="158"/>
      <c r="J191" s="158"/>
      <c r="K191" s="158"/>
      <c r="L191" s="158"/>
      <c r="M191" s="158"/>
      <c r="N191" s="158"/>
      <c r="O191" s="158"/>
      <c r="P191" s="158"/>
      <c r="Q191" s="158"/>
      <c r="R191" s="158"/>
      <c r="S191" s="158"/>
      <c r="T191" s="158"/>
      <c r="U191" s="158"/>
      <c r="V191" s="158"/>
      <c r="W191" s="158"/>
      <c r="X191" s="158"/>
      <c r="Y191" s="158"/>
      <c r="Z191" s="158"/>
    </row>
    <row r="192" spans="1:26" ht="10.5" customHeight="1" x14ac:dyDescent="0.3">
      <c r="A192" s="424"/>
      <c r="B192" s="424"/>
      <c r="C192" s="158"/>
      <c r="D192" s="172"/>
      <c r="E192" s="454"/>
      <c r="F192" s="455"/>
      <c r="G192" s="158"/>
      <c r="H192" s="158"/>
      <c r="I192" s="158"/>
      <c r="J192" s="158"/>
      <c r="K192" s="158"/>
      <c r="L192" s="158"/>
      <c r="M192" s="158"/>
      <c r="N192" s="158"/>
      <c r="O192" s="158"/>
      <c r="P192" s="158"/>
      <c r="Q192" s="158"/>
      <c r="R192" s="158"/>
      <c r="S192" s="158"/>
      <c r="T192" s="158"/>
      <c r="U192" s="158"/>
      <c r="V192" s="158"/>
      <c r="W192" s="158"/>
      <c r="X192" s="158"/>
      <c r="Y192" s="158"/>
      <c r="Z192" s="158"/>
    </row>
    <row r="193" spans="1:26" ht="10.5" customHeight="1" x14ac:dyDescent="0.3">
      <c r="A193" s="424"/>
      <c r="B193" s="424"/>
      <c r="C193" s="158"/>
      <c r="D193" s="172"/>
      <c r="E193" s="454"/>
      <c r="F193" s="455"/>
      <c r="G193" s="158"/>
      <c r="H193" s="158"/>
      <c r="I193" s="158"/>
      <c r="J193" s="158"/>
      <c r="K193" s="158"/>
      <c r="L193" s="158"/>
      <c r="M193" s="158"/>
      <c r="N193" s="158"/>
      <c r="O193" s="158"/>
      <c r="P193" s="158"/>
      <c r="Q193" s="158"/>
      <c r="R193" s="158"/>
      <c r="S193" s="158"/>
      <c r="T193" s="158"/>
      <c r="U193" s="158"/>
      <c r="V193" s="158"/>
      <c r="W193" s="158"/>
      <c r="X193" s="158"/>
      <c r="Y193" s="158"/>
      <c r="Z193" s="158"/>
    </row>
    <row r="194" spans="1:26" ht="10.5" customHeight="1" x14ac:dyDescent="0.3">
      <c r="A194" s="424"/>
      <c r="B194" s="424"/>
      <c r="C194" s="158"/>
      <c r="D194" s="172"/>
      <c r="E194" s="454"/>
      <c r="F194" s="455"/>
      <c r="G194" s="158"/>
      <c r="H194" s="158"/>
      <c r="I194" s="158"/>
      <c r="J194" s="158"/>
      <c r="K194" s="158"/>
      <c r="L194" s="158"/>
      <c r="M194" s="158"/>
      <c r="N194" s="158"/>
      <c r="O194" s="158"/>
      <c r="P194" s="158"/>
      <c r="Q194" s="158"/>
      <c r="R194" s="158"/>
      <c r="S194" s="158"/>
      <c r="T194" s="158"/>
      <c r="U194" s="158"/>
      <c r="V194" s="158"/>
      <c r="W194" s="158"/>
      <c r="X194" s="158"/>
      <c r="Y194" s="158"/>
      <c r="Z194" s="158"/>
    </row>
    <row r="195" spans="1:26" ht="10.5" customHeight="1" x14ac:dyDescent="0.3">
      <c r="A195" s="424"/>
      <c r="B195" s="424"/>
      <c r="C195" s="158"/>
      <c r="D195" s="172"/>
      <c r="E195" s="454"/>
      <c r="F195" s="455"/>
      <c r="G195" s="158"/>
      <c r="H195" s="158"/>
      <c r="I195" s="158"/>
      <c r="J195" s="158"/>
      <c r="K195" s="158"/>
      <c r="L195" s="158"/>
      <c r="M195" s="158"/>
      <c r="N195" s="158"/>
      <c r="O195" s="158"/>
      <c r="P195" s="158"/>
      <c r="Q195" s="158"/>
      <c r="R195" s="158"/>
      <c r="S195" s="158"/>
      <c r="T195" s="158"/>
      <c r="U195" s="158"/>
      <c r="V195" s="158"/>
      <c r="W195" s="158"/>
      <c r="X195" s="158"/>
      <c r="Y195" s="158"/>
      <c r="Z195" s="158"/>
    </row>
    <row r="196" spans="1:26" ht="10.5" customHeight="1" x14ac:dyDescent="0.3">
      <c r="A196" s="424"/>
      <c r="B196" s="424"/>
      <c r="C196" s="158"/>
      <c r="D196" s="172"/>
      <c r="E196" s="454"/>
      <c r="F196" s="455"/>
      <c r="G196" s="158"/>
      <c r="H196" s="158"/>
      <c r="I196" s="158"/>
      <c r="J196" s="158"/>
      <c r="K196" s="158"/>
      <c r="L196" s="158"/>
      <c r="M196" s="158"/>
      <c r="N196" s="158"/>
      <c r="O196" s="158"/>
      <c r="P196" s="158"/>
      <c r="Q196" s="158"/>
      <c r="R196" s="158"/>
      <c r="S196" s="158"/>
      <c r="T196" s="158"/>
      <c r="U196" s="158"/>
      <c r="V196" s="158"/>
      <c r="W196" s="158"/>
      <c r="X196" s="158"/>
      <c r="Y196" s="158"/>
      <c r="Z196" s="158"/>
    </row>
    <row r="197" spans="1:26" ht="10.5" customHeight="1" x14ac:dyDescent="0.3">
      <c r="A197" s="424"/>
      <c r="B197" s="424"/>
      <c r="C197" s="158"/>
      <c r="D197" s="172"/>
      <c r="E197" s="454"/>
      <c r="F197" s="455"/>
      <c r="G197" s="158"/>
      <c r="H197" s="158"/>
      <c r="I197" s="158"/>
      <c r="J197" s="158"/>
      <c r="K197" s="158"/>
      <c r="L197" s="158"/>
      <c r="M197" s="158"/>
      <c r="N197" s="158"/>
      <c r="O197" s="158"/>
      <c r="P197" s="158"/>
      <c r="Q197" s="158"/>
      <c r="R197" s="158"/>
      <c r="S197" s="158"/>
      <c r="T197" s="158"/>
      <c r="U197" s="158"/>
      <c r="V197" s="158"/>
      <c r="W197" s="158"/>
      <c r="X197" s="158"/>
      <c r="Y197" s="158"/>
      <c r="Z197" s="158"/>
    </row>
    <row r="198" spans="1:26" ht="10.5" customHeight="1" x14ac:dyDescent="0.3">
      <c r="A198" s="424"/>
      <c r="B198" s="424"/>
      <c r="C198" s="158"/>
      <c r="D198" s="172"/>
      <c r="E198" s="454"/>
      <c r="F198" s="455"/>
      <c r="G198" s="158"/>
      <c r="H198" s="158"/>
      <c r="I198" s="158"/>
      <c r="J198" s="158"/>
      <c r="K198" s="158"/>
      <c r="L198" s="158"/>
      <c r="M198" s="158"/>
      <c r="N198" s="158"/>
      <c r="O198" s="158"/>
      <c r="P198" s="158"/>
      <c r="Q198" s="158"/>
      <c r="R198" s="158"/>
      <c r="S198" s="158"/>
      <c r="T198" s="158"/>
      <c r="U198" s="158"/>
      <c r="V198" s="158"/>
      <c r="W198" s="158"/>
      <c r="X198" s="158"/>
      <c r="Y198" s="158"/>
      <c r="Z198" s="158"/>
    </row>
    <row r="199" spans="1:26" ht="10.5" customHeight="1" x14ac:dyDescent="0.3">
      <c r="A199" s="424"/>
      <c r="B199" s="424"/>
      <c r="C199" s="158"/>
      <c r="D199" s="172"/>
      <c r="E199" s="454"/>
      <c r="F199" s="455"/>
      <c r="G199" s="158"/>
      <c r="H199" s="158"/>
      <c r="I199" s="158"/>
      <c r="J199" s="158"/>
      <c r="K199" s="158"/>
      <c r="L199" s="158"/>
      <c r="M199" s="158"/>
      <c r="N199" s="158"/>
      <c r="O199" s="158"/>
      <c r="P199" s="158"/>
      <c r="Q199" s="158"/>
      <c r="R199" s="158"/>
      <c r="S199" s="158"/>
      <c r="T199" s="158"/>
      <c r="U199" s="158"/>
      <c r="V199" s="158"/>
      <c r="W199" s="158"/>
      <c r="X199" s="158"/>
      <c r="Y199" s="158"/>
      <c r="Z199" s="158"/>
    </row>
    <row r="200" spans="1:26" ht="10.5" customHeight="1" x14ac:dyDescent="0.3">
      <c r="A200" s="424"/>
      <c r="B200" s="424"/>
      <c r="C200" s="158"/>
      <c r="D200" s="172"/>
      <c r="E200" s="454"/>
      <c r="F200" s="455"/>
      <c r="G200" s="158"/>
      <c r="H200" s="158"/>
      <c r="I200" s="158"/>
      <c r="J200" s="158"/>
      <c r="K200" s="158"/>
      <c r="L200" s="158"/>
      <c r="M200" s="158"/>
      <c r="N200" s="158"/>
      <c r="O200" s="158"/>
      <c r="P200" s="158"/>
      <c r="Q200" s="158"/>
      <c r="R200" s="158"/>
      <c r="S200" s="158"/>
      <c r="T200" s="158"/>
      <c r="U200" s="158"/>
      <c r="V200" s="158"/>
      <c r="W200" s="158"/>
      <c r="X200" s="158"/>
      <c r="Y200" s="158"/>
      <c r="Z200" s="158"/>
    </row>
    <row r="201" spans="1:26" ht="10.5" customHeight="1" x14ac:dyDescent="0.3">
      <c r="A201" s="424"/>
      <c r="B201" s="424"/>
      <c r="C201" s="158"/>
      <c r="D201" s="172"/>
      <c r="E201" s="454"/>
      <c r="F201" s="455"/>
      <c r="G201" s="158"/>
      <c r="H201" s="158"/>
      <c r="I201" s="158"/>
      <c r="J201" s="158"/>
      <c r="K201" s="158"/>
      <c r="L201" s="158"/>
      <c r="M201" s="158"/>
      <c r="N201" s="158"/>
      <c r="O201" s="158"/>
      <c r="P201" s="158"/>
      <c r="Q201" s="158"/>
      <c r="R201" s="158"/>
      <c r="S201" s="158"/>
      <c r="T201" s="158"/>
      <c r="U201" s="158"/>
      <c r="V201" s="158"/>
      <c r="W201" s="158"/>
      <c r="X201" s="158"/>
      <c r="Y201" s="158"/>
      <c r="Z201" s="158"/>
    </row>
    <row r="202" spans="1:26" ht="10.5" customHeight="1" x14ac:dyDescent="0.3">
      <c r="A202" s="424"/>
      <c r="B202" s="424"/>
      <c r="C202" s="158"/>
      <c r="D202" s="172"/>
      <c r="E202" s="454"/>
      <c r="F202" s="455"/>
      <c r="G202" s="158"/>
      <c r="H202" s="158"/>
      <c r="I202" s="158"/>
      <c r="J202" s="158"/>
      <c r="K202" s="158"/>
      <c r="L202" s="158"/>
      <c r="M202" s="158"/>
      <c r="N202" s="158"/>
      <c r="O202" s="158"/>
      <c r="P202" s="158"/>
      <c r="Q202" s="158"/>
      <c r="R202" s="158"/>
      <c r="S202" s="158"/>
      <c r="T202" s="158"/>
      <c r="U202" s="158"/>
      <c r="V202" s="158"/>
      <c r="W202" s="158"/>
      <c r="X202" s="158"/>
      <c r="Y202" s="158"/>
      <c r="Z202" s="158"/>
    </row>
    <row r="203" spans="1:26" ht="10.5" customHeight="1" x14ac:dyDescent="0.3">
      <c r="A203" s="424"/>
      <c r="B203" s="424"/>
      <c r="C203" s="158"/>
      <c r="D203" s="172"/>
      <c r="E203" s="454"/>
      <c r="F203" s="455"/>
      <c r="G203" s="158"/>
      <c r="H203" s="158"/>
      <c r="I203" s="158"/>
      <c r="J203" s="158"/>
      <c r="K203" s="158"/>
      <c r="L203" s="158"/>
      <c r="M203" s="158"/>
      <c r="N203" s="158"/>
      <c r="O203" s="158"/>
      <c r="P203" s="158"/>
      <c r="Q203" s="158"/>
      <c r="R203" s="158"/>
      <c r="S203" s="158"/>
      <c r="T203" s="158"/>
      <c r="U203" s="158"/>
      <c r="V203" s="158"/>
      <c r="W203" s="158"/>
      <c r="X203" s="158"/>
      <c r="Y203" s="158"/>
      <c r="Z203" s="158"/>
    </row>
    <row r="204" spans="1:26" ht="10.5" customHeight="1" x14ac:dyDescent="0.3">
      <c r="A204" s="424"/>
      <c r="B204" s="424"/>
      <c r="C204" s="158"/>
      <c r="D204" s="172"/>
      <c r="E204" s="454"/>
      <c r="F204" s="455"/>
      <c r="G204" s="158"/>
      <c r="H204" s="158"/>
      <c r="I204" s="158"/>
      <c r="J204" s="158"/>
      <c r="K204" s="158"/>
      <c r="L204" s="158"/>
      <c r="M204" s="158"/>
      <c r="N204" s="158"/>
      <c r="O204" s="158"/>
      <c r="P204" s="158"/>
      <c r="Q204" s="158"/>
      <c r="R204" s="158"/>
      <c r="S204" s="158"/>
      <c r="T204" s="158"/>
      <c r="U204" s="158"/>
      <c r="V204" s="158"/>
      <c r="W204" s="158"/>
      <c r="X204" s="158"/>
      <c r="Y204" s="158"/>
      <c r="Z204" s="158"/>
    </row>
    <row r="205" spans="1:26" ht="10.5" customHeight="1" x14ac:dyDescent="0.3">
      <c r="A205" s="424"/>
      <c r="B205" s="424"/>
      <c r="C205" s="158"/>
      <c r="D205" s="172"/>
      <c r="E205" s="454"/>
      <c r="F205" s="455"/>
      <c r="G205" s="158"/>
      <c r="H205" s="158"/>
      <c r="I205" s="158"/>
      <c r="J205" s="158"/>
      <c r="K205" s="158"/>
      <c r="L205" s="158"/>
      <c r="M205" s="158"/>
      <c r="N205" s="158"/>
      <c r="O205" s="158"/>
      <c r="P205" s="158"/>
      <c r="Q205" s="158"/>
      <c r="R205" s="158"/>
      <c r="S205" s="158"/>
      <c r="T205" s="158"/>
      <c r="U205" s="158"/>
      <c r="V205" s="158"/>
      <c r="W205" s="158"/>
      <c r="X205" s="158"/>
      <c r="Y205" s="158"/>
      <c r="Z205" s="158"/>
    </row>
    <row r="206" spans="1:26" ht="10.5" customHeight="1" x14ac:dyDescent="0.3">
      <c r="A206" s="424"/>
      <c r="B206" s="424"/>
      <c r="C206" s="158"/>
      <c r="D206" s="172"/>
      <c r="E206" s="454"/>
      <c r="F206" s="455"/>
      <c r="G206" s="158"/>
      <c r="H206" s="158"/>
      <c r="I206" s="158"/>
      <c r="J206" s="158"/>
      <c r="K206" s="158"/>
      <c r="L206" s="158"/>
      <c r="M206" s="158"/>
      <c r="N206" s="158"/>
      <c r="O206" s="158"/>
      <c r="P206" s="158"/>
      <c r="Q206" s="158"/>
      <c r="R206" s="158"/>
      <c r="S206" s="158"/>
      <c r="T206" s="158"/>
      <c r="U206" s="158"/>
      <c r="V206" s="158"/>
      <c r="W206" s="158"/>
      <c r="X206" s="158"/>
      <c r="Y206" s="158"/>
      <c r="Z206" s="158"/>
    </row>
    <row r="207" spans="1:26" ht="10.5" customHeight="1" x14ac:dyDescent="0.3">
      <c r="A207" s="424"/>
      <c r="B207" s="424"/>
      <c r="C207" s="158"/>
      <c r="D207" s="172"/>
      <c r="E207" s="454"/>
      <c r="F207" s="455"/>
      <c r="G207" s="158"/>
      <c r="H207" s="158"/>
      <c r="I207" s="158"/>
      <c r="J207" s="158"/>
      <c r="K207" s="158"/>
      <c r="L207" s="158"/>
      <c r="M207" s="158"/>
      <c r="N207" s="158"/>
      <c r="O207" s="158"/>
      <c r="P207" s="158"/>
      <c r="Q207" s="158"/>
      <c r="R207" s="158"/>
      <c r="S207" s="158"/>
      <c r="T207" s="158"/>
      <c r="U207" s="158"/>
      <c r="V207" s="158"/>
      <c r="W207" s="158"/>
      <c r="X207" s="158"/>
      <c r="Y207" s="158"/>
      <c r="Z207" s="158"/>
    </row>
    <row r="208" spans="1:26" ht="10.5" customHeight="1" x14ac:dyDescent="0.3">
      <c r="A208" s="424"/>
      <c r="B208" s="424"/>
      <c r="C208" s="158"/>
      <c r="D208" s="172"/>
      <c r="E208" s="454"/>
      <c r="F208" s="455"/>
      <c r="G208" s="158"/>
      <c r="H208" s="158"/>
      <c r="I208" s="158"/>
      <c r="J208" s="158"/>
      <c r="K208" s="158"/>
      <c r="L208" s="158"/>
      <c r="M208" s="158"/>
      <c r="N208" s="158"/>
      <c r="O208" s="158"/>
      <c r="P208" s="158"/>
      <c r="Q208" s="158"/>
      <c r="R208" s="158"/>
      <c r="S208" s="158"/>
      <c r="T208" s="158"/>
      <c r="U208" s="158"/>
      <c r="V208" s="158"/>
      <c r="W208" s="158"/>
      <c r="X208" s="158"/>
      <c r="Y208" s="158"/>
      <c r="Z208" s="158"/>
    </row>
    <row r="209" spans="1:26" ht="10.5" customHeight="1" x14ac:dyDescent="0.3">
      <c r="A209" s="424"/>
      <c r="B209" s="424"/>
      <c r="C209" s="158"/>
      <c r="D209" s="172"/>
      <c r="E209" s="454"/>
      <c r="F209" s="455"/>
      <c r="G209" s="158"/>
      <c r="H209" s="158"/>
      <c r="I209" s="158"/>
      <c r="J209" s="158"/>
      <c r="K209" s="158"/>
      <c r="L209" s="158"/>
      <c r="M209" s="158"/>
      <c r="N209" s="158"/>
      <c r="O209" s="158"/>
      <c r="P209" s="158"/>
      <c r="Q209" s="158"/>
      <c r="R209" s="158"/>
      <c r="S209" s="158"/>
      <c r="T209" s="158"/>
      <c r="U209" s="158"/>
      <c r="V209" s="158"/>
      <c r="W209" s="158"/>
      <c r="X209" s="158"/>
      <c r="Y209" s="158"/>
      <c r="Z209" s="158"/>
    </row>
    <row r="210" spans="1:26" ht="10.5" customHeight="1" x14ac:dyDescent="0.3">
      <c r="A210" s="424"/>
      <c r="B210" s="424"/>
      <c r="C210" s="158"/>
      <c r="D210" s="172"/>
      <c r="E210" s="454"/>
      <c r="F210" s="455"/>
      <c r="G210" s="158"/>
      <c r="H210" s="158"/>
      <c r="I210" s="158"/>
      <c r="J210" s="158"/>
      <c r="K210" s="158"/>
      <c r="L210" s="158"/>
      <c r="M210" s="158"/>
      <c r="N210" s="158"/>
      <c r="O210" s="158"/>
      <c r="P210" s="158"/>
      <c r="Q210" s="158"/>
      <c r="R210" s="158"/>
      <c r="S210" s="158"/>
      <c r="T210" s="158"/>
      <c r="U210" s="158"/>
      <c r="V210" s="158"/>
      <c r="W210" s="158"/>
      <c r="X210" s="158"/>
      <c r="Y210" s="158"/>
      <c r="Z210" s="158"/>
    </row>
    <row r="211" spans="1:26" ht="10.5" customHeight="1" x14ac:dyDescent="0.3">
      <c r="A211" s="424"/>
      <c r="B211" s="424"/>
      <c r="C211" s="158"/>
      <c r="D211" s="172"/>
      <c r="E211" s="454"/>
      <c r="F211" s="455"/>
      <c r="G211" s="158"/>
      <c r="H211" s="158"/>
      <c r="I211" s="158"/>
      <c r="J211" s="158"/>
      <c r="K211" s="158"/>
      <c r="L211" s="158"/>
      <c r="M211" s="158"/>
      <c r="N211" s="158"/>
      <c r="O211" s="158"/>
      <c r="P211" s="158"/>
      <c r="Q211" s="158"/>
      <c r="R211" s="158"/>
      <c r="S211" s="158"/>
      <c r="T211" s="158"/>
      <c r="U211" s="158"/>
      <c r="V211" s="158"/>
      <c r="W211" s="158"/>
      <c r="X211" s="158"/>
      <c r="Y211" s="158"/>
      <c r="Z211" s="158"/>
    </row>
    <row r="212" spans="1:26" ht="10.5" customHeight="1" x14ac:dyDescent="0.3">
      <c r="A212" s="424"/>
      <c r="B212" s="424"/>
      <c r="C212" s="158"/>
      <c r="D212" s="172"/>
      <c r="E212" s="454"/>
      <c r="F212" s="455"/>
      <c r="G212" s="158"/>
      <c r="H212" s="158"/>
      <c r="I212" s="158"/>
      <c r="J212" s="158"/>
      <c r="K212" s="158"/>
      <c r="L212" s="158"/>
      <c r="M212" s="158"/>
      <c r="N212" s="158"/>
      <c r="O212" s="158"/>
      <c r="P212" s="158"/>
      <c r="Q212" s="158"/>
      <c r="R212" s="158"/>
      <c r="S212" s="158"/>
      <c r="T212" s="158"/>
      <c r="U212" s="158"/>
      <c r="V212" s="158"/>
      <c r="W212" s="158"/>
      <c r="X212" s="158"/>
      <c r="Y212" s="158"/>
      <c r="Z212" s="158"/>
    </row>
    <row r="213" spans="1:26" ht="10.5" customHeight="1" x14ac:dyDescent="0.3">
      <c r="A213" s="424"/>
      <c r="B213" s="424"/>
      <c r="C213" s="158"/>
      <c r="D213" s="172"/>
      <c r="E213" s="454"/>
      <c r="F213" s="455"/>
      <c r="G213" s="158"/>
      <c r="H213" s="158"/>
      <c r="I213" s="158"/>
      <c r="J213" s="158"/>
      <c r="K213" s="158"/>
      <c r="L213" s="158"/>
      <c r="M213" s="158"/>
      <c r="N213" s="158"/>
      <c r="O213" s="158"/>
      <c r="P213" s="158"/>
      <c r="Q213" s="158"/>
      <c r="R213" s="158"/>
      <c r="S213" s="158"/>
      <c r="T213" s="158"/>
      <c r="U213" s="158"/>
      <c r="V213" s="158"/>
      <c r="W213" s="158"/>
      <c r="X213" s="158"/>
      <c r="Y213" s="158"/>
      <c r="Z213" s="158"/>
    </row>
    <row r="214" spans="1:26" ht="10.5" customHeight="1" x14ac:dyDescent="0.3">
      <c r="A214" s="424"/>
      <c r="B214" s="424"/>
      <c r="C214" s="158"/>
      <c r="D214" s="172"/>
      <c r="E214" s="454"/>
      <c r="F214" s="455"/>
      <c r="G214" s="158"/>
      <c r="H214" s="158"/>
      <c r="I214" s="158"/>
      <c r="J214" s="158"/>
      <c r="K214" s="158"/>
      <c r="L214" s="158"/>
      <c r="M214" s="158"/>
      <c r="N214" s="158"/>
      <c r="O214" s="158"/>
      <c r="P214" s="158"/>
      <c r="Q214" s="158"/>
      <c r="R214" s="158"/>
      <c r="S214" s="158"/>
      <c r="T214" s="158"/>
      <c r="U214" s="158"/>
      <c r="V214" s="158"/>
      <c r="W214" s="158"/>
      <c r="X214" s="158"/>
      <c r="Y214" s="158"/>
      <c r="Z214" s="158"/>
    </row>
    <row r="215" spans="1:26" ht="10.5" customHeight="1" x14ac:dyDescent="0.3">
      <c r="A215" s="424"/>
      <c r="B215" s="424"/>
      <c r="C215" s="158"/>
      <c r="D215" s="172"/>
      <c r="E215" s="454"/>
      <c r="F215" s="455"/>
      <c r="G215" s="158"/>
      <c r="H215" s="158"/>
      <c r="I215" s="158"/>
      <c r="J215" s="158"/>
      <c r="K215" s="158"/>
      <c r="L215" s="158"/>
      <c r="M215" s="158"/>
      <c r="N215" s="158"/>
      <c r="O215" s="158"/>
      <c r="P215" s="158"/>
      <c r="Q215" s="158"/>
      <c r="R215" s="158"/>
      <c r="S215" s="158"/>
      <c r="T215" s="158"/>
      <c r="U215" s="158"/>
      <c r="V215" s="158"/>
      <c r="W215" s="158"/>
      <c r="X215" s="158"/>
      <c r="Y215" s="158"/>
      <c r="Z215" s="158"/>
    </row>
    <row r="216" spans="1:26" ht="10.5" customHeight="1" x14ac:dyDescent="0.3">
      <c r="A216" s="424"/>
      <c r="B216" s="424"/>
      <c r="C216" s="158"/>
      <c r="D216" s="172"/>
      <c r="E216" s="454"/>
      <c r="F216" s="455"/>
      <c r="G216" s="158"/>
      <c r="H216" s="158"/>
      <c r="I216" s="158"/>
      <c r="J216" s="158"/>
      <c r="K216" s="158"/>
      <c r="L216" s="158"/>
      <c r="M216" s="158"/>
      <c r="N216" s="158"/>
      <c r="O216" s="158"/>
      <c r="P216" s="158"/>
      <c r="Q216" s="158"/>
      <c r="R216" s="158"/>
      <c r="S216" s="158"/>
      <c r="T216" s="158"/>
      <c r="U216" s="158"/>
      <c r="V216" s="158"/>
      <c r="W216" s="158"/>
      <c r="X216" s="158"/>
      <c r="Y216" s="158"/>
      <c r="Z216" s="158"/>
    </row>
    <row r="217" spans="1:26" ht="10.5" customHeight="1" x14ac:dyDescent="0.3">
      <c r="A217" s="424"/>
      <c r="B217" s="424"/>
      <c r="C217" s="158"/>
      <c r="D217" s="172"/>
      <c r="E217" s="454"/>
      <c r="F217" s="455"/>
      <c r="G217" s="158"/>
      <c r="H217" s="158"/>
      <c r="I217" s="158"/>
      <c r="J217" s="158"/>
      <c r="K217" s="158"/>
      <c r="L217" s="158"/>
      <c r="M217" s="158"/>
      <c r="N217" s="158"/>
      <c r="O217" s="158"/>
      <c r="P217" s="158"/>
      <c r="Q217" s="158"/>
      <c r="R217" s="158"/>
      <c r="S217" s="158"/>
      <c r="T217" s="158"/>
      <c r="U217" s="158"/>
      <c r="V217" s="158"/>
      <c r="W217" s="158"/>
      <c r="X217" s="158"/>
      <c r="Y217" s="158"/>
      <c r="Z217" s="158"/>
    </row>
    <row r="218" spans="1:26" ht="10.5" customHeight="1" x14ac:dyDescent="0.3">
      <c r="A218" s="424"/>
      <c r="B218" s="424"/>
      <c r="C218" s="158"/>
      <c r="D218" s="172"/>
      <c r="E218" s="454"/>
      <c r="F218" s="455"/>
      <c r="G218" s="158"/>
      <c r="H218" s="158"/>
      <c r="I218" s="158"/>
      <c r="J218" s="158"/>
      <c r="K218" s="158"/>
      <c r="L218" s="158"/>
      <c r="M218" s="158"/>
      <c r="N218" s="158"/>
      <c r="O218" s="158"/>
      <c r="P218" s="158"/>
      <c r="Q218" s="158"/>
      <c r="R218" s="158"/>
      <c r="S218" s="158"/>
      <c r="T218" s="158"/>
      <c r="U218" s="158"/>
      <c r="V218" s="158"/>
      <c r="W218" s="158"/>
      <c r="X218" s="158"/>
      <c r="Y218" s="158"/>
      <c r="Z218" s="158"/>
    </row>
    <row r="219" spans="1:26" ht="10.5" customHeight="1" x14ac:dyDescent="0.3">
      <c r="A219" s="424"/>
      <c r="B219" s="424"/>
      <c r="C219" s="158"/>
      <c r="D219" s="172"/>
      <c r="E219" s="454"/>
      <c r="F219" s="455"/>
      <c r="G219" s="158"/>
      <c r="H219" s="158"/>
      <c r="I219" s="158"/>
      <c r="J219" s="158"/>
      <c r="K219" s="158"/>
      <c r="L219" s="158"/>
      <c r="M219" s="158"/>
      <c r="N219" s="158"/>
      <c r="O219" s="158"/>
      <c r="P219" s="158"/>
      <c r="Q219" s="158"/>
      <c r="R219" s="158"/>
      <c r="S219" s="158"/>
      <c r="T219" s="158"/>
      <c r="U219" s="158"/>
      <c r="V219" s="158"/>
      <c r="W219" s="158"/>
      <c r="X219" s="158"/>
      <c r="Y219" s="158"/>
      <c r="Z219" s="158"/>
    </row>
    <row r="220" spans="1:26" ht="10.5" customHeight="1" x14ac:dyDescent="0.3">
      <c r="A220" s="424"/>
      <c r="B220" s="424"/>
      <c r="C220" s="158"/>
      <c r="D220" s="172"/>
      <c r="E220" s="454"/>
      <c r="F220" s="455"/>
      <c r="G220" s="158"/>
      <c r="H220" s="158"/>
      <c r="I220" s="158"/>
      <c r="J220" s="158"/>
      <c r="K220" s="158"/>
      <c r="L220" s="158"/>
      <c r="M220" s="158"/>
      <c r="N220" s="158"/>
      <c r="O220" s="158"/>
      <c r="P220" s="158"/>
      <c r="Q220" s="158"/>
      <c r="R220" s="158"/>
      <c r="S220" s="158"/>
      <c r="T220" s="158"/>
      <c r="U220" s="158"/>
      <c r="V220" s="158"/>
      <c r="W220" s="158"/>
      <c r="X220" s="158"/>
      <c r="Y220" s="158"/>
      <c r="Z220" s="158"/>
    </row>
    <row r="221" spans="1:26" ht="10.5" customHeight="1" x14ac:dyDescent="0.3">
      <c r="A221" s="424"/>
      <c r="B221" s="424"/>
      <c r="C221" s="158"/>
      <c r="D221" s="172"/>
      <c r="E221" s="454"/>
      <c r="F221" s="455"/>
      <c r="G221" s="158"/>
      <c r="H221" s="158"/>
      <c r="I221" s="158"/>
      <c r="J221" s="158"/>
      <c r="K221" s="158"/>
      <c r="L221" s="158"/>
      <c r="M221" s="158"/>
      <c r="N221" s="158"/>
      <c r="O221" s="158"/>
      <c r="P221" s="158"/>
      <c r="Q221" s="158"/>
      <c r="R221" s="158"/>
      <c r="S221" s="158"/>
      <c r="T221" s="158"/>
      <c r="U221" s="158"/>
      <c r="V221" s="158"/>
      <c r="W221" s="158"/>
      <c r="X221" s="158"/>
      <c r="Y221" s="158"/>
      <c r="Z221" s="158"/>
    </row>
    <row r="222" spans="1:26" ht="10.5" customHeight="1" x14ac:dyDescent="0.3">
      <c r="A222" s="424"/>
      <c r="B222" s="424"/>
      <c r="C222" s="158"/>
      <c r="D222" s="172"/>
      <c r="E222" s="454"/>
      <c r="F222" s="455"/>
      <c r="G222" s="158"/>
      <c r="H222" s="158"/>
      <c r="I222" s="158"/>
      <c r="J222" s="158"/>
      <c r="K222" s="158"/>
      <c r="L222" s="158"/>
      <c r="M222" s="158"/>
      <c r="N222" s="158"/>
      <c r="O222" s="158"/>
      <c r="P222" s="158"/>
      <c r="Q222" s="158"/>
      <c r="R222" s="158"/>
      <c r="S222" s="158"/>
      <c r="T222" s="158"/>
      <c r="U222" s="158"/>
      <c r="V222" s="158"/>
      <c r="W222" s="158"/>
      <c r="X222" s="158"/>
      <c r="Y222" s="158"/>
      <c r="Z222" s="158"/>
    </row>
    <row r="223" spans="1:26" ht="10.5" customHeight="1" x14ac:dyDescent="0.3">
      <c r="A223" s="424"/>
      <c r="B223" s="424"/>
      <c r="C223" s="158"/>
      <c r="D223" s="172"/>
      <c r="E223" s="454"/>
      <c r="F223" s="455"/>
      <c r="G223" s="158"/>
      <c r="H223" s="158"/>
      <c r="I223" s="158"/>
      <c r="J223" s="158"/>
      <c r="K223" s="158"/>
      <c r="L223" s="158"/>
      <c r="M223" s="158"/>
      <c r="N223" s="158"/>
      <c r="O223" s="158"/>
      <c r="P223" s="158"/>
      <c r="Q223" s="158"/>
      <c r="R223" s="158"/>
      <c r="S223" s="158"/>
      <c r="T223" s="158"/>
      <c r="U223" s="158"/>
      <c r="V223" s="158"/>
      <c r="W223" s="158"/>
      <c r="X223" s="158"/>
      <c r="Y223" s="158"/>
      <c r="Z223" s="158"/>
    </row>
    <row r="224" spans="1:26" ht="10.5" customHeight="1" x14ac:dyDescent="0.3">
      <c r="A224" s="424"/>
      <c r="B224" s="424"/>
      <c r="C224" s="158"/>
      <c r="D224" s="172"/>
      <c r="E224" s="454"/>
      <c r="F224" s="455"/>
      <c r="G224" s="158"/>
      <c r="H224" s="158"/>
      <c r="I224" s="158"/>
      <c r="J224" s="158"/>
      <c r="K224" s="158"/>
      <c r="L224" s="158"/>
      <c r="M224" s="158"/>
      <c r="N224" s="158"/>
      <c r="O224" s="158"/>
      <c r="P224" s="158"/>
      <c r="Q224" s="158"/>
      <c r="R224" s="158"/>
      <c r="S224" s="158"/>
      <c r="T224" s="158"/>
      <c r="U224" s="158"/>
      <c r="V224" s="158"/>
      <c r="W224" s="158"/>
      <c r="X224" s="158"/>
      <c r="Y224" s="158"/>
      <c r="Z224" s="158"/>
    </row>
    <row r="225" spans="1:26" ht="10.5" customHeight="1" x14ac:dyDescent="0.3">
      <c r="A225" s="424"/>
      <c r="B225" s="424"/>
      <c r="C225" s="158"/>
      <c r="D225" s="172"/>
      <c r="E225" s="454"/>
      <c r="F225" s="455"/>
      <c r="G225" s="158"/>
      <c r="H225" s="158"/>
      <c r="I225" s="158"/>
      <c r="J225" s="158"/>
      <c r="K225" s="158"/>
      <c r="L225" s="158"/>
      <c r="M225" s="158"/>
      <c r="N225" s="158"/>
      <c r="O225" s="158"/>
      <c r="P225" s="158"/>
      <c r="Q225" s="158"/>
      <c r="R225" s="158"/>
      <c r="S225" s="158"/>
      <c r="T225" s="158"/>
      <c r="U225" s="158"/>
      <c r="V225" s="158"/>
      <c r="W225" s="158"/>
      <c r="X225" s="158"/>
      <c r="Y225" s="158"/>
      <c r="Z225" s="158"/>
    </row>
    <row r="226" spans="1:26" ht="10.5" customHeight="1" x14ac:dyDescent="0.3">
      <c r="A226" s="424"/>
      <c r="B226" s="424"/>
      <c r="C226" s="158"/>
      <c r="D226" s="172"/>
      <c r="E226" s="454"/>
      <c r="F226" s="455"/>
      <c r="G226" s="158"/>
      <c r="H226" s="158"/>
      <c r="I226" s="158"/>
      <c r="J226" s="158"/>
      <c r="K226" s="158"/>
      <c r="L226" s="158"/>
      <c r="M226" s="158"/>
      <c r="N226" s="158"/>
      <c r="O226" s="158"/>
      <c r="P226" s="158"/>
      <c r="Q226" s="158"/>
      <c r="R226" s="158"/>
      <c r="S226" s="158"/>
      <c r="T226" s="158"/>
      <c r="U226" s="158"/>
      <c r="V226" s="158"/>
      <c r="W226" s="158"/>
      <c r="X226" s="158"/>
      <c r="Y226" s="158"/>
      <c r="Z226" s="158"/>
    </row>
    <row r="227" spans="1:26" ht="10.5" customHeight="1" x14ac:dyDescent="0.3">
      <c r="A227" s="424"/>
      <c r="B227" s="424"/>
      <c r="C227" s="158"/>
      <c r="D227" s="172"/>
      <c r="E227" s="454"/>
      <c r="F227" s="455"/>
      <c r="G227" s="158"/>
      <c r="H227" s="158"/>
      <c r="I227" s="158"/>
      <c r="J227" s="158"/>
      <c r="K227" s="158"/>
      <c r="L227" s="158"/>
      <c r="M227" s="158"/>
      <c r="N227" s="158"/>
      <c r="O227" s="158"/>
      <c r="P227" s="158"/>
      <c r="Q227" s="158"/>
      <c r="R227" s="158"/>
      <c r="S227" s="158"/>
      <c r="T227" s="158"/>
      <c r="U227" s="158"/>
      <c r="V227" s="158"/>
      <c r="W227" s="158"/>
      <c r="X227" s="158"/>
      <c r="Y227" s="158"/>
      <c r="Z227" s="158"/>
    </row>
    <row r="228" spans="1:26" ht="10.5" customHeight="1" x14ac:dyDescent="0.3">
      <c r="A228" s="424"/>
      <c r="B228" s="424"/>
      <c r="C228" s="158"/>
      <c r="D228" s="172"/>
      <c r="E228" s="454"/>
      <c r="F228" s="455"/>
      <c r="G228" s="158"/>
      <c r="H228" s="158"/>
      <c r="I228" s="158"/>
      <c r="J228" s="158"/>
      <c r="K228" s="158"/>
      <c r="L228" s="158"/>
      <c r="M228" s="158"/>
      <c r="N228" s="158"/>
      <c r="O228" s="158"/>
      <c r="P228" s="158"/>
      <c r="Q228" s="158"/>
      <c r="R228" s="158"/>
      <c r="S228" s="158"/>
      <c r="T228" s="158"/>
      <c r="U228" s="158"/>
      <c r="V228" s="158"/>
      <c r="W228" s="158"/>
      <c r="X228" s="158"/>
      <c r="Y228" s="158"/>
      <c r="Z228" s="158"/>
    </row>
    <row r="229" spans="1:26" ht="10.5" customHeight="1" x14ac:dyDescent="0.3">
      <c r="A229" s="424"/>
      <c r="B229" s="424"/>
      <c r="C229" s="158"/>
      <c r="D229" s="172"/>
      <c r="E229" s="454"/>
      <c r="F229" s="455"/>
      <c r="G229" s="158"/>
      <c r="H229" s="158"/>
      <c r="I229" s="158"/>
      <c r="J229" s="158"/>
      <c r="K229" s="158"/>
      <c r="L229" s="158"/>
      <c r="M229" s="158"/>
      <c r="N229" s="158"/>
      <c r="O229" s="158"/>
      <c r="P229" s="158"/>
      <c r="Q229" s="158"/>
      <c r="R229" s="158"/>
      <c r="S229" s="158"/>
      <c r="T229" s="158"/>
      <c r="U229" s="158"/>
      <c r="V229" s="158"/>
      <c r="W229" s="158"/>
      <c r="X229" s="158"/>
      <c r="Y229" s="158"/>
      <c r="Z229" s="158"/>
    </row>
    <row r="230" spans="1:26" ht="10.5" customHeight="1" x14ac:dyDescent="0.3">
      <c r="A230" s="424"/>
      <c r="B230" s="424"/>
      <c r="C230" s="158"/>
      <c r="D230" s="172"/>
      <c r="E230" s="454"/>
      <c r="F230" s="455"/>
      <c r="G230" s="158"/>
      <c r="H230" s="158"/>
      <c r="I230" s="158"/>
      <c r="J230" s="158"/>
      <c r="K230" s="158"/>
      <c r="L230" s="158"/>
      <c r="M230" s="158"/>
      <c r="N230" s="158"/>
      <c r="O230" s="158"/>
      <c r="P230" s="158"/>
      <c r="Q230" s="158"/>
      <c r="R230" s="158"/>
      <c r="S230" s="158"/>
      <c r="T230" s="158"/>
      <c r="U230" s="158"/>
      <c r="V230" s="158"/>
      <c r="W230" s="158"/>
      <c r="X230" s="158"/>
      <c r="Y230" s="158"/>
      <c r="Z230" s="158"/>
    </row>
    <row r="231" spans="1:26" ht="10.5" customHeight="1" x14ac:dyDescent="0.3">
      <c r="A231" s="424"/>
      <c r="B231" s="424"/>
      <c r="C231" s="158"/>
      <c r="D231" s="172"/>
      <c r="E231" s="454"/>
      <c r="F231" s="455"/>
      <c r="G231" s="158"/>
      <c r="H231" s="158"/>
      <c r="I231" s="158"/>
      <c r="J231" s="158"/>
      <c r="K231" s="158"/>
      <c r="L231" s="158"/>
      <c r="M231" s="158"/>
      <c r="N231" s="158"/>
      <c r="O231" s="158"/>
      <c r="P231" s="158"/>
      <c r="Q231" s="158"/>
      <c r="R231" s="158"/>
      <c r="S231" s="158"/>
      <c r="T231" s="158"/>
      <c r="U231" s="158"/>
      <c r="V231" s="158"/>
      <c r="W231" s="158"/>
      <c r="X231" s="158"/>
      <c r="Y231" s="158"/>
      <c r="Z231" s="158"/>
    </row>
    <row r="232" spans="1:26" ht="10.5" customHeight="1" x14ac:dyDescent="0.3">
      <c r="A232" s="424"/>
      <c r="B232" s="424"/>
      <c r="C232" s="158"/>
      <c r="D232" s="172"/>
      <c r="E232" s="454"/>
      <c r="F232" s="455"/>
      <c r="G232" s="158"/>
      <c r="H232" s="158"/>
      <c r="I232" s="158"/>
      <c r="J232" s="158"/>
      <c r="K232" s="158"/>
      <c r="L232" s="158"/>
      <c r="M232" s="158"/>
      <c r="N232" s="158"/>
      <c r="O232" s="158"/>
      <c r="P232" s="158"/>
      <c r="Q232" s="158"/>
      <c r="R232" s="158"/>
      <c r="S232" s="158"/>
      <c r="T232" s="158"/>
      <c r="U232" s="158"/>
      <c r="V232" s="158"/>
      <c r="W232" s="158"/>
      <c r="X232" s="158"/>
      <c r="Y232" s="158"/>
      <c r="Z232" s="158"/>
    </row>
    <row r="233" spans="1:26" ht="10.5" customHeight="1" x14ac:dyDescent="0.3">
      <c r="A233" s="424"/>
      <c r="B233" s="424"/>
      <c r="C233" s="158"/>
      <c r="D233" s="172"/>
      <c r="E233" s="454"/>
      <c r="F233" s="455"/>
      <c r="G233" s="158"/>
      <c r="H233" s="158"/>
      <c r="I233" s="158"/>
      <c r="J233" s="158"/>
      <c r="K233" s="158"/>
      <c r="L233" s="158"/>
      <c r="M233" s="158"/>
      <c r="N233" s="158"/>
      <c r="O233" s="158"/>
      <c r="P233" s="158"/>
      <c r="Q233" s="158"/>
      <c r="R233" s="158"/>
      <c r="S233" s="158"/>
      <c r="T233" s="158"/>
      <c r="U233" s="158"/>
      <c r="V233" s="158"/>
      <c r="W233" s="158"/>
      <c r="X233" s="158"/>
      <c r="Y233" s="158"/>
      <c r="Z233" s="158"/>
    </row>
    <row r="234" spans="1:26" ht="10.5" customHeight="1" x14ac:dyDescent="0.3">
      <c r="A234" s="424"/>
      <c r="B234" s="424"/>
      <c r="C234" s="158"/>
      <c r="D234" s="172"/>
      <c r="E234" s="454"/>
      <c r="F234" s="455"/>
      <c r="G234" s="158"/>
      <c r="H234" s="158"/>
      <c r="I234" s="158"/>
      <c r="J234" s="158"/>
      <c r="K234" s="158"/>
      <c r="L234" s="158"/>
      <c r="M234" s="158"/>
      <c r="N234" s="158"/>
      <c r="O234" s="158"/>
      <c r="P234" s="158"/>
      <c r="Q234" s="158"/>
      <c r="R234" s="158"/>
      <c r="S234" s="158"/>
      <c r="T234" s="158"/>
      <c r="U234" s="158"/>
      <c r="V234" s="158"/>
      <c r="W234" s="158"/>
      <c r="X234" s="158"/>
      <c r="Y234" s="158"/>
      <c r="Z234" s="158"/>
    </row>
    <row r="235" spans="1:26" ht="10.5" customHeight="1" x14ac:dyDescent="0.3">
      <c r="A235" s="424"/>
      <c r="B235" s="424"/>
      <c r="C235" s="158"/>
      <c r="D235" s="172"/>
      <c r="E235" s="454"/>
      <c r="F235" s="455"/>
      <c r="G235" s="158"/>
      <c r="H235" s="158"/>
      <c r="I235" s="158"/>
      <c r="J235" s="158"/>
      <c r="K235" s="158"/>
      <c r="L235" s="158"/>
      <c r="M235" s="158"/>
      <c r="N235" s="158"/>
      <c r="O235" s="158"/>
      <c r="P235" s="158"/>
      <c r="Q235" s="158"/>
      <c r="R235" s="158"/>
      <c r="S235" s="158"/>
      <c r="T235" s="158"/>
      <c r="U235" s="158"/>
      <c r="V235" s="158"/>
      <c r="W235" s="158"/>
      <c r="X235" s="158"/>
      <c r="Y235" s="158"/>
      <c r="Z235" s="158"/>
    </row>
    <row r="236" spans="1:26" ht="10.5" customHeight="1" x14ac:dyDescent="0.3">
      <c r="A236" s="424"/>
      <c r="B236" s="424"/>
      <c r="C236" s="158"/>
      <c r="D236" s="172"/>
      <c r="E236" s="454"/>
      <c r="F236" s="455"/>
      <c r="G236" s="158"/>
      <c r="H236" s="158"/>
      <c r="I236" s="158"/>
      <c r="J236" s="158"/>
      <c r="K236" s="158"/>
      <c r="L236" s="158"/>
      <c r="M236" s="158"/>
      <c r="N236" s="158"/>
      <c r="O236" s="158"/>
      <c r="P236" s="158"/>
      <c r="Q236" s="158"/>
      <c r="R236" s="158"/>
      <c r="S236" s="158"/>
      <c r="T236" s="158"/>
      <c r="U236" s="158"/>
      <c r="V236" s="158"/>
      <c r="W236" s="158"/>
      <c r="X236" s="158"/>
      <c r="Y236" s="158"/>
      <c r="Z236" s="158"/>
    </row>
    <row r="237" spans="1:26" ht="10.5" customHeight="1" x14ac:dyDescent="0.3">
      <c r="A237" s="424"/>
      <c r="B237" s="424"/>
      <c r="C237" s="158"/>
      <c r="D237" s="172"/>
      <c r="E237" s="454"/>
      <c r="F237" s="455"/>
      <c r="G237" s="158"/>
      <c r="H237" s="158"/>
      <c r="I237" s="158"/>
      <c r="J237" s="158"/>
      <c r="K237" s="158"/>
      <c r="L237" s="158"/>
      <c r="M237" s="158"/>
      <c r="N237" s="158"/>
      <c r="O237" s="158"/>
      <c r="P237" s="158"/>
      <c r="Q237" s="158"/>
      <c r="R237" s="158"/>
      <c r="S237" s="158"/>
      <c r="T237" s="158"/>
      <c r="U237" s="158"/>
      <c r="V237" s="158"/>
      <c r="W237" s="158"/>
      <c r="X237" s="158"/>
      <c r="Y237" s="158"/>
      <c r="Z237" s="158"/>
    </row>
    <row r="238" spans="1:26" ht="10.5" customHeight="1" x14ac:dyDescent="0.3">
      <c r="A238" s="424"/>
      <c r="B238" s="424"/>
      <c r="C238" s="158"/>
      <c r="D238" s="172"/>
      <c r="E238" s="454"/>
      <c r="F238" s="455"/>
      <c r="G238" s="158"/>
      <c r="H238" s="158"/>
      <c r="I238" s="158"/>
      <c r="J238" s="158"/>
      <c r="K238" s="158"/>
      <c r="L238" s="158"/>
      <c r="M238" s="158"/>
      <c r="N238" s="158"/>
      <c r="O238" s="158"/>
      <c r="P238" s="158"/>
      <c r="Q238" s="158"/>
      <c r="R238" s="158"/>
      <c r="S238" s="158"/>
      <c r="T238" s="158"/>
      <c r="U238" s="158"/>
      <c r="V238" s="158"/>
      <c r="W238" s="158"/>
      <c r="X238" s="158"/>
      <c r="Y238" s="158"/>
      <c r="Z238" s="158"/>
    </row>
    <row r="239" spans="1:26" ht="10.5" customHeight="1" x14ac:dyDescent="0.3">
      <c r="A239" s="424"/>
      <c r="B239" s="424"/>
      <c r="C239" s="158"/>
      <c r="D239" s="172"/>
      <c r="E239" s="454"/>
      <c r="F239" s="455"/>
      <c r="G239" s="158"/>
      <c r="H239" s="158"/>
      <c r="I239" s="158"/>
      <c r="J239" s="158"/>
      <c r="K239" s="158"/>
      <c r="L239" s="158"/>
      <c r="M239" s="158"/>
      <c r="N239" s="158"/>
      <c r="O239" s="158"/>
      <c r="P239" s="158"/>
      <c r="Q239" s="158"/>
      <c r="R239" s="158"/>
      <c r="S239" s="158"/>
      <c r="T239" s="158"/>
      <c r="U239" s="158"/>
      <c r="V239" s="158"/>
      <c r="W239" s="158"/>
      <c r="X239" s="158"/>
      <c r="Y239" s="158"/>
      <c r="Z239" s="158"/>
    </row>
    <row r="240" spans="1:26" ht="10.5" customHeight="1" x14ac:dyDescent="0.3">
      <c r="A240" s="424"/>
      <c r="B240" s="424"/>
      <c r="C240" s="158"/>
      <c r="D240" s="172"/>
      <c r="E240" s="454"/>
      <c r="F240" s="455"/>
      <c r="G240" s="158"/>
      <c r="H240" s="158"/>
      <c r="I240" s="158"/>
      <c r="J240" s="158"/>
      <c r="K240" s="158"/>
      <c r="L240" s="158"/>
      <c r="M240" s="158"/>
      <c r="N240" s="158"/>
      <c r="O240" s="158"/>
      <c r="P240" s="158"/>
      <c r="Q240" s="158"/>
      <c r="R240" s="158"/>
      <c r="S240" s="158"/>
      <c r="T240" s="158"/>
      <c r="U240" s="158"/>
      <c r="V240" s="158"/>
      <c r="W240" s="158"/>
      <c r="X240" s="158"/>
      <c r="Y240" s="158"/>
      <c r="Z240" s="158"/>
    </row>
    <row r="241" spans="1:26" ht="10.5" customHeight="1" x14ac:dyDescent="0.3">
      <c r="A241" s="424"/>
      <c r="B241" s="424"/>
      <c r="C241" s="158"/>
      <c r="D241" s="172"/>
      <c r="E241" s="454"/>
      <c r="F241" s="455"/>
      <c r="G241" s="158"/>
      <c r="H241" s="158"/>
      <c r="I241" s="158"/>
      <c r="J241" s="158"/>
      <c r="K241" s="158"/>
      <c r="L241" s="158"/>
      <c r="M241" s="158"/>
      <c r="N241" s="158"/>
      <c r="O241" s="158"/>
      <c r="P241" s="158"/>
      <c r="Q241" s="158"/>
      <c r="R241" s="158"/>
      <c r="S241" s="158"/>
      <c r="T241" s="158"/>
      <c r="U241" s="158"/>
      <c r="V241" s="158"/>
      <c r="W241" s="158"/>
      <c r="X241" s="158"/>
      <c r="Y241" s="158"/>
      <c r="Z241" s="158"/>
    </row>
    <row r="242" spans="1:26" ht="10.5" customHeight="1" x14ac:dyDescent="0.3">
      <c r="A242" s="424"/>
      <c r="B242" s="424"/>
      <c r="C242" s="158"/>
      <c r="D242" s="172"/>
      <c r="E242" s="454"/>
      <c r="F242" s="455"/>
      <c r="G242" s="158"/>
      <c r="H242" s="158"/>
      <c r="I242" s="158"/>
      <c r="J242" s="158"/>
      <c r="K242" s="158"/>
      <c r="L242" s="158"/>
      <c r="M242" s="158"/>
      <c r="N242" s="158"/>
      <c r="O242" s="158"/>
      <c r="P242" s="158"/>
      <c r="Q242" s="158"/>
      <c r="R242" s="158"/>
      <c r="S242" s="158"/>
      <c r="T242" s="158"/>
      <c r="U242" s="158"/>
      <c r="V242" s="158"/>
      <c r="W242" s="158"/>
      <c r="X242" s="158"/>
      <c r="Y242" s="158"/>
      <c r="Z242" s="158"/>
    </row>
    <row r="243" spans="1:26" ht="10.5" customHeight="1" x14ac:dyDescent="0.3">
      <c r="A243" s="424"/>
      <c r="B243" s="424"/>
      <c r="C243" s="158"/>
      <c r="D243" s="172"/>
      <c r="E243" s="454"/>
      <c r="F243" s="455"/>
      <c r="G243" s="158"/>
      <c r="H243" s="158"/>
      <c r="I243" s="158"/>
      <c r="J243" s="158"/>
      <c r="K243" s="158"/>
      <c r="L243" s="158"/>
      <c r="M243" s="158"/>
      <c r="N243" s="158"/>
      <c r="O243" s="158"/>
      <c r="P243" s="158"/>
      <c r="Q243" s="158"/>
      <c r="R243" s="158"/>
      <c r="S243" s="158"/>
      <c r="T243" s="158"/>
      <c r="U243" s="158"/>
      <c r="V243" s="158"/>
      <c r="W243" s="158"/>
      <c r="X243" s="158"/>
      <c r="Y243" s="158"/>
      <c r="Z243" s="158"/>
    </row>
    <row r="244" spans="1:26" ht="10.5" customHeight="1" x14ac:dyDescent="0.3">
      <c r="A244" s="424"/>
      <c r="B244" s="424"/>
      <c r="C244" s="158"/>
      <c r="D244" s="172"/>
      <c r="E244" s="454"/>
      <c r="F244" s="455"/>
      <c r="G244" s="158"/>
      <c r="H244" s="158"/>
      <c r="I244" s="158"/>
      <c r="J244" s="158"/>
      <c r="K244" s="158"/>
      <c r="L244" s="158"/>
      <c r="M244" s="158"/>
      <c r="N244" s="158"/>
      <c r="O244" s="158"/>
      <c r="P244" s="158"/>
      <c r="Q244" s="158"/>
      <c r="R244" s="158"/>
      <c r="S244" s="158"/>
      <c r="T244" s="158"/>
      <c r="U244" s="158"/>
      <c r="V244" s="158"/>
      <c r="W244" s="158"/>
      <c r="X244" s="158"/>
      <c r="Y244" s="158"/>
      <c r="Z244" s="158"/>
    </row>
    <row r="245" spans="1:26" ht="10.5" customHeight="1" x14ac:dyDescent="0.3">
      <c r="A245" s="424"/>
      <c r="B245" s="424"/>
      <c r="C245" s="158"/>
      <c r="D245" s="172"/>
      <c r="E245" s="454"/>
      <c r="F245" s="455"/>
      <c r="G245" s="158"/>
      <c r="H245" s="158"/>
      <c r="I245" s="158"/>
      <c r="J245" s="158"/>
      <c r="K245" s="158"/>
      <c r="L245" s="158"/>
      <c r="M245" s="158"/>
      <c r="N245" s="158"/>
      <c r="O245" s="158"/>
      <c r="P245" s="158"/>
      <c r="Q245" s="158"/>
      <c r="R245" s="158"/>
      <c r="S245" s="158"/>
      <c r="T245" s="158"/>
      <c r="U245" s="158"/>
      <c r="V245" s="158"/>
      <c r="W245" s="158"/>
      <c r="X245" s="158"/>
      <c r="Y245" s="158"/>
      <c r="Z245" s="158"/>
    </row>
    <row r="246" spans="1:26" ht="10.5" customHeight="1" x14ac:dyDescent="0.3">
      <c r="A246" s="424"/>
      <c r="B246" s="424"/>
      <c r="C246" s="158"/>
      <c r="D246" s="172"/>
      <c r="E246" s="454"/>
      <c r="F246" s="455"/>
      <c r="G246" s="158"/>
      <c r="H246" s="158"/>
      <c r="I246" s="158"/>
      <c r="J246" s="158"/>
      <c r="K246" s="158"/>
      <c r="L246" s="158"/>
      <c r="M246" s="158"/>
      <c r="N246" s="158"/>
      <c r="O246" s="158"/>
      <c r="P246" s="158"/>
      <c r="Q246" s="158"/>
      <c r="R246" s="158"/>
      <c r="S246" s="158"/>
      <c r="T246" s="158"/>
      <c r="U246" s="158"/>
      <c r="V246" s="158"/>
      <c r="W246" s="158"/>
      <c r="X246" s="158"/>
      <c r="Y246" s="158"/>
      <c r="Z246" s="158"/>
    </row>
    <row r="247" spans="1:26" ht="10.5" customHeight="1" x14ac:dyDescent="0.3">
      <c r="A247" s="424"/>
      <c r="B247" s="424"/>
      <c r="C247" s="158"/>
      <c r="D247" s="172"/>
      <c r="E247" s="454"/>
      <c r="F247" s="455"/>
      <c r="G247" s="158"/>
      <c r="H247" s="158"/>
      <c r="I247" s="158"/>
      <c r="J247" s="158"/>
      <c r="K247" s="158"/>
      <c r="L247" s="158"/>
      <c r="M247" s="158"/>
      <c r="N247" s="158"/>
      <c r="O247" s="158"/>
      <c r="P247" s="158"/>
      <c r="Q247" s="158"/>
      <c r="R247" s="158"/>
      <c r="S247" s="158"/>
      <c r="T247" s="158"/>
      <c r="U247" s="158"/>
      <c r="V247" s="158"/>
      <c r="W247" s="158"/>
      <c r="X247" s="158"/>
      <c r="Y247" s="158"/>
      <c r="Z247" s="158"/>
    </row>
    <row r="248" spans="1:26" ht="10.5" customHeight="1" x14ac:dyDescent="0.3">
      <c r="A248" s="424"/>
      <c r="B248" s="424"/>
      <c r="C248" s="158"/>
      <c r="D248" s="172"/>
      <c r="E248" s="454"/>
      <c r="F248" s="455"/>
      <c r="G248" s="158"/>
      <c r="H248" s="158"/>
      <c r="I248" s="158"/>
      <c r="J248" s="158"/>
      <c r="K248" s="158"/>
      <c r="L248" s="158"/>
      <c r="M248" s="158"/>
      <c r="N248" s="158"/>
      <c r="O248" s="158"/>
      <c r="P248" s="158"/>
      <c r="Q248" s="158"/>
      <c r="R248" s="158"/>
      <c r="S248" s="158"/>
      <c r="T248" s="158"/>
      <c r="U248" s="158"/>
      <c r="V248" s="158"/>
      <c r="W248" s="158"/>
      <c r="X248" s="158"/>
      <c r="Y248" s="158"/>
      <c r="Z248" s="158"/>
    </row>
    <row r="249" spans="1:26" ht="10.5" customHeight="1" x14ac:dyDescent="0.3">
      <c r="A249" s="424"/>
      <c r="B249" s="424"/>
      <c r="C249" s="158"/>
      <c r="D249" s="172"/>
      <c r="E249" s="454"/>
      <c r="F249" s="455"/>
      <c r="G249" s="158"/>
      <c r="H249" s="158"/>
      <c r="I249" s="158"/>
      <c r="J249" s="158"/>
      <c r="K249" s="158"/>
      <c r="L249" s="158"/>
      <c r="M249" s="158"/>
      <c r="N249" s="158"/>
      <c r="O249" s="158"/>
      <c r="P249" s="158"/>
      <c r="Q249" s="158"/>
      <c r="R249" s="158"/>
      <c r="S249" s="158"/>
      <c r="T249" s="158"/>
      <c r="U249" s="158"/>
      <c r="V249" s="158"/>
      <c r="W249" s="158"/>
      <c r="X249" s="158"/>
      <c r="Y249" s="158"/>
      <c r="Z249" s="158"/>
    </row>
    <row r="250" spans="1:26" ht="10.5" customHeight="1" x14ac:dyDescent="0.3">
      <c r="A250" s="424"/>
      <c r="B250" s="424"/>
      <c r="C250" s="158"/>
      <c r="D250" s="172"/>
      <c r="E250" s="454"/>
      <c r="F250" s="455"/>
      <c r="G250" s="158"/>
      <c r="H250" s="158"/>
      <c r="I250" s="158"/>
      <c r="J250" s="158"/>
      <c r="K250" s="158"/>
      <c r="L250" s="158"/>
      <c r="M250" s="158"/>
      <c r="N250" s="158"/>
      <c r="O250" s="158"/>
      <c r="P250" s="158"/>
      <c r="Q250" s="158"/>
      <c r="R250" s="158"/>
      <c r="S250" s="158"/>
      <c r="T250" s="158"/>
      <c r="U250" s="158"/>
      <c r="V250" s="158"/>
      <c r="W250" s="158"/>
      <c r="X250" s="158"/>
      <c r="Y250" s="158"/>
      <c r="Z250" s="158"/>
    </row>
    <row r="251" spans="1:26" ht="10.5" customHeight="1" x14ac:dyDescent="0.3">
      <c r="A251" s="424"/>
      <c r="B251" s="424"/>
      <c r="C251" s="158"/>
      <c r="D251" s="172"/>
      <c r="E251" s="454"/>
      <c r="F251" s="455"/>
      <c r="G251" s="158"/>
      <c r="H251" s="158"/>
      <c r="I251" s="158"/>
      <c r="J251" s="158"/>
      <c r="K251" s="158"/>
      <c r="L251" s="158"/>
      <c r="M251" s="158"/>
      <c r="N251" s="158"/>
      <c r="O251" s="158"/>
      <c r="P251" s="158"/>
      <c r="Q251" s="158"/>
      <c r="R251" s="158"/>
      <c r="S251" s="158"/>
      <c r="T251" s="158"/>
      <c r="U251" s="158"/>
      <c r="V251" s="158"/>
      <c r="W251" s="158"/>
      <c r="X251" s="158"/>
      <c r="Y251" s="158"/>
      <c r="Z251" s="158"/>
    </row>
    <row r="252" spans="1:26" ht="10.5" customHeight="1" x14ac:dyDescent="0.3">
      <c r="A252" s="424"/>
      <c r="B252" s="424"/>
      <c r="C252" s="158"/>
      <c r="D252" s="172"/>
      <c r="E252" s="454"/>
      <c r="F252" s="455"/>
      <c r="G252" s="158"/>
      <c r="H252" s="158"/>
      <c r="I252" s="158"/>
      <c r="J252" s="158"/>
      <c r="K252" s="158"/>
      <c r="L252" s="158"/>
      <c r="M252" s="158"/>
      <c r="N252" s="158"/>
      <c r="O252" s="158"/>
      <c r="P252" s="158"/>
      <c r="Q252" s="158"/>
      <c r="R252" s="158"/>
      <c r="S252" s="158"/>
      <c r="T252" s="158"/>
      <c r="U252" s="158"/>
      <c r="V252" s="158"/>
      <c r="W252" s="158"/>
      <c r="X252" s="158"/>
      <c r="Y252" s="158"/>
      <c r="Z252" s="158"/>
    </row>
    <row r="253" spans="1:26" ht="10.5" customHeight="1" x14ac:dyDescent="0.3">
      <c r="A253" s="424"/>
      <c r="B253" s="424"/>
      <c r="C253" s="158"/>
      <c r="D253" s="172"/>
      <c r="E253" s="454"/>
      <c r="F253" s="455"/>
      <c r="G253" s="158"/>
      <c r="H253" s="158"/>
      <c r="I253" s="158"/>
      <c r="J253" s="158"/>
      <c r="K253" s="158"/>
      <c r="L253" s="158"/>
      <c r="M253" s="158"/>
      <c r="N253" s="158"/>
      <c r="O253" s="158"/>
      <c r="P253" s="158"/>
      <c r="Q253" s="158"/>
      <c r="R253" s="158"/>
      <c r="S253" s="158"/>
      <c r="T253" s="158"/>
      <c r="U253" s="158"/>
      <c r="V253" s="158"/>
      <c r="W253" s="158"/>
      <c r="X253" s="158"/>
      <c r="Y253" s="158"/>
      <c r="Z253" s="158"/>
    </row>
    <row r="254" spans="1:26" ht="10.5" customHeight="1" x14ac:dyDescent="0.3">
      <c r="A254" s="424"/>
      <c r="B254" s="424"/>
      <c r="C254" s="158"/>
      <c r="D254" s="172"/>
      <c r="E254" s="454"/>
      <c r="F254" s="455"/>
      <c r="G254" s="158"/>
      <c r="H254" s="158"/>
      <c r="I254" s="158"/>
      <c r="J254" s="158"/>
      <c r="K254" s="158"/>
      <c r="L254" s="158"/>
      <c r="M254" s="158"/>
      <c r="N254" s="158"/>
      <c r="O254" s="158"/>
      <c r="P254" s="158"/>
      <c r="Q254" s="158"/>
      <c r="R254" s="158"/>
      <c r="S254" s="158"/>
      <c r="T254" s="158"/>
      <c r="U254" s="158"/>
      <c r="V254" s="158"/>
      <c r="W254" s="158"/>
      <c r="X254" s="158"/>
      <c r="Y254" s="158"/>
      <c r="Z254" s="158"/>
    </row>
    <row r="255" spans="1:26" ht="10.5" customHeight="1" x14ac:dyDescent="0.3">
      <c r="A255" s="424"/>
      <c r="B255" s="424"/>
      <c r="C255" s="158"/>
      <c r="D255" s="172"/>
      <c r="E255" s="454"/>
      <c r="F255" s="455"/>
      <c r="G255" s="158"/>
      <c r="H255" s="158"/>
      <c r="I255" s="158"/>
      <c r="J255" s="158"/>
      <c r="K255" s="158"/>
      <c r="L255" s="158"/>
      <c r="M255" s="158"/>
      <c r="N255" s="158"/>
      <c r="O255" s="158"/>
      <c r="P255" s="158"/>
      <c r="Q255" s="158"/>
      <c r="R255" s="158"/>
      <c r="S255" s="158"/>
      <c r="T255" s="158"/>
      <c r="U255" s="158"/>
      <c r="V255" s="158"/>
      <c r="W255" s="158"/>
      <c r="X255" s="158"/>
      <c r="Y255" s="158"/>
      <c r="Z255" s="158"/>
    </row>
    <row r="256" spans="1:26" ht="10.5" customHeight="1" x14ac:dyDescent="0.3">
      <c r="A256" s="424"/>
      <c r="B256" s="424"/>
      <c r="C256" s="158"/>
      <c r="D256" s="172"/>
      <c r="E256" s="454"/>
      <c r="F256" s="455"/>
      <c r="G256" s="158"/>
      <c r="H256" s="158"/>
      <c r="I256" s="158"/>
      <c r="J256" s="158"/>
      <c r="K256" s="158"/>
      <c r="L256" s="158"/>
      <c r="M256" s="158"/>
      <c r="N256" s="158"/>
      <c r="O256" s="158"/>
      <c r="P256" s="158"/>
      <c r="Q256" s="158"/>
      <c r="R256" s="158"/>
      <c r="S256" s="158"/>
      <c r="T256" s="158"/>
      <c r="U256" s="158"/>
      <c r="V256" s="158"/>
      <c r="W256" s="158"/>
      <c r="X256" s="158"/>
      <c r="Y256" s="158"/>
      <c r="Z256" s="158"/>
    </row>
    <row r="257" spans="1:26" ht="10.5" customHeight="1" x14ac:dyDescent="0.3">
      <c r="A257" s="424"/>
      <c r="B257" s="424"/>
      <c r="C257" s="158"/>
      <c r="D257" s="172"/>
      <c r="E257" s="454"/>
      <c r="F257" s="455"/>
      <c r="G257" s="158"/>
      <c r="H257" s="158"/>
      <c r="I257" s="158"/>
      <c r="J257" s="158"/>
      <c r="K257" s="158"/>
      <c r="L257" s="158"/>
      <c r="M257" s="158"/>
      <c r="N257" s="158"/>
      <c r="O257" s="158"/>
      <c r="P257" s="158"/>
      <c r="Q257" s="158"/>
      <c r="R257" s="158"/>
      <c r="S257" s="158"/>
      <c r="T257" s="158"/>
      <c r="U257" s="158"/>
      <c r="V257" s="158"/>
      <c r="W257" s="158"/>
      <c r="X257" s="158"/>
      <c r="Y257" s="158"/>
      <c r="Z257" s="158"/>
    </row>
    <row r="258" spans="1:26" ht="10.5" customHeight="1" x14ac:dyDescent="0.3">
      <c r="A258" s="424"/>
      <c r="B258" s="424"/>
      <c r="C258" s="158"/>
      <c r="D258" s="172"/>
      <c r="E258" s="454"/>
      <c r="F258" s="455"/>
      <c r="G258" s="158"/>
      <c r="H258" s="158"/>
      <c r="I258" s="158"/>
      <c r="J258" s="158"/>
      <c r="K258" s="158"/>
      <c r="L258" s="158"/>
      <c r="M258" s="158"/>
      <c r="N258" s="158"/>
      <c r="O258" s="158"/>
      <c r="P258" s="158"/>
      <c r="Q258" s="158"/>
      <c r="R258" s="158"/>
      <c r="S258" s="158"/>
      <c r="T258" s="158"/>
      <c r="U258" s="158"/>
      <c r="V258" s="158"/>
      <c r="W258" s="158"/>
      <c r="X258" s="158"/>
      <c r="Y258" s="158"/>
      <c r="Z258" s="158"/>
    </row>
    <row r="259" spans="1:26" ht="10.5" customHeight="1" x14ac:dyDescent="0.3">
      <c r="A259" s="424"/>
      <c r="B259" s="424"/>
      <c r="C259" s="158"/>
      <c r="D259" s="172"/>
      <c r="E259" s="454"/>
      <c r="F259" s="455"/>
      <c r="G259" s="158"/>
      <c r="H259" s="158"/>
      <c r="I259" s="158"/>
      <c r="J259" s="158"/>
      <c r="K259" s="158"/>
      <c r="L259" s="158"/>
      <c r="M259" s="158"/>
      <c r="N259" s="158"/>
      <c r="O259" s="158"/>
      <c r="P259" s="158"/>
      <c r="Q259" s="158"/>
      <c r="R259" s="158"/>
      <c r="S259" s="158"/>
      <c r="T259" s="158"/>
      <c r="U259" s="158"/>
      <c r="V259" s="158"/>
      <c r="W259" s="158"/>
      <c r="X259" s="158"/>
      <c r="Y259" s="158"/>
      <c r="Z259" s="158"/>
    </row>
    <row r="260" spans="1:26" ht="10.5" customHeight="1" x14ac:dyDescent="0.3">
      <c r="A260" s="424"/>
      <c r="B260" s="424"/>
      <c r="C260" s="158"/>
      <c r="D260" s="172"/>
      <c r="E260" s="454"/>
      <c r="F260" s="455"/>
      <c r="G260" s="158"/>
      <c r="H260" s="158"/>
      <c r="I260" s="158"/>
      <c r="J260" s="158"/>
      <c r="K260" s="158"/>
      <c r="L260" s="158"/>
      <c r="M260" s="158"/>
      <c r="N260" s="158"/>
      <c r="O260" s="158"/>
      <c r="P260" s="158"/>
      <c r="Q260" s="158"/>
      <c r="R260" s="158"/>
      <c r="S260" s="158"/>
      <c r="T260" s="158"/>
      <c r="U260" s="158"/>
      <c r="V260" s="158"/>
      <c r="W260" s="158"/>
      <c r="X260" s="158"/>
      <c r="Y260" s="158"/>
      <c r="Z260" s="158"/>
    </row>
    <row r="261" spans="1:26" ht="10.5" customHeight="1" x14ac:dyDescent="0.3">
      <c r="A261" s="424"/>
      <c r="B261" s="424"/>
      <c r="C261" s="158"/>
      <c r="D261" s="172"/>
      <c r="E261" s="454"/>
      <c r="F261" s="455"/>
      <c r="G261" s="158"/>
      <c r="H261" s="158"/>
      <c r="I261" s="158"/>
      <c r="J261" s="158"/>
      <c r="K261" s="158"/>
      <c r="L261" s="158"/>
      <c r="M261" s="158"/>
      <c r="N261" s="158"/>
      <c r="O261" s="158"/>
      <c r="P261" s="158"/>
      <c r="Q261" s="158"/>
      <c r="R261" s="158"/>
      <c r="S261" s="158"/>
      <c r="T261" s="158"/>
      <c r="U261" s="158"/>
      <c r="V261" s="158"/>
      <c r="W261" s="158"/>
      <c r="X261" s="158"/>
      <c r="Y261" s="158"/>
      <c r="Z261" s="158"/>
    </row>
    <row r="262" spans="1:26" ht="10.5" customHeight="1" x14ac:dyDescent="0.3">
      <c r="A262" s="424"/>
      <c r="B262" s="424"/>
      <c r="C262" s="158"/>
      <c r="D262" s="172"/>
      <c r="E262" s="454"/>
      <c r="F262" s="455"/>
      <c r="G262" s="158"/>
      <c r="H262" s="158"/>
      <c r="I262" s="158"/>
      <c r="J262" s="158"/>
      <c r="K262" s="158"/>
      <c r="L262" s="158"/>
      <c r="M262" s="158"/>
      <c r="N262" s="158"/>
      <c r="O262" s="158"/>
      <c r="P262" s="158"/>
      <c r="Q262" s="158"/>
      <c r="R262" s="158"/>
      <c r="S262" s="158"/>
      <c r="T262" s="158"/>
      <c r="U262" s="158"/>
      <c r="V262" s="158"/>
      <c r="W262" s="158"/>
      <c r="X262" s="158"/>
      <c r="Y262" s="158"/>
      <c r="Z262" s="158"/>
    </row>
    <row r="263" spans="1:26" ht="10.5" customHeight="1" x14ac:dyDescent="0.3">
      <c r="A263" s="424"/>
      <c r="B263" s="424"/>
      <c r="C263" s="158"/>
      <c r="D263" s="172"/>
      <c r="E263" s="454"/>
      <c r="F263" s="455"/>
      <c r="G263" s="158"/>
      <c r="H263" s="158"/>
      <c r="I263" s="158"/>
      <c r="J263" s="158"/>
      <c r="K263" s="158"/>
      <c r="L263" s="158"/>
      <c r="M263" s="158"/>
      <c r="N263" s="158"/>
      <c r="O263" s="158"/>
      <c r="P263" s="158"/>
      <c r="Q263" s="158"/>
      <c r="R263" s="158"/>
      <c r="S263" s="158"/>
      <c r="T263" s="158"/>
      <c r="U263" s="158"/>
      <c r="V263" s="158"/>
      <c r="W263" s="158"/>
      <c r="X263" s="158"/>
      <c r="Y263" s="158"/>
      <c r="Z263" s="158"/>
    </row>
    <row r="264" spans="1:26" ht="10.5" customHeight="1" x14ac:dyDescent="0.3">
      <c r="A264" s="424"/>
      <c r="B264" s="424"/>
      <c r="C264" s="158"/>
      <c r="D264" s="172"/>
      <c r="E264" s="454"/>
      <c r="F264" s="455"/>
      <c r="G264" s="158"/>
      <c r="H264" s="158"/>
      <c r="I264" s="158"/>
      <c r="J264" s="158"/>
      <c r="K264" s="158"/>
      <c r="L264" s="158"/>
      <c r="M264" s="158"/>
      <c r="N264" s="158"/>
      <c r="O264" s="158"/>
      <c r="P264" s="158"/>
      <c r="Q264" s="158"/>
      <c r="R264" s="158"/>
      <c r="S264" s="158"/>
      <c r="T264" s="158"/>
      <c r="U264" s="158"/>
      <c r="V264" s="158"/>
      <c r="W264" s="158"/>
      <c r="X264" s="158"/>
      <c r="Y264" s="158"/>
      <c r="Z264" s="158"/>
    </row>
    <row r="265" spans="1:26" ht="10.5" customHeight="1" x14ac:dyDescent="0.3">
      <c r="A265" s="424"/>
      <c r="B265" s="424"/>
      <c r="C265" s="158"/>
      <c r="D265" s="172"/>
      <c r="E265" s="454"/>
      <c r="F265" s="455"/>
      <c r="G265" s="158"/>
      <c r="H265" s="158"/>
      <c r="I265" s="158"/>
      <c r="J265" s="158"/>
      <c r="K265" s="158"/>
      <c r="L265" s="158"/>
      <c r="M265" s="158"/>
      <c r="N265" s="158"/>
      <c r="O265" s="158"/>
      <c r="P265" s="158"/>
      <c r="Q265" s="158"/>
      <c r="R265" s="158"/>
      <c r="S265" s="158"/>
      <c r="T265" s="158"/>
      <c r="U265" s="158"/>
      <c r="V265" s="158"/>
      <c r="W265" s="158"/>
      <c r="X265" s="158"/>
      <c r="Y265" s="158"/>
      <c r="Z265" s="158"/>
    </row>
    <row r="266" spans="1:26" ht="10.5" customHeight="1" x14ac:dyDescent="0.3">
      <c r="A266" s="424"/>
      <c r="B266" s="424"/>
      <c r="C266" s="158"/>
      <c r="D266" s="172"/>
      <c r="E266" s="454"/>
      <c r="F266" s="455"/>
      <c r="G266" s="158"/>
      <c r="H266" s="158"/>
      <c r="I266" s="158"/>
      <c r="J266" s="158"/>
      <c r="K266" s="158"/>
      <c r="L266" s="158"/>
      <c r="M266" s="158"/>
      <c r="N266" s="158"/>
      <c r="O266" s="158"/>
      <c r="P266" s="158"/>
      <c r="Q266" s="158"/>
      <c r="R266" s="158"/>
      <c r="S266" s="158"/>
      <c r="T266" s="158"/>
      <c r="U266" s="158"/>
      <c r="V266" s="158"/>
      <c r="W266" s="158"/>
      <c r="X266" s="158"/>
      <c r="Y266" s="158"/>
      <c r="Z266" s="158"/>
    </row>
    <row r="267" spans="1:26" ht="10.5" customHeight="1" x14ac:dyDescent="0.3">
      <c r="A267" s="424"/>
      <c r="B267" s="424"/>
      <c r="C267" s="158"/>
      <c r="D267" s="172"/>
      <c r="E267" s="454"/>
      <c r="F267" s="455"/>
      <c r="G267" s="158"/>
      <c r="H267" s="158"/>
      <c r="I267" s="158"/>
      <c r="J267" s="158"/>
      <c r="K267" s="158"/>
      <c r="L267" s="158"/>
      <c r="M267" s="158"/>
      <c r="N267" s="158"/>
      <c r="O267" s="158"/>
      <c r="P267" s="158"/>
      <c r="Q267" s="158"/>
      <c r="R267" s="158"/>
      <c r="S267" s="158"/>
      <c r="T267" s="158"/>
      <c r="U267" s="158"/>
      <c r="V267" s="158"/>
      <c r="W267" s="158"/>
      <c r="X267" s="158"/>
      <c r="Y267" s="158"/>
      <c r="Z267" s="158"/>
    </row>
    <row r="268" spans="1:26" ht="10.5" customHeight="1" x14ac:dyDescent="0.3">
      <c r="A268" s="424"/>
      <c r="B268" s="424"/>
      <c r="C268" s="158"/>
      <c r="D268" s="172"/>
      <c r="E268" s="454"/>
      <c r="F268" s="455"/>
      <c r="G268" s="158"/>
      <c r="H268" s="158"/>
      <c r="I268" s="158"/>
      <c r="J268" s="158"/>
      <c r="K268" s="158"/>
      <c r="L268" s="158"/>
      <c r="M268" s="158"/>
      <c r="N268" s="158"/>
      <c r="O268" s="158"/>
      <c r="P268" s="158"/>
      <c r="Q268" s="158"/>
      <c r="R268" s="158"/>
      <c r="S268" s="158"/>
      <c r="T268" s="158"/>
      <c r="U268" s="158"/>
      <c r="V268" s="158"/>
      <c r="W268" s="158"/>
      <c r="X268" s="158"/>
      <c r="Y268" s="158"/>
      <c r="Z268" s="158"/>
    </row>
    <row r="269" spans="1:26" ht="10.5" customHeight="1" x14ac:dyDescent="0.3">
      <c r="A269" s="424"/>
      <c r="B269" s="424"/>
      <c r="C269" s="158"/>
      <c r="D269" s="172"/>
      <c r="E269" s="454"/>
      <c r="F269" s="455"/>
      <c r="G269" s="158"/>
      <c r="H269" s="158"/>
      <c r="I269" s="158"/>
      <c r="J269" s="158"/>
      <c r="K269" s="158"/>
      <c r="L269" s="158"/>
      <c r="M269" s="158"/>
      <c r="N269" s="158"/>
      <c r="O269" s="158"/>
      <c r="P269" s="158"/>
      <c r="Q269" s="158"/>
      <c r="R269" s="158"/>
      <c r="S269" s="158"/>
      <c r="T269" s="158"/>
      <c r="U269" s="158"/>
      <c r="V269" s="158"/>
      <c r="W269" s="158"/>
      <c r="X269" s="158"/>
      <c r="Y269" s="158"/>
      <c r="Z269" s="158"/>
    </row>
    <row r="270" spans="1:26" ht="10.5" customHeight="1" x14ac:dyDescent="0.3">
      <c r="A270" s="424"/>
      <c r="B270" s="424"/>
      <c r="C270" s="158"/>
      <c r="D270" s="172"/>
      <c r="E270" s="454"/>
      <c r="F270" s="455"/>
      <c r="G270" s="158"/>
      <c r="H270" s="158"/>
      <c r="I270" s="158"/>
      <c r="J270" s="158"/>
      <c r="K270" s="158"/>
      <c r="L270" s="158"/>
      <c r="M270" s="158"/>
      <c r="N270" s="158"/>
      <c r="O270" s="158"/>
      <c r="P270" s="158"/>
      <c r="Q270" s="158"/>
      <c r="R270" s="158"/>
      <c r="S270" s="158"/>
      <c r="T270" s="158"/>
      <c r="U270" s="158"/>
      <c r="V270" s="158"/>
      <c r="W270" s="158"/>
      <c r="X270" s="158"/>
      <c r="Y270" s="158"/>
      <c r="Z270" s="158"/>
    </row>
    <row r="271" spans="1:26" ht="10.5" customHeight="1" x14ac:dyDescent="0.3">
      <c r="A271" s="424"/>
      <c r="B271" s="424"/>
      <c r="C271" s="158"/>
      <c r="D271" s="172"/>
      <c r="E271" s="454"/>
      <c r="F271" s="455"/>
      <c r="G271" s="158"/>
      <c r="H271" s="158"/>
      <c r="I271" s="158"/>
      <c r="J271" s="158"/>
      <c r="K271" s="158"/>
      <c r="L271" s="158"/>
      <c r="M271" s="158"/>
      <c r="N271" s="158"/>
      <c r="O271" s="158"/>
      <c r="P271" s="158"/>
      <c r="Q271" s="158"/>
      <c r="R271" s="158"/>
      <c r="S271" s="158"/>
      <c r="T271" s="158"/>
      <c r="U271" s="158"/>
      <c r="V271" s="158"/>
      <c r="W271" s="158"/>
      <c r="X271" s="158"/>
      <c r="Y271" s="158"/>
      <c r="Z271" s="158"/>
    </row>
    <row r="272" spans="1:26" ht="10.5" customHeight="1" x14ac:dyDescent="0.3">
      <c r="A272" s="424"/>
      <c r="B272" s="424"/>
      <c r="C272" s="158"/>
      <c r="D272" s="172"/>
      <c r="E272" s="454"/>
      <c r="F272" s="455"/>
      <c r="G272" s="158"/>
      <c r="H272" s="158"/>
      <c r="I272" s="158"/>
      <c r="J272" s="158"/>
      <c r="K272" s="158"/>
      <c r="L272" s="158"/>
      <c r="M272" s="158"/>
      <c r="N272" s="158"/>
      <c r="O272" s="158"/>
      <c r="P272" s="158"/>
      <c r="Q272" s="158"/>
      <c r="R272" s="158"/>
      <c r="S272" s="158"/>
      <c r="T272" s="158"/>
      <c r="U272" s="158"/>
      <c r="V272" s="158"/>
      <c r="W272" s="158"/>
      <c r="X272" s="158"/>
      <c r="Y272" s="158"/>
      <c r="Z272" s="158"/>
    </row>
    <row r="273" spans="1:26" ht="10.5" customHeight="1" x14ac:dyDescent="0.3">
      <c r="A273" s="424"/>
      <c r="B273" s="424"/>
      <c r="C273" s="158"/>
      <c r="D273" s="172"/>
      <c r="E273" s="454"/>
      <c r="F273" s="455"/>
      <c r="G273" s="158"/>
      <c r="H273" s="158"/>
      <c r="I273" s="158"/>
      <c r="J273" s="158"/>
      <c r="K273" s="158"/>
      <c r="L273" s="158"/>
      <c r="M273" s="158"/>
      <c r="N273" s="158"/>
      <c r="O273" s="158"/>
      <c r="P273" s="158"/>
      <c r="Q273" s="158"/>
      <c r="R273" s="158"/>
      <c r="S273" s="158"/>
      <c r="T273" s="158"/>
      <c r="U273" s="158"/>
      <c r="V273" s="158"/>
      <c r="W273" s="158"/>
      <c r="X273" s="158"/>
      <c r="Y273" s="158"/>
      <c r="Z273" s="158"/>
    </row>
    <row r="274" spans="1:26" ht="10.5" customHeight="1" x14ac:dyDescent="0.3">
      <c r="A274" s="424"/>
      <c r="B274" s="424"/>
      <c r="C274" s="158"/>
      <c r="D274" s="172"/>
      <c r="E274" s="454"/>
      <c r="F274" s="455"/>
      <c r="G274" s="158"/>
      <c r="H274" s="158"/>
      <c r="I274" s="158"/>
      <c r="J274" s="158"/>
      <c r="K274" s="158"/>
      <c r="L274" s="158"/>
      <c r="M274" s="158"/>
      <c r="N274" s="158"/>
      <c r="O274" s="158"/>
      <c r="P274" s="158"/>
      <c r="Q274" s="158"/>
      <c r="R274" s="158"/>
      <c r="S274" s="158"/>
      <c r="T274" s="158"/>
      <c r="U274" s="158"/>
      <c r="V274" s="158"/>
      <c r="W274" s="158"/>
      <c r="X274" s="158"/>
      <c r="Y274" s="158"/>
      <c r="Z274" s="158"/>
    </row>
    <row r="275" spans="1:26" ht="10.5" customHeight="1" x14ac:dyDescent="0.3">
      <c r="A275" s="424"/>
      <c r="B275" s="424"/>
      <c r="C275" s="158"/>
      <c r="D275" s="172"/>
      <c r="E275" s="454"/>
      <c r="F275" s="455"/>
      <c r="G275" s="158"/>
      <c r="H275" s="158"/>
      <c r="I275" s="158"/>
      <c r="J275" s="158"/>
      <c r="K275" s="158"/>
      <c r="L275" s="158"/>
      <c r="M275" s="158"/>
      <c r="N275" s="158"/>
      <c r="O275" s="158"/>
      <c r="P275" s="158"/>
      <c r="Q275" s="158"/>
      <c r="R275" s="158"/>
      <c r="S275" s="158"/>
      <c r="T275" s="158"/>
      <c r="U275" s="158"/>
      <c r="V275" s="158"/>
      <c r="W275" s="158"/>
      <c r="X275" s="158"/>
      <c r="Y275" s="158"/>
      <c r="Z275" s="158"/>
    </row>
    <row r="276" spans="1:26" ht="10.5" customHeight="1" x14ac:dyDescent="0.3">
      <c r="A276" s="424"/>
      <c r="B276" s="424"/>
      <c r="C276" s="158"/>
      <c r="D276" s="172"/>
      <c r="E276" s="454"/>
      <c r="F276" s="455"/>
      <c r="G276" s="158"/>
      <c r="H276" s="158"/>
      <c r="I276" s="158"/>
      <c r="J276" s="158"/>
      <c r="K276" s="158"/>
      <c r="L276" s="158"/>
      <c r="M276" s="158"/>
      <c r="N276" s="158"/>
      <c r="O276" s="158"/>
      <c r="P276" s="158"/>
      <c r="Q276" s="158"/>
      <c r="R276" s="158"/>
      <c r="S276" s="158"/>
      <c r="T276" s="158"/>
      <c r="U276" s="158"/>
      <c r="V276" s="158"/>
      <c r="W276" s="158"/>
      <c r="X276" s="158"/>
      <c r="Y276" s="158"/>
      <c r="Z276" s="158"/>
    </row>
    <row r="277" spans="1:26" ht="10.5" customHeight="1" x14ac:dyDescent="0.3">
      <c r="A277" s="424"/>
      <c r="B277" s="424"/>
      <c r="C277" s="158"/>
      <c r="D277" s="172"/>
      <c r="E277" s="454"/>
      <c r="F277" s="455"/>
      <c r="G277" s="158"/>
      <c r="H277" s="158"/>
      <c r="I277" s="158"/>
      <c r="J277" s="158"/>
      <c r="K277" s="158"/>
      <c r="L277" s="158"/>
      <c r="M277" s="158"/>
      <c r="N277" s="158"/>
      <c r="O277" s="158"/>
      <c r="P277" s="158"/>
      <c r="Q277" s="158"/>
      <c r="R277" s="158"/>
      <c r="S277" s="158"/>
      <c r="T277" s="158"/>
      <c r="U277" s="158"/>
      <c r="V277" s="158"/>
      <c r="W277" s="158"/>
      <c r="X277" s="158"/>
      <c r="Y277" s="158"/>
      <c r="Z277" s="158"/>
    </row>
    <row r="278" spans="1:26" ht="10.5" customHeight="1" x14ac:dyDescent="0.3">
      <c r="A278" s="424"/>
      <c r="B278" s="424"/>
      <c r="C278" s="158"/>
      <c r="D278" s="172"/>
      <c r="E278" s="454"/>
      <c r="F278" s="455"/>
      <c r="G278" s="158"/>
      <c r="H278" s="158"/>
      <c r="I278" s="158"/>
      <c r="J278" s="158"/>
      <c r="K278" s="158"/>
      <c r="L278" s="158"/>
      <c r="M278" s="158"/>
      <c r="N278" s="158"/>
      <c r="O278" s="158"/>
      <c r="P278" s="158"/>
      <c r="Q278" s="158"/>
      <c r="R278" s="158"/>
      <c r="S278" s="158"/>
      <c r="T278" s="158"/>
      <c r="U278" s="158"/>
      <c r="V278" s="158"/>
      <c r="W278" s="158"/>
      <c r="X278" s="158"/>
      <c r="Y278" s="158"/>
      <c r="Z278" s="158"/>
    </row>
    <row r="279" spans="1:26" ht="10.5" customHeight="1" x14ac:dyDescent="0.3">
      <c r="A279" s="424"/>
      <c r="B279" s="424"/>
      <c r="C279" s="158"/>
      <c r="D279" s="172"/>
      <c r="E279" s="454"/>
      <c r="F279" s="455"/>
      <c r="G279" s="158"/>
      <c r="H279" s="158"/>
      <c r="I279" s="158"/>
      <c r="J279" s="158"/>
      <c r="K279" s="158"/>
      <c r="L279" s="158"/>
      <c r="M279" s="158"/>
      <c r="N279" s="158"/>
      <c r="O279" s="158"/>
      <c r="P279" s="158"/>
      <c r="Q279" s="158"/>
      <c r="R279" s="158"/>
      <c r="S279" s="158"/>
      <c r="T279" s="158"/>
      <c r="U279" s="158"/>
      <c r="V279" s="158"/>
      <c r="W279" s="158"/>
      <c r="X279" s="158"/>
      <c r="Y279" s="158"/>
      <c r="Z279" s="158"/>
    </row>
    <row r="280" spans="1:26" ht="10.5" customHeight="1" x14ac:dyDescent="0.3">
      <c r="A280" s="424"/>
      <c r="B280" s="424"/>
      <c r="C280" s="158"/>
      <c r="D280" s="172"/>
      <c r="E280" s="454"/>
      <c r="F280" s="455"/>
      <c r="G280" s="158"/>
      <c r="H280" s="158"/>
      <c r="I280" s="158"/>
      <c r="J280" s="158"/>
      <c r="K280" s="158"/>
      <c r="L280" s="158"/>
      <c r="M280" s="158"/>
      <c r="N280" s="158"/>
      <c r="O280" s="158"/>
      <c r="P280" s="158"/>
      <c r="Q280" s="158"/>
      <c r="R280" s="158"/>
      <c r="S280" s="158"/>
      <c r="T280" s="158"/>
      <c r="U280" s="158"/>
      <c r="V280" s="158"/>
      <c r="W280" s="158"/>
      <c r="X280" s="158"/>
      <c r="Y280" s="158"/>
      <c r="Z280" s="158"/>
    </row>
    <row r="281" spans="1:26" ht="10.5" customHeight="1" x14ac:dyDescent="0.3">
      <c r="A281" s="424"/>
      <c r="B281" s="424"/>
      <c r="C281" s="158"/>
      <c r="D281" s="172"/>
      <c r="E281" s="454"/>
      <c r="F281" s="455"/>
      <c r="G281" s="158"/>
      <c r="H281" s="158"/>
      <c r="I281" s="158"/>
      <c r="J281" s="158"/>
      <c r="K281" s="158"/>
      <c r="L281" s="158"/>
      <c r="M281" s="158"/>
      <c r="N281" s="158"/>
      <c r="O281" s="158"/>
      <c r="P281" s="158"/>
      <c r="Q281" s="158"/>
      <c r="R281" s="158"/>
      <c r="S281" s="158"/>
      <c r="T281" s="158"/>
      <c r="U281" s="158"/>
      <c r="V281" s="158"/>
      <c r="W281" s="158"/>
      <c r="X281" s="158"/>
      <c r="Y281" s="158"/>
      <c r="Z281" s="158"/>
    </row>
    <row r="282" spans="1:26" ht="10.5" customHeight="1" x14ac:dyDescent="0.3">
      <c r="A282" s="424"/>
      <c r="B282" s="424"/>
      <c r="C282" s="158"/>
      <c r="D282" s="172"/>
      <c r="E282" s="454"/>
      <c r="F282" s="455"/>
      <c r="G282" s="158"/>
      <c r="H282" s="158"/>
      <c r="I282" s="158"/>
      <c r="J282" s="158"/>
      <c r="K282" s="158"/>
      <c r="L282" s="158"/>
      <c r="M282" s="158"/>
      <c r="N282" s="158"/>
      <c r="O282" s="158"/>
      <c r="P282" s="158"/>
      <c r="Q282" s="158"/>
      <c r="R282" s="158"/>
      <c r="S282" s="158"/>
      <c r="T282" s="158"/>
      <c r="U282" s="158"/>
      <c r="V282" s="158"/>
      <c r="W282" s="158"/>
      <c r="X282" s="158"/>
      <c r="Y282" s="158"/>
      <c r="Z282" s="158"/>
    </row>
    <row r="283" spans="1:26" ht="10.5" customHeight="1" x14ac:dyDescent="0.3">
      <c r="A283" s="424"/>
      <c r="B283" s="424"/>
      <c r="C283" s="158"/>
      <c r="D283" s="172"/>
      <c r="E283" s="454"/>
      <c r="F283" s="455"/>
      <c r="G283" s="158"/>
      <c r="H283" s="158"/>
      <c r="I283" s="158"/>
      <c r="J283" s="158"/>
      <c r="K283" s="158"/>
      <c r="L283" s="158"/>
      <c r="M283" s="158"/>
      <c r="N283" s="158"/>
      <c r="O283" s="158"/>
      <c r="P283" s="158"/>
      <c r="Q283" s="158"/>
      <c r="R283" s="158"/>
      <c r="S283" s="158"/>
      <c r="T283" s="158"/>
      <c r="U283" s="158"/>
      <c r="V283" s="158"/>
      <c r="W283" s="158"/>
      <c r="X283" s="158"/>
      <c r="Y283" s="158"/>
      <c r="Z283" s="158"/>
    </row>
    <row r="284" spans="1:26" ht="10.5" customHeight="1" x14ac:dyDescent="0.3">
      <c r="A284" s="424"/>
      <c r="B284" s="424"/>
      <c r="C284" s="158"/>
      <c r="D284" s="172"/>
      <c r="E284" s="454"/>
      <c r="F284" s="455"/>
      <c r="G284" s="158"/>
      <c r="H284" s="158"/>
      <c r="I284" s="158"/>
      <c r="J284" s="158"/>
      <c r="K284" s="158"/>
      <c r="L284" s="158"/>
      <c r="M284" s="158"/>
      <c r="N284" s="158"/>
      <c r="O284" s="158"/>
      <c r="P284" s="158"/>
      <c r="Q284" s="158"/>
      <c r="R284" s="158"/>
      <c r="S284" s="158"/>
      <c r="T284" s="158"/>
      <c r="U284" s="158"/>
      <c r="V284" s="158"/>
      <c r="W284" s="158"/>
      <c r="X284" s="158"/>
      <c r="Y284" s="158"/>
      <c r="Z284" s="158"/>
    </row>
    <row r="285" spans="1:26" ht="10.5" customHeight="1" x14ac:dyDescent="0.3">
      <c r="A285" s="424"/>
      <c r="B285" s="424"/>
      <c r="C285" s="158"/>
      <c r="D285" s="172"/>
      <c r="E285" s="454"/>
      <c r="F285" s="455"/>
      <c r="G285" s="158"/>
      <c r="H285" s="158"/>
      <c r="I285" s="158"/>
      <c r="J285" s="158"/>
      <c r="K285" s="158"/>
      <c r="L285" s="158"/>
      <c r="M285" s="158"/>
      <c r="N285" s="158"/>
      <c r="O285" s="158"/>
      <c r="P285" s="158"/>
      <c r="Q285" s="158"/>
      <c r="R285" s="158"/>
      <c r="S285" s="158"/>
      <c r="T285" s="158"/>
      <c r="U285" s="158"/>
      <c r="V285" s="158"/>
      <c r="W285" s="158"/>
      <c r="X285" s="158"/>
      <c r="Y285" s="158"/>
      <c r="Z285" s="158"/>
    </row>
    <row r="286" spans="1:26" ht="10.5" customHeight="1" x14ac:dyDescent="0.3">
      <c r="A286" s="424"/>
      <c r="B286" s="424"/>
      <c r="C286" s="158"/>
      <c r="D286" s="172"/>
      <c r="E286" s="454"/>
      <c r="F286" s="455"/>
      <c r="G286" s="158"/>
      <c r="H286" s="158"/>
      <c r="I286" s="158"/>
      <c r="J286" s="158"/>
      <c r="K286" s="158"/>
      <c r="L286" s="158"/>
      <c r="M286" s="158"/>
      <c r="N286" s="158"/>
      <c r="O286" s="158"/>
      <c r="P286" s="158"/>
      <c r="Q286" s="158"/>
      <c r="R286" s="158"/>
      <c r="S286" s="158"/>
      <c r="T286" s="158"/>
      <c r="U286" s="158"/>
      <c r="V286" s="158"/>
      <c r="W286" s="158"/>
      <c r="X286" s="158"/>
      <c r="Y286" s="158"/>
      <c r="Z286" s="158"/>
    </row>
    <row r="287" spans="1:26" ht="10.5" customHeight="1" x14ac:dyDescent="0.3">
      <c r="A287" s="424"/>
      <c r="B287" s="424"/>
      <c r="C287" s="158"/>
      <c r="D287" s="172"/>
      <c r="E287" s="454"/>
      <c r="F287" s="455"/>
      <c r="G287" s="158"/>
      <c r="H287" s="158"/>
      <c r="I287" s="158"/>
      <c r="J287" s="158"/>
      <c r="K287" s="158"/>
      <c r="L287" s="158"/>
      <c r="M287" s="158"/>
      <c r="N287" s="158"/>
      <c r="O287" s="158"/>
      <c r="P287" s="158"/>
      <c r="Q287" s="158"/>
      <c r="R287" s="158"/>
      <c r="S287" s="158"/>
      <c r="T287" s="158"/>
      <c r="U287" s="158"/>
      <c r="V287" s="158"/>
      <c r="W287" s="158"/>
      <c r="X287" s="158"/>
      <c r="Y287" s="158"/>
      <c r="Z287" s="158"/>
    </row>
    <row r="288" spans="1:26" ht="10.5" customHeight="1" x14ac:dyDescent="0.3">
      <c r="A288" s="424"/>
      <c r="B288" s="424"/>
      <c r="C288" s="158"/>
      <c r="D288" s="172"/>
      <c r="E288" s="454"/>
      <c r="F288" s="455"/>
      <c r="G288" s="158"/>
      <c r="H288" s="158"/>
      <c r="I288" s="158"/>
      <c r="J288" s="158"/>
      <c r="K288" s="158"/>
      <c r="L288" s="158"/>
      <c r="M288" s="158"/>
      <c r="N288" s="158"/>
      <c r="O288" s="158"/>
      <c r="P288" s="158"/>
      <c r="Q288" s="158"/>
      <c r="R288" s="158"/>
      <c r="S288" s="158"/>
      <c r="T288" s="158"/>
      <c r="U288" s="158"/>
      <c r="V288" s="158"/>
      <c r="W288" s="158"/>
      <c r="X288" s="158"/>
      <c r="Y288" s="158"/>
      <c r="Z288" s="158"/>
    </row>
    <row r="289" spans="1:26" ht="10.5" customHeight="1" x14ac:dyDescent="0.3">
      <c r="A289" s="424"/>
      <c r="B289" s="424"/>
      <c r="C289" s="158"/>
      <c r="D289" s="172"/>
      <c r="E289" s="454"/>
      <c r="F289" s="455"/>
      <c r="G289" s="158"/>
      <c r="H289" s="158"/>
      <c r="I289" s="158"/>
      <c r="J289" s="158"/>
      <c r="K289" s="158"/>
      <c r="L289" s="158"/>
      <c r="M289" s="158"/>
      <c r="N289" s="158"/>
      <c r="O289" s="158"/>
      <c r="P289" s="158"/>
      <c r="Q289" s="158"/>
      <c r="R289" s="158"/>
      <c r="S289" s="158"/>
      <c r="T289" s="158"/>
      <c r="U289" s="158"/>
      <c r="V289" s="158"/>
      <c r="W289" s="158"/>
      <c r="X289" s="158"/>
      <c r="Y289" s="158"/>
      <c r="Z289" s="158"/>
    </row>
    <row r="290" spans="1:26" ht="10.5" customHeight="1" x14ac:dyDescent="0.3">
      <c r="A290" s="424"/>
      <c r="B290" s="424"/>
      <c r="C290" s="158"/>
      <c r="D290" s="172"/>
      <c r="E290" s="454"/>
      <c r="F290" s="455"/>
      <c r="G290" s="158"/>
      <c r="H290" s="158"/>
      <c r="I290" s="158"/>
      <c r="J290" s="158"/>
      <c r="K290" s="158"/>
      <c r="L290" s="158"/>
      <c r="M290" s="158"/>
      <c r="N290" s="158"/>
      <c r="O290" s="158"/>
      <c r="P290" s="158"/>
      <c r="Q290" s="158"/>
      <c r="R290" s="158"/>
      <c r="S290" s="158"/>
      <c r="T290" s="158"/>
      <c r="U290" s="158"/>
      <c r="V290" s="158"/>
      <c r="W290" s="158"/>
      <c r="X290" s="158"/>
      <c r="Y290" s="158"/>
      <c r="Z290" s="158"/>
    </row>
    <row r="291" spans="1:26" ht="10.5" customHeight="1" x14ac:dyDescent="0.3">
      <c r="A291" s="424"/>
      <c r="B291" s="424"/>
      <c r="C291" s="158"/>
      <c r="D291" s="172"/>
      <c r="E291" s="454"/>
      <c r="F291" s="455"/>
      <c r="G291" s="158"/>
      <c r="H291" s="158"/>
      <c r="I291" s="158"/>
      <c r="J291" s="158"/>
      <c r="K291" s="158"/>
      <c r="L291" s="158"/>
      <c r="M291" s="158"/>
      <c r="N291" s="158"/>
      <c r="O291" s="158"/>
      <c r="P291" s="158"/>
      <c r="Q291" s="158"/>
      <c r="R291" s="158"/>
      <c r="S291" s="158"/>
      <c r="T291" s="158"/>
      <c r="U291" s="158"/>
      <c r="V291" s="158"/>
      <c r="W291" s="158"/>
      <c r="X291" s="158"/>
      <c r="Y291" s="158"/>
      <c r="Z291" s="158"/>
    </row>
    <row r="292" spans="1:26" ht="10.5" customHeight="1" x14ac:dyDescent="0.3">
      <c r="A292" s="424"/>
      <c r="B292" s="424"/>
      <c r="C292" s="158"/>
      <c r="D292" s="172"/>
      <c r="E292" s="454"/>
      <c r="F292" s="455"/>
      <c r="G292" s="158"/>
      <c r="H292" s="158"/>
      <c r="I292" s="158"/>
      <c r="J292" s="158"/>
      <c r="K292" s="158"/>
      <c r="L292" s="158"/>
      <c r="M292" s="158"/>
      <c r="N292" s="158"/>
      <c r="O292" s="158"/>
      <c r="P292" s="158"/>
      <c r="Q292" s="158"/>
      <c r="R292" s="158"/>
      <c r="S292" s="158"/>
      <c r="T292" s="158"/>
      <c r="U292" s="158"/>
      <c r="V292" s="158"/>
      <c r="W292" s="158"/>
      <c r="X292" s="158"/>
      <c r="Y292" s="158"/>
      <c r="Z292" s="158"/>
    </row>
    <row r="293" spans="1:26" ht="10.5" customHeight="1" x14ac:dyDescent="0.3">
      <c r="A293" s="424"/>
      <c r="B293" s="424"/>
      <c r="C293" s="158"/>
      <c r="D293" s="172"/>
      <c r="E293" s="454"/>
      <c r="F293" s="455"/>
      <c r="G293" s="158"/>
      <c r="H293" s="158"/>
      <c r="I293" s="158"/>
      <c r="J293" s="158"/>
      <c r="K293" s="158"/>
      <c r="L293" s="158"/>
      <c r="M293" s="158"/>
      <c r="N293" s="158"/>
      <c r="O293" s="158"/>
      <c r="P293" s="158"/>
      <c r="Q293" s="158"/>
      <c r="R293" s="158"/>
      <c r="S293" s="158"/>
      <c r="T293" s="158"/>
      <c r="U293" s="158"/>
      <c r="V293" s="158"/>
      <c r="W293" s="158"/>
      <c r="X293" s="158"/>
      <c r="Y293" s="158"/>
      <c r="Z293" s="158"/>
    </row>
    <row r="294" spans="1:26" ht="10.5" customHeight="1" x14ac:dyDescent="0.3">
      <c r="A294" s="424"/>
      <c r="B294" s="424"/>
      <c r="C294" s="158"/>
      <c r="D294" s="172"/>
      <c r="E294" s="454"/>
      <c r="F294" s="455"/>
      <c r="G294" s="158"/>
      <c r="H294" s="158"/>
      <c r="I294" s="158"/>
      <c r="J294" s="158"/>
      <c r="K294" s="158"/>
      <c r="L294" s="158"/>
      <c r="M294" s="158"/>
      <c r="N294" s="158"/>
      <c r="O294" s="158"/>
      <c r="P294" s="158"/>
      <c r="Q294" s="158"/>
      <c r="R294" s="158"/>
      <c r="S294" s="158"/>
      <c r="T294" s="158"/>
      <c r="U294" s="158"/>
      <c r="V294" s="158"/>
      <c r="W294" s="158"/>
      <c r="X294" s="158"/>
      <c r="Y294" s="158"/>
      <c r="Z294" s="158"/>
    </row>
    <row r="295" spans="1:26" ht="10.5" customHeight="1" x14ac:dyDescent="0.3">
      <c r="A295" s="424"/>
      <c r="B295" s="424"/>
      <c r="C295" s="158"/>
      <c r="D295" s="172"/>
      <c r="E295" s="454"/>
      <c r="F295" s="455"/>
      <c r="G295" s="158"/>
      <c r="H295" s="158"/>
      <c r="I295" s="158"/>
      <c r="J295" s="158"/>
      <c r="K295" s="158"/>
      <c r="L295" s="158"/>
      <c r="M295" s="158"/>
      <c r="N295" s="158"/>
      <c r="O295" s="158"/>
      <c r="P295" s="158"/>
      <c r="Q295" s="158"/>
      <c r="R295" s="158"/>
      <c r="S295" s="158"/>
      <c r="T295" s="158"/>
      <c r="U295" s="158"/>
      <c r="V295" s="158"/>
      <c r="W295" s="158"/>
      <c r="X295" s="158"/>
      <c r="Y295" s="158"/>
      <c r="Z295" s="158"/>
    </row>
    <row r="296" spans="1:26" ht="10.5" customHeight="1" x14ac:dyDescent="0.3">
      <c r="A296" s="424"/>
      <c r="B296" s="424"/>
      <c r="C296" s="158"/>
      <c r="D296" s="172"/>
      <c r="E296" s="454"/>
      <c r="F296" s="455"/>
      <c r="G296" s="158"/>
      <c r="H296" s="158"/>
      <c r="I296" s="158"/>
      <c r="J296" s="158"/>
      <c r="K296" s="158"/>
      <c r="L296" s="158"/>
      <c r="M296" s="158"/>
      <c r="N296" s="158"/>
      <c r="O296" s="158"/>
      <c r="P296" s="158"/>
      <c r="Q296" s="158"/>
      <c r="R296" s="158"/>
      <c r="S296" s="158"/>
      <c r="T296" s="158"/>
      <c r="U296" s="158"/>
      <c r="V296" s="158"/>
      <c r="W296" s="158"/>
      <c r="X296" s="158"/>
      <c r="Y296" s="158"/>
      <c r="Z296" s="158"/>
    </row>
    <row r="297" spans="1:26" ht="10.5" customHeight="1" x14ac:dyDescent="0.3">
      <c r="A297" s="424"/>
      <c r="B297" s="424"/>
      <c r="C297" s="158"/>
      <c r="D297" s="172"/>
      <c r="E297" s="454"/>
      <c r="F297" s="455"/>
      <c r="G297" s="158"/>
      <c r="H297" s="158"/>
      <c r="I297" s="158"/>
      <c r="J297" s="158"/>
      <c r="K297" s="158"/>
      <c r="L297" s="158"/>
      <c r="M297" s="158"/>
      <c r="N297" s="158"/>
      <c r="O297" s="158"/>
      <c r="P297" s="158"/>
      <c r="Q297" s="158"/>
      <c r="R297" s="158"/>
      <c r="S297" s="158"/>
      <c r="T297" s="158"/>
      <c r="U297" s="158"/>
      <c r="V297" s="158"/>
      <c r="W297" s="158"/>
      <c r="X297" s="158"/>
      <c r="Y297" s="158"/>
      <c r="Z297" s="158"/>
    </row>
    <row r="298" spans="1:26" ht="10.5" customHeight="1" x14ac:dyDescent="0.3">
      <c r="A298" s="424"/>
      <c r="B298" s="424"/>
      <c r="C298" s="158"/>
      <c r="D298" s="172"/>
      <c r="E298" s="454"/>
      <c r="F298" s="455"/>
      <c r="G298" s="158"/>
      <c r="H298" s="158"/>
      <c r="I298" s="158"/>
      <c r="J298" s="158"/>
      <c r="K298" s="158"/>
      <c r="L298" s="158"/>
      <c r="M298" s="158"/>
      <c r="N298" s="158"/>
      <c r="O298" s="158"/>
      <c r="P298" s="158"/>
      <c r="Q298" s="158"/>
      <c r="R298" s="158"/>
      <c r="S298" s="158"/>
      <c r="T298" s="158"/>
      <c r="U298" s="158"/>
      <c r="V298" s="158"/>
      <c r="W298" s="158"/>
      <c r="X298" s="158"/>
      <c r="Y298" s="158"/>
      <c r="Z298" s="158"/>
    </row>
    <row r="299" spans="1:26" ht="10.5" customHeight="1" x14ac:dyDescent="0.3">
      <c r="A299" s="424"/>
      <c r="B299" s="424"/>
      <c r="C299" s="158"/>
      <c r="D299" s="172"/>
      <c r="E299" s="454"/>
      <c r="F299" s="455"/>
      <c r="G299" s="158"/>
      <c r="H299" s="158"/>
      <c r="I299" s="158"/>
      <c r="J299" s="158"/>
      <c r="K299" s="158"/>
      <c r="L299" s="158"/>
      <c r="M299" s="158"/>
      <c r="N299" s="158"/>
      <c r="O299" s="158"/>
      <c r="P299" s="158"/>
      <c r="Q299" s="158"/>
      <c r="R299" s="158"/>
      <c r="S299" s="158"/>
      <c r="T299" s="158"/>
      <c r="U299" s="158"/>
      <c r="V299" s="158"/>
      <c r="W299" s="158"/>
      <c r="X299" s="158"/>
      <c r="Y299" s="158"/>
      <c r="Z299" s="158"/>
    </row>
    <row r="300" spans="1:26" ht="10.5" customHeight="1" x14ac:dyDescent="0.3">
      <c r="A300" s="424"/>
      <c r="B300" s="424"/>
      <c r="C300" s="158"/>
      <c r="D300" s="172"/>
      <c r="E300" s="454"/>
      <c r="F300" s="455"/>
      <c r="G300" s="158"/>
      <c r="H300" s="158"/>
      <c r="I300" s="158"/>
      <c r="J300" s="158"/>
      <c r="K300" s="158"/>
      <c r="L300" s="158"/>
      <c r="M300" s="158"/>
      <c r="N300" s="158"/>
      <c r="O300" s="158"/>
      <c r="P300" s="158"/>
      <c r="Q300" s="158"/>
      <c r="R300" s="158"/>
      <c r="S300" s="158"/>
      <c r="T300" s="158"/>
      <c r="U300" s="158"/>
      <c r="V300" s="158"/>
      <c r="W300" s="158"/>
      <c r="X300" s="158"/>
      <c r="Y300" s="158"/>
      <c r="Z300" s="158"/>
    </row>
    <row r="301" spans="1:26" ht="10.5" customHeight="1" x14ac:dyDescent="0.3">
      <c r="A301" s="424"/>
      <c r="B301" s="424"/>
      <c r="C301" s="158"/>
      <c r="D301" s="172"/>
      <c r="E301" s="454"/>
      <c r="F301" s="455"/>
      <c r="G301" s="158"/>
      <c r="H301" s="158"/>
      <c r="I301" s="158"/>
      <c r="J301" s="158"/>
      <c r="K301" s="158"/>
      <c r="L301" s="158"/>
      <c r="M301" s="158"/>
      <c r="N301" s="158"/>
      <c r="O301" s="158"/>
      <c r="P301" s="158"/>
      <c r="Q301" s="158"/>
      <c r="R301" s="158"/>
      <c r="S301" s="158"/>
      <c r="T301" s="158"/>
      <c r="U301" s="158"/>
      <c r="V301" s="158"/>
      <c r="W301" s="158"/>
      <c r="X301" s="158"/>
      <c r="Y301" s="158"/>
      <c r="Z301" s="158"/>
    </row>
    <row r="302" spans="1:26" ht="10.5" customHeight="1" x14ac:dyDescent="0.3">
      <c r="A302" s="424"/>
      <c r="B302" s="424"/>
      <c r="C302" s="158"/>
      <c r="D302" s="172"/>
      <c r="E302" s="454"/>
      <c r="F302" s="455"/>
      <c r="G302" s="158"/>
      <c r="H302" s="158"/>
      <c r="I302" s="158"/>
      <c r="J302" s="158"/>
      <c r="K302" s="158"/>
      <c r="L302" s="158"/>
      <c r="M302" s="158"/>
      <c r="N302" s="158"/>
      <c r="O302" s="158"/>
      <c r="P302" s="158"/>
      <c r="Q302" s="158"/>
      <c r="R302" s="158"/>
      <c r="S302" s="158"/>
      <c r="T302" s="158"/>
      <c r="U302" s="158"/>
      <c r="V302" s="158"/>
      <c r="W302" s="158"/>
      <c r="X302" s="158"/>
      <c r="Y302" s="158"/>
      <c r="Z302" s="158"/>
    </row>
    <row r="303" spans="1:26" ht="10.5" customHeight="1" x14ac:dyDescent="0.3">
      <c r="A303" s="424"/>
      <c r="B303" s="424"/>
      <c r="C303" s="158"/>
      <c r="D303" s="172"/>
      <c r="E303" s="454"/>
      <c r="F303" s="455"/>
      <c r="G303" s="158"/>
      <c r="H303" s="158"/>
      <c r="I303" s="158"/>
      <c r="J303" s="158"/>
      <c r="K303" s="158"/>
      <c r="L303" s="158"/>
      <c r="M303" s="158"/>
      <c r="N303" s="158"/>
      <c r="O303" s="158"/>
      <c r="P303" s="158"/>
      <c r="Q303" s="158"/>
      <c r="R303" s="158"/>
      <c r="S303" s="158"/>
      <c r="T303" s="158"/>
      <c r="U303" s="158"/>
      <c r="V303" s="158"/>
      <c r="W303" s="158"/>
      <c r="X303" s="158"/>
      <c r="Y303" s="158"/>
      <c r="Z303" s="158"/>
    </row>
    <row r="304" spans="1:26" ht="10.5" customHeight="1" x14ac:dyDescent="0.3">
      <c r="A304" s="424"/>
      <c r="B304" s="424"/>
      <c r="C304" s="158"/>
      <c r="D304" s="172"/>
      <c r="E304" s="454"/>
      <c r="F304" s="455"/>
      <c r="G304" s="158"/>
      <c r="H304" s="158"/>
      <c r="I304" s="158"/>
      <c r="J304" s="158"/>
      <c r="K304" s="158"/>
      <c r="L304" s="158"/>
      <c r="M304" s="158"/>
      <c r="N304" s="158"/>
      <c r="O304" s="158"/>
      <c r="P304" s="158"/>
      <c r="Q304" s="158"/>
      <c r="R304" s="158"/>
      <c r="S304" s="158"/>
      <c r="T304" s="158"/>
      <c r="U304" s="158"/>
      <c r="V304" s="158"/>
      <c r="W304" s="158"/>
      <c r="X304" s="158"/>
      <c r="Y304" s="158"/>
      <c r="Z304" s="158"/>
    </row>
    <row r="305" spans="1:26" ht="10.5" customHeight="1" x14ac:dyDescent="0.3">
      <c r="A305" s="424"/>
      <c r="B305" s="424"/>
      <c r="C305" s="158"/>
      <c r="D305" s="172"/>
      <c r="E305" s="454"/>
      <c r="F305" s="455"/>
      <c r="G305" s="158"/>
      <c r="H305" s="158"/>
      <c r="I305" s="158"/>
      <c r="J305" s="158"/>
      <c r="K305" s="158"/>
      <c r="L305" s="158"/>
      <c r="M305" s="158"/>
      <c r="N305" s="158"/>
      <c r="O305" s="158"/>
      <c r="P305" s="158"/>
      <c r="Q305" s="158"/>
      <c r="R305" s="158"/>
      <c r="S305" s="158"/>
      <c r="T305" s="158"/>
      <c r="U305" s="158"/>
      <c r="V305" s="158"/>
      <c r="W305" s="158"/>
      <c r="X305" s="158"/>
      <c r="Y305" s="158"/>
      <c r="Z305" s="158"/>
    </row>
    <row r="306" spans="1:26" ht="10.5" customHeight="1" x14ac:dyDescent="0.3">
      <c r="A306" s="424"/>
      <c r="B306" s="424"/>
      <c r="C306" s="158"/>
      <c r="D306" s="172"/>
      <c r="E306" s="454"/>
      <c r="F306" s="455"/>
      <c r="G306" s="158"/>
      <c r="H306" s="158"/>
      <c r="I306" s="158"/>
      <c r="J306" s="158"/>
      <c r="K306" s="158"/>
      <c r="L306" s="158"/>
      <c r="M306" s="158"/>
      <c r="N306" s="158"/>
      <c r="O306" s="158"/>
      <c r="P306" s="158"/>
      <c r="Q306" s="158"/>
      <c r="R306" s="158"/>
      <c r="S306" s="158"/>
      <c r="T306" s="158"/>
      <c r="U306" s="158"/>
      <c r="V306" s="158"/>
      <c r="W306" s="158"/>
      <c r="X306" s="158"/>
      <c r="Y306" s="158"/>
      <c r="Z306" s="158"/>
    </row>
    <row r="307" spans="1:26" ht="10.5" customHeight="1" x14ac:dyDescent="0.3">
      <c r="A307" s="424"/>
      <c r="B307" s="424"/>
      <c r="C307" s="158"/>
      <c r="D307" s="172"/>
      <c r="E307" s="454"/>
      <c r="F307" s="455"/>
      <c r="G307" s="158"/>
      <c r="H307" s="158"/>
      <c r="I307" s="158"/>
      <c r="J307" s="158"/>
      <c r="K307" s="158"/>
      <c r="L307" s="158"/>
      <c r="M307" s="158"/>
      <c r="N307" s="158"/>
      <c r="O307" s="158"/>
      <c r="P307" s="158"/>
      <c r="Q307" s="158"/>
      <c r="R307" s="158"/>
      <c r="S307" s="158"/>
      <c r="T307" s="158"/>
      <c r="U307" s="158"/>
      <c r="V307" s="158"/>
      <c r="W307" s="158"/>
      <c r="X307" s="158"/>
      <c r="Y307" s="158"/>
      <c r="Z307" s="158"/>
    </row>
    <row r="308" spans="1:26" ht="10.5" customHeight="1" x14ac:dyDescent="0.3">
      <c r="A308" s="424"/>
      <c r="B308" s="424"/>
      <c r="C308" s="158"/>
      <c r="D308" s="172"/>
      <c r="E308" s="454"/>
      <c r="F308" s="455"/>
      <c r="G308" s="158"/>
      <c r="H308" s="158"/>
      <c r="I308" s="158"/>
      <c r="J308" s="158"/>
      <c r="K308" s="158"/>
      <c r="L308" s="158"/>
      <c r="M308" s="158"/>
      <c r="N308" s="158"/>
      <c r="O308" s="158"/>
      <c r="P308" s="158"/>
      <c r="Q308" s="158"/>
      <c r="R308" s="158"/>
      <c r="S308" s="158"/>
      <c r="T308" s="158"/>
      <c r="U308" s="158"/>
      <c r="V308" s="158"/>
      <c r="W308" s="158"/>
      <c r="X308" s="158"/>
      <c r="Y308" s="158"/>
      <c r="Z308" s="158"/>
    </row>
    <row r="309" spans="1:26" ht="10.5" customHeight="1" x14ac:dyDescent="0.3">
      <c r="A309" s="424"/>
      <c r="B309" s="424"/>
      <c r="C309" s="158"/>
      <c r="D309" s="172"/>
      <c r="E309" s="454"/>
      <c r="F309" s="455"/>
      <c r="G309" s="158"/>
      <c r="H309" s="158"/>
      <c r="I309" s="158"/>
      <c r="J309" s="158"/>
      <c r="K309" s="158"/>
      <c r="L309" s="158"/>
      <c r="M309" s="158"/>
      <c r="N309" s="158"/>
      <c r="O309" s="158"/>
      <c r="P309" s="158"/>
      <c r="Q309" s="158"/>
      <c r="R309" s="158"/>
      <c r="S309" s="158"/>
      <c r="T309" s="158"/>
      <c r="U309" s="158"/>
      <c r="V309" s="158"/>
      <c r="W309" s="158"/>
      <c r="X309" s="158"/>
      <c r="Y309" s="158"/>
      <c r="Z309" s="158"/>
    </row>
    <row r="310" spans="1:26" ht="10.5" customHeight="1" x14ac:dyDescent="0.3">
      <c r="A310" s="424"/>
      <c r="B310" s="424"/>
      <c r="C310" s="158"/>
      <c r="D310" s="172"/>
      <c r="E310" s="454"/>
      <c r="F310" s="455"/>
      <c r="G310" s="158"/>
      <c r="H310" s="158"/>
      <c r="I310" s="158"/>
      <c r="J310" s="158"/>
      <c r="K310" s="158"/>
      <c r="L310" s="158"/>
      <c r="M310" s="158"/>
      <c r="N310" s="158"/>
      <c r="O310" s="158"/>
      <c r="P310" s="158"/>
      <c r="Q310" s="158"/>
      <c r="R310" s="158"/>
      <c r="S310" s="158"/>
      <c r="T310" s="158"/>
      <c r="U310" s="158"/>
      <c r="V310" s="158"/>
      <c r="W310" s="158"/>
      <c r="X310" s="158"/>
      <c r="Y310" s="158"/>
      <c r="Z310" s="158"/>
    </row>
    <row r="311" spans="1:26" ht="10.5" customHeight="1" x14ac:dyDescent="0.3">
      <c r="A311" s="424"/>
      <c r="B311" s="424"/>
      <c r="C311" s="158"/>
      <c r="D311" s="172"/>
      <c r="E311" s="454"/>
      <c r="F311" s="455"/>
      <c r="G311" s="158"/>
      <c r="H311" s="158"/>
      <c r="I311" s="158"/>
      <c r="J311" s="158"/>
      <c r="K311" s="158"/>
      <c r="L311" s="158"/>
      <c r="M311" s="158"/>
      <c r="N311" s="158"/>
      <c r="O311" s="158"/>
      <c r="P311" s="158"/>
      <c r="Q311" s="158"/>
      <c r="R311" s="158"/>
      <c r="S311" s="158"/>
      <c r="T311" s="158"/>
      <c r="U311" s="158"/>
      <c r="V311" s="158"/>
      <c r="W311" s="158"/>
      <c r="X311" s="158"/>
      <c r="Y311" s="158"/>
      <c r="Z311" s="158"/>
    </row>
    <row r="312" spans="1:26" ht="10.5" customHeight="1" x14ac:dyDescent="0.3">
      <c r="A312" s="424"/>
      <c r="B312" s="424"/>
      <c r="C312" s="158"/>
      <c r="D312" s="172"/>
      <c r="E312" s="454"/>
      <c r="F312" s="455"/>
      <c r="G312" s="158"/>
      <c r="H312" s="158"/>
      <c r="I312" s="158"/>
      <c r="J312" s="158"/>
      <c r="K312" s="158"/>
      <c r="L312" s="158"/>
      <c r="M312" s="158"/>
      <c r="N312" s="158"/>
      <c r="O312" s="158"/>
      <c r="P312" s="158"/>
      <c r="Q312" s="158"/>
      <c r="R312" s="158"/>
      <c r="S312" s="158"/>
      <c r="T312" s="158"/>
      <c r="U312" s="158"/>
      <c r="V312" s="158"/>
      <c r="W312" s="158"/>
      <c r="X312" s="158"/>
      <c r="Y312" s="158"/>
      <c r="Z312" s="158"/>
    </row>
    <row r="313" spans="1:26" ht="10.5" customHeight="1" x14ac:dyDescent="0.3">
      <c r="A313" s="424"/>
      <c r="B313" s="424"/>
      <c r="C313" s="158"/>
      <c r="D313" s="172"/>
      <c r="E313" s="454"/>
      <c r="F313" s="455"/>
      <c r="G313" s="158"/>
      <c r="H313" s="158"/>
      <c r="I313" s="158"/>
      <c r="J313" s="158"/>
      <c r="K313" s="158"/>
      <c r="L313" s="158"/>
      <c r="M313" s="158"/>
      <c r="N313" s="158"/>
      <c r="O313" s="158"/>
      <c r="P313" s="158"/>
      <c r="Q313" s="158"/>
      <c r="R313" s="158"/>
      <c r="S313" s="158"/>
      <c r="T313" s="158"/>
      <c r="U313" s="158"/>
      <c r="V313" s="158"/>
      <c r="W313" s="158"/>
      <c r="X313" s="158"/>
      <c r="Y313" s="158"/>
      <c r="Z313" s="158"/>
    </row>
    <row r="314" spans="1:26" ht="10.5" customHeight="1" x14ac:dyDescent="0.3">
      <c r="A314" s="424"/>
      <c r="B314" s="424"/>
      <c r="C314" s="158"/>
      <c r="D314" s="172"/>
      <c r="E314" s="454"/>
      <c r="F314" s="455"/>
      <c r="G314" s="158"/>
      <c r="H314" s="158"/>
      <c r="I314" s="158"/>
      <c r="J314" s="158"/>
      <c r="K314" s="158"/>
      <c r="L314" s="158"/>
      <c r="M314" s="158"/>
      <c r="N314" s="158"/>
      <c r="O314" s="158"/>
      <c r="P314" s="158"/>
      <c r="Q314" s="158"/>
      <c r="R314" s="158"/>
      <c r="S314" s="158"/>
      <c r="T314" s="158"/>
      <c r="U314" s="158"/>
      <c r="V314" s="158"/>
      <c r="W314" s="158"/>
      <c r="X314" s="158"/>
      <c r="Y314" s="158"/>
      <c r="Z314" s="158"/>
    </row>
    <row r="315" spans="1:26" ht="10.5" customHeight="1" x14ac:dyDescent="0.3">
      <c r="A315" s="424"/>
      <c r="B315" s="424"/>
      <c r="C315" s="158"/>
      <c r="D315" s="172"/>
      <c r="E315" s="454"/>
      <c r="F315" s="455"/>
      <c r="G315" s="158"/>
      <c r="H315" s="158"/>
      <c r="I315" s="158"/>
      <c r="J315" s="158"/>
      <c r="K315" s="158"/>
      <c r="L315" s="158"/>
      <c r="M315" s="158"/>
      <c r="N315" s="158"/>
      <c r="O315" s="158"/>
      <c r="P315" s="158"/>
      <c r="Q315" s="158"/>
      <c r="R315" s="158"/>
      <c r="S315" s="158"/>
      <c r="T315" s="158"/>
      <c r="U315" s="158"/>
      <c r="V315" s="158"/>
      <c r="W315" s="158"/>
      <c r="X315" s="158"/>
      <c r="Y315" s="158"/>
      <c r="Z315" s="158"/>
    </row>
    <row r="316" spans="1:26" ht="10.5" customHeight="1" x14ac:dyDescent="0.3">
      <c r="A316" s="424"/>
      <c r="B316" s="424"/>
      <c r="C316" s="158"/>
      <c r="D316" s="172"/>
      <c r="E316" s="454"/>
      <c r="F316" s="455"/>
      <c r="G316" s="158"/>
      <c r="H316" s="158"/>
      <c r="I316" s="158"/>
      <c r="J316" s="158"/>
      <c r="K316" s="158"/>
      <c r="L316" s="158"/>
      <c r="M316" s="158"/>
      <c r="N316" s="158"/>
      <c r="O316" s="158"/>
      <c r="P316" s="158"/>
      <c r="Q316" s="158"/>
      <c r="R316" s="158"/>
      <c r="S316" s="158"/>
      <c r="T316" s="158"/>
      <c r="U316" s="158"/>
      <c r="V316" s="158"/>
      <c r="W316" s="158"/>
      <c r="X316" s="158"/>
      <c r="Y316" s="158"/>
      <c r="Z316" s="158"/>
    </row>
    <row r="317" spans="1:26" ht="10.5" customHeight="1" x14ac:dyDescent="0.3">
      <c r="A317" s="424"/>
      <c r="B317" s="424"/>
      <c r="C317" s="158"/>
      <c r="D317" s="172"/>
      <c r="E317" s="454"/>
      <c r="F317" s="455"/>
      <c r="G317" s="158"/>
      <c r="H317" s="158"/>
      <c r="I317" s="158"/>
      <c r="J317" s="158"/>
      <c r="K317" s="158"/>
      <c r="L317" s="158"/>
      <c r="M317" s="158"/>
      <c r="N317" s="158"/>
      <c r="O317" s="158"/>
      <c r="P317" s="158"/>
      <c r="Q317" s="158"/>
      <c r="R317" s="158"/>
      <c r="S317" s="158"/>
      <c r="T317" s="158"/>
      <c r="U317" s="158"/>
      <c r="V317" s="158"/>
      <c r="W317" s="158"/>
      <c r="X317" s="158"/>
      <c r="Y317" s="158"/>
      <c r="Z317" s="158"/>
    </row>
    <row r="318" spans="1:26" ht="10.5" customHeight="1" x14ac:dyDescent="0.3">
      <c r="A318" s="424"/>
      <c r="B318" s="424"/>
      <c r="C318" s="158"/>
      <c r="D318" s="172"/>
      <c r="E318" s="454"/>
      <c r="F318" s="455"/>
      <c r="G318" s="158"/>
      <c r="H318" s="158"/>
      <c r="I318" s="158"/>
      <c r="J318" s="158"/>
      <c r="K318" s="158"/>
      <c r="L318" s="158"/>
      <c r="M318" s="158"/>
      <c r="N318" s="158"/>
      <c r="O318" s="158"/>
      <c r="P318" s="158"/>
      <c r="Q318" s="158"/>
      <c r="R318" s="158"/>
      <c r="S318" s="158"/>
      <c r="T318" s="158"/>
      <c r="U318" s="158"/>
      <c r="V318" s="158"/>
      <c r="W318" s="158"/>
      <c r="X318" s="158"/>
      <c r="Y318" s="158"/>
      <c r="Z318" s="158"/>
    </row>
    <row r="319" spans="1:26" ht="10.5" customHeight="1" x14ac:dyDescent="0.3">
      <c r="A319" s="424"/>
      <c r="B319" s="424"/>
      <c r="C319" s="158"/>
      <c r="D319" s="172"/>
      <c r="E319" s="454"/>
      <c r="F319" s="455"/>
      <c r="G319" s="158"/>
      <c r="H319" s="158"/>
      <c r="I319" s="158"/>
      <c r="J319" s="158"/>
      <c r="K319" s="158"/>
      <c r="L319" s="158"/>
      <c r="M319" s="158"/>
      <c r="N319" s="158"/>
      <c r="O319" s="158"/>
      <c r="P319" s="158"/>
      <c r="Q319" s="158"/>
      <c r="R319" s="158"/>
      <c r="S319" s="158"/>
      <c r="T319" s="158"/>
      <c r="U319" s="158"/>
      <c r="V319" s="158"/>
      <c r="W319" s="158"/>
      <c r="X319" s="158"/>
      <c r="Y319" s="158"/>
      <c r="Z319" s="158"/>
    </row>
    <row r="320" spans="1:26" ht="10.5" customHeight="1" x14ac:dyDescent="0.3">
      <c r="A320" s="424"/>
      <c r="B320" s="424"/>
      <c r="C320" s="158"/>
      <c r="D320" s="172"/>
      <c r="E320" s="454"/>
      <c r="F320" s="455"/>
      <c r="G320" s="158"/>
      <c r="H320" s="158"/>
      <c r="I320" s="158"/>
      <c r="J320" s="158"/>
      <c r="K320" s="158"/>
      <c r="L320" s="158"/>
      <c r="M320" s="158"/>
      <c r="N320" s="158"/>
      <c r="O320" s="158"/>
      <c r="P320" s="158"/>
      <c r="Q320" s="158"/>
      <c r="R320" s="158"/>
      <c r="S320" s="158"/>
      <c r="T320" s="158"/>
      <c r="U320" s="158"/>
      <c r="V320" s="158"/>
      <c r="W320" s="158"/>
      <c r="X320" s="158"/>
      <c r="Y320" s="158"/>
      <c r="Z320" s="158"/>
    </row>
    <row r="321" spans="1:26" ht="10.5" customHeight="1" x14ac:dyDescent="0.3">
      <c r="A321" s="424"/>
      <c r="B321" s="424"/>
      <c r="C321" s="158"/>
      <c r="D321" s="172"/>
      <c r="E321" s="454"/>
      <c r="F321" s="455"/>
      <c r="G321" s="158"/>
      <c r="H321" s="158"/>
      <c r="I321" s="158"/>
      <c r="J321" s="158"/>
      <c r="K321" s="158"/>
      <c r="L321" s="158"/>
      <c r="M321" s="158"/>
      <c r="N321" s="158"/>
      <c r="O321" s="158"/>
      <c r="P321" s="158"/>
      <c r="Q321" s="158"/>
      <c r="R321" s="158"/>
      <c r="S321" s="158"/>
      <c r="T321" s="158"/>
      <c r="U321" s="158"/>
      <c r="V321" s="158"/>
      <c r="W321" s="158"/>
      <c r="X321" s="158"/>
      <c r="Y321" s="158"/>
      <c r="Z321" s="158"/>
    </row>
    <row r="322" spans="1:26" ht="10.5" customHeight="1" x14ac:dyDescent="0.3">
      <c r="A322" s="424"/>
      <c r="B322" s="424"/>
      <c r="C322" s="158"/>
      <c r="D322" s="172"/>
      <c r="E322" s="454"/>
      <c r="F322" s="455"/>
      <c r="G322" s="158"/>
      <c r="H322" s="158"/>
      <c r="I322" s="158"/>
      <c r="J322" s="158"/>
      <c r="K322" s="158"/>
      <c r="L322" s="158"/>
      <c r="M322" s="158"/>
      <c r="N322" s="158"/>
      <c r="O322" s="158"/>
      <c r="P322" s="158"/>
      <c r="Q322" s="158"/>
      <c r="R322" s="158"/>
      <c r="S322" s="158"/>
      <c r="T322" s="158"/>
      <c r="U322" s="158"/>
      <c r="V322" s="158"/>
      <c r="W322" s="158"/>
      <c r="X322" s="158"/>
      <c r="Y322" s="158"/>
      <c r="Z322" s="158"/>
    </row>
    <row r="323" spans="1:26" ht="10.5" customHeight="1" x14ac:dyDescent="0.3">
      <c r="A323" s="424"/>
      <c r="B323" s="424"/>
      <c r="C323" s="158"/>
      <c r="D323" s="172"/>
      <c r="E323" s="454"/>
      <c r="F323" s="455"/>
      <c r="G323" s="158"/>
      <c r="H323" s="158"/>
      <c r="I323" s="158"/>
      <c r="J323" s="158"/>
      <c r="K323" s="158"/>
      <c r="L323" s="158"/>
      <c r="M323" s="158"/>
      <c r="N323" s="158"/>
      <c r="O323" s="158"/>
      <c r="P323" s="158"/>
      <c r="Q323" s="158"/>
      <c r="R323" s="158"/>
      <c r="S323" s="158"/>
      <c r="T323" s="158"/>
      <c r="U323" s="158"/>
      <c r="V323" s="158"/>
      <c r="W323" s="158"/>
      <c r="X323" s="158"/>
      <c r="Y323" s="158"/>
      <c r="Z323" s="158"/>
    </row>
    <row r="324" spans="1:26" ht="10.5" customHeight="1" x14ac:dyDescent="0.3">
      <c r="A324" s="424"/>
      <c r="B324" s="424"/>
      <c r="C324" s="158"/>
      <c r="D324" s="172"/>
      <c r="E324" s="454"/>
      <c r="F324" s="455"/>
      <c r="G324" s="158"/>
      <c r="H324" s="158"/>
      <c r="I324" s="158"/>
      <c r="J324" s="158"/>
      <c r="K324" s="158"/>
      <c r="L324" s="158"/>
      <c r="M324" s="158"/>
      <c r="N324" s="158"/>
      <c r="O324" s="158"/>
      <c r="P324" s="158"/>
      <c r="Q324" s="158"/>
      <c r="R324" s="158"/>
      <c r="S324" s="158"/>
      <c r="T324" s="158"/>
      <c r="U324" s="158"/>
      <c r="V324" s="158"/>
      <c r="W324" s="158"/>
      <c r="X324" s="158"/>
      <c r="Y324" s="158"/>
      <c r="Z324" s="158"/>
    </row>
    <row r="325" spans="1:26" ht="10.5" customHeight="1" x14ac:dyDescent="0.3">
      <c r="A325" s="424"/>
      <c r="B325" s="424"/>
      <c r="C325" s="158"/>
      <c r="D325" s="172"/>
      <c r="E325" s="454"/>
      <c r="F325" s="455"/>
      <c r="G325" s="158"/>
      <c r="H325" s="158"/>
      <c r="I325" s="158"/>
      <c r="J325" s="158"/>
      <c r="K325" s="158"/>
      <c r="L325" s="158"/>
      <c r="M325" s="158"/>
      <c r="N325" s="158"/>
      <c r="O325" s="158"/>
      <c r="P325" s="158"/>
      <c r="Q325" s="158"/>
      <c r="R325" s="158"/>
      <c r="S325" s="158"/>
      <c r="T325" s="158"/>
      <c r="U325" s="158"/>
      <c r="V325" s="158"/>
      <c r="W325" s="158"/>
      <c r="X325" s="158"/>
      <c r="Y325" s="158"/>
      <c r="Z325" s="158"/>
    </row>
    <row r="326" spans="1:26" ht="10.5" customHeight="1" x14ac:dyDescent="0.3">
      <c r="A326" s="424"/>
      <c r="B326" s="424"/>
      <c r="C326" s="158"/>
      <c r="D326" s="172"/>
      <c r="E326" s="454"/>
      <c r="F326" s="455"/>
      <c r="G326" s="158"/>
      <c r="H326" s="158"/>
      <c r="I326" s="158"/>
      <c r="J326" s="158"/>
      <c r="K326" s="158"/>
      <c r="L326" s="158"/>
      <c r="M326" s="158"/>
      <c r="N326" s="158"/>
      <c r="O326" s="158"/>
      <c r="P326" s="158"/>
      <c r="Q326" s="158"/>
      <c r="R326" s="158"/>
      <c r="S326" s="158"/>
      <c r="T326" s="158"/>
      <c r="U326" s="158"/>
      <c r="V326" s="158"/>
      <c r="W326" s="158"/>
      <c r="X326" s="158"/>
      <c r="Y326" s="158"/>
      <c r="Z326" s="158"/>
    </row>
    <row r="327" spans="1:26" ht="10.5" customHeight="1" x14ac:dyDescent="0.3">
      <c r="A327" s="424"/>
      <c r="B327" s="424"/>
      <c r="C327" s="158"/>
      <c r="D327" s="172"/>
      <c r="E327" s="454"/>
      <c r="F327" s="455"/>
      <c r="G327" s="158"/>
      <c r="H327" s="158"/>
      <c r="I327" s="158"/>
      <c r="J327" s="158"/>
      <c r="K327" s="158"/>
      <c r="L327" s="158"/>
      <c r="M327" s="158"/>
      <c r="N327" s="158"/>
      <c r="O327" s="158"/>
      <c r="P327" s="158"/>
      <c r="Q327" s="158"/>
      <c r="R327" s="158"/>
      <c r="S327" s="158"/>
      <c r="T327" s="158"/>
      <c r="U327" s="158"/>
      <c r="V327" s="158"/>
      <c r="W327" s="158"/>
      <c r="X327" s="158"/>
      <c r="Y327" s="158"/>
      <c r="Z327" s="158"/>
    </row>
    <row r="328" spans="1:26" ht="10.5" customHeight="1" x14ac:dyDescent="0.3">
      <c r="A328" s="424"/>
      <c r="B328" s="424"/>
      <c r="C328" s="158"/>
      <c r="D328" s="172"/>
      <c r="E328" s="454"/>
      <c r="F328" s="455"/>
      <c r="G328" s="158"/>
      <c r="H328" s="158"/>
      <c r="I328" s="158"/>
      <c r="J328" s="158"/>
      <c r="K328" s="158"/>
      <c r="L328" s="158"/>
      <c r="M328" s="158"/>
      <c r="N328" s="158"/>
      <c r="O328" s="158"/>
      <c r="P328" s="158"/>
      <c r="Q328" s="158"/>
      <c r="R328" s="158"/>
      <c r="S328" s="158"/>
      <c r="T328" s="158"/>
      <c r="U328" s="158"/>
      <c r="V328" s="158"/>
      <c r="W328" s="158"/>
      <c r="X328" s="158"/>
      <c r="Y328" s="158"/>
      <c r="Z328" s="158"/>
    </row>
    <row r="329" spans="1:26" ht="10.5" customHeight="1" x14ac:dyDescent="0.3">
      <c r="A329" s="424"/>
      <c r="B329" s="424"/>
      <c r="C329" s="158"/>
      <c r="D329" s="172"/>
      <c r="E329" s="454"/>
      <c r="F329" s="455"/>
      <c r="G329" s="158"/>
      <c r="H329" s="158"/>
      <c r="I329" s="158"/>
      <c r="J329" s="158"/>
      <c r="K329" s="158"/>
      <c r="L329" s="158"/>
      <c r="M329" s="158"/>
      <c r="N329" s="158"/>
      <c r="O329" s="158"/>
      <c r="P329" s="158"/>
      <c r="Q329" s="158"/>
      <c r="R329" s="158"/>
      <c r="S329" s="158"/>
      <c r="T329" s="158"/>
      <c r="U329" s="158"/>
      <c r="V329" s="158"/>
      <c r="W329" s="158"/>
      <c r="X329" s="158"/>
      <c r="Y329" s="158"/>
      <c r="Z329" s="158"/>
    </row>
    <row r="330" spans="1:26" ht="10.5" customHeight="1" x14ac:dyDescent="0.3">
      <c r="A330" s="424"/>
      <c r="B330" s="424"/>
      <c r="C330" s="158"/>
      <c r="D330" s="172"/>
      <c r="E330" s="454"/>
      <c r="F330" s="455"/>
      <c r="G330" s="158"/>
      <c r="H330" s="158"/>
      <c r="I330" s="158"/>
      <c r="J330" s="158"/>
      <c r="K330" s="158"/>
      <c r="L330" s="158"/>
      <c r="M330" s="158"/>
      <c r="N330" s="158"/>
      <c r="O330" s="158"/>
      <c r="P330" s="158"/>
      <c r="Q330" s="158"/>
      <c r="R330" s="158"/>
      <c r="S330" s="158"/>
      <c r="T330" s="158"/>
      <c r="U330" s="158"/>
      <c r="V330" s="158"/>
      <c r="W330" s="158"/>
      <c r="X330" s="158"/>
      <c r="Y330" s="158"/>
      <c r="Z330" s="158"/>
    </row>
    <row r="331" spans="1:26" ht="10.5" customHeight="1" x14ac:dyDescent="0.3">
      <c r="A331" s="424"/>
      <c r="B331" s="424"/>
      <c r="C331" s="158"/>
      <c r="D331" s="172"/>
      <c r="E331" s="454"/>
      <c r="F331" s="455"/>
      <c r="G331" s="158"/>
      <c r="H331" s="158"/>
      <c r="I331" s="158"/>
      <c r="J331" s="158"/>
      <c r="K331" s="158"/>
      <c r="L331" s="158"/>
      <c r="M331" s="158"/>
      <c r="N331" s="158"/>
      <c r="O331" s="158"/>
      <c r="P331" s="158"/>
      <c r="Q331" s="158"/>
      <c r="R331" s="158"/>
      <c r="S331" s="158"/>
      <c r="T331" s="158"/>
      <c r="U331" s="158"/>
      <c r="V331" s="158"/>
      <c r="W331" s="158"/>
      <c r="X331" s="158"/>
      <c r="Y331" s="158"/>
      <c r="Z331" s="158"/>
    </row>
    <row r="332" spans="1:26" ht="10.5" customHeight="1" x14ac:dyDescent="0.3">
      <c r="A332" s="424"/>
      <c r="B332" s="424"/>
      <c r="C332" s="158"/>
      <c r="D332" s="172"/>
      <c r="E332" s="454"/>
      <c r="F332" s="455"/>
      <c r="G332" s="158"/>
      <c r="H332" s="158"/>
      <c r="I332" s="158"/>
      <c r="J332" s="158"/>
      <c r="K332" s="158"/>
      <c r="L332" s="158"/>
      <c r="M332" s="158"/>
      <c r="N332" s="158"/>
      <c r="O332" s="158"/>
      <c r="P332" s="158"/>
      <c r="Q332" s="158"/>
      <c r="R332" s="158"/>
      <c r="S332" s="158"/>
      <c r="T332" s="158"/>
      <c r="U332" s="158"/>
      <c r="V332" s="158"/>
      <c r="W332" s="158"/>
      <c r="X332" s="158"/>
      <c r="Y332" s="158"/>
      <c r="Z332" s="158"/>
    </row>
    <row r="333" spans="1:26" ht="10.5" customHeight="1" x14ac:dyDescent="0.3">
      <c r="A333" s="424"/>
      <c r="B333" s="424"/>
      <c r="C333" s="158"/>
      <c r="D333" s="172"/>
      <c r="E333" s="454"/>
      <c r="F333" s="455"/>
      <c r="G333" s="158"/>
      <c r="H333" s="158"/>
      <c r="I333" s="158"/>
      <c r="J333" s="158"/>
      <c r="K333" s="158"/>
      <c r="L333" s="158"/>
      <c r="M333" s="158"/>
      <c r="N333" s="158"/>
      <c r="O333" s="158"/>
      <c r="P333" s="158"/>
      <c r="Q333" s="158"/>
      <c r="R333" s="158"/>
      <c r="S333" s="158"/>
      <c r="T333" s="158"/>
      <c r="U333" s="158"/>
      <c r="V333" s="158"/>
      <c r="W333" s="158"/>
      <c r="X333" s="158"/>
      <c r="Y333" s="158"/>
      <c r="Z333" s="158"/>
    </row>
    <row r="334" spans="1:26" ht="10.5" customHeight="1" x14ac:dyDescent="0.3">
      <c r="A334" s="424"/>
      <c r="B334" s="424"/>
      <c r="C334" s="158"/>
      <c r="D334" s="172"/>
      <c r="E334" s="454"/>
      <c r="F334" s="455"/>
      <c r="G334" s="158"/>
      <c r="H334" s="158"/>
      <c r="I334" s="158"/>
      <c r="J334" s="158"/>
      <c r="K334" s="158"/>
      <c r="L334" s="158"/>
      <c r="M334" s="158"/>
      <c r="N334" s="158"/>
      <c r="O334" s="158"/>
      <c r="P334" s="158"/>
      <c r="Q334" s="158"/>
      <c r="R334" s="158"/>
      <c r="S334" s="158"/>
      <c r="T334" s="158"/>
      <c r="U334" s="158"/>
      <c r="V334" s="158"/>
      <c r="W334" s="158"/>
      <c r="X334" s="158"/>
      <c r="Y334" s="158"/>
      <c r="Z334" s="158"/>
    </row>
    <row r="335" spans="1:26" ht="10.5" customHeight="1" x14ac:dyDescent="0.3">
      <c r="A335" s="424"/>
      <c r="B335" s="424"/>
      <c r="C335" s="158"/>
      <c r="D335" s="172"/>
      <c r="E335" s="454"/>
      <c r="F335" s="455"/>
      <c r="G335" s="158"/>
      <c r="H335" s="158"/>
      <c r="I335" s="158"/>
      <c r="J335" s="158"/>
      <c r="K335" s="158"/>
      <c r="L335" s="158"/>
      <c r="M335" s="158"/>
      <c r="N335" s="158"/>
      <c r="O335" s="158"/>
      <c r="P335" s="158"/>
      <c r="Q335" s="158"/>
      <c r="R335" s="158"/>
      <c r="S335" s="158"/>
      <c r="T335" s="158"/>
      <c r="U335" s="158"/>
      <c r="V335" s="158"/>
      <c r="W335" s="158"/>
      <c r="X335" s="158"/>
      <c r="Y335" s="158"/>
      <c r="Z335" s="158"/>
    </row>
    <row r="336" spans="1:26" ht="10.5" customHeight="1" x14ac:dyDescent="0.3">
      <c r="A336" s="424"/>
      <c r="B336" s="424"/>
      <c r="C336" s="158"/>
      <c r="D336" s="172"/>
      <c r="E336" s="454"/>
      <c r="F336" s="455"/>
      <c r="G336" s="158"/>
      <c r="H336" s="158"/>
      <c r="I336" s="158"/>
      <c r="J336" s="158"/>
      <c r="K336" s="158"/>
      <c r="L336" s="158"/>
      <c r="M336" s="158"/>
      <c r="N336" s="158"/>
      <c r="O336" s="158"/>
      <c r="P336" s="158"/>
      <c r="Q336" s="158"/>
      <c r="R336" s="158"/>
      <c r="S336" s="158"/>
      <c r="T336" s="158"/>
      <c r="U336" s="158"/>
      <c r="V336" s="158"/>
      <c r="W336" s="158"/>
      <c r="X336" s="158"/>
      <c r="Y336" s="158"/>
      <c r="Z336" s="158"/>
    </row>
    <row r="337" spans="1:26" ht="10.5" customHeight="1" x14ac:dyDescent="0.3">
      <c r="A337" s="424"/>
      <c r="B337" s="424"/>
      <c r="C337" s="158"/>
      <c r="D337" s="172"/>
      <c r="E337" s="454"/>
      <c r="F337" s="455"/>
      <c r="G337" s="158"/>
      <c r="H337" s="158"/>
      <c r="I337" s="158"/>
      <c r="J337" s="158"/>
      <c r="K337" s="158"/>
      <c r="L337" s="158"/>
      <c r="M337" s="158"/>
      <c r="N337" s="158"/>
      <c r="O337" s="158"/>
      <c r="P337" s="158"/>
      <c r="Q337" s="158"/>
      <c r="R337" s="158"/>
      <c r="S337" s="158"/>
      <c r="T337" s="158"/>
      <c r="U337" s="158"/>
      <c r="V337" s="158"/>
      <c r="W337" s="158"/>
      <c r="X337" s="158"/>
      <c r="Y337" s="158"/>
      <c r="Z337" s="158"/>
    </row>
    <row r="338" spans="1:26" ht="10.5" customHeight="1" x14ac:dyDescent="0.3">
      <c r="A338" s="424"/>
      <c r="B338" s="424"/>
      <c r="C338" s="158"/>
      <c r="D338" s="172"/>
      <c r="E338" s="454"/>
      <c r="F338" s="455"/>
      <c r="G338" s="158"/>
      <c r="H338" s="158"/>
      <c r="I338" s="158"/>
      <c r="J338" s="158"/>
      <c r="K338" s="158"/>
      <c r="L338" s="158"/>
      <c r="M338" s="158"/>
      <c r="N338" s="158"/>
      <c r="O338" s="158"/>
      <c r="P338" s="158"/>
      <c r="Q338" s="158"/>
      <c r="R338" s="158"/>
      <c r="S338" s="158"/>
      <c r="T338" s="158"/>
      <c r="U338" s="158"/>
      <c r="V338" s="158"/>
      <c r="W338" s="158"/>
      <c r="X338" s="158"/>
      <c r="Y338" s="158"/>
      <c r="Z338" s="158"/>
    </row>
    <row r="339" spans="1:26" ht="10.5" customHeight="1" x14ac:dyDescent="0.3">
      <c r="A339" s="424"/>
      <c r="B339" s="424"/>
      <c r="C339" s="158"/>
      <c r="D339" s="172"/>
      <c r="E339" s="454"/>
      <c r="F339" s="455"/>
      <c r="G339" s="158"/>
      <c r="H339" s="158"/>
      <c r="I339" s="158"/>
      <c r="J339" s="158"/>
      <c r="K339" s="158"/>
      <c r="L339" s="158"/>
      <c r="M339" s="158"/>
      <c r="N339" s="158"/>
      <c r="O339" s="158"/>
      <c r="P339" s="158"/>
      <c r="Q339" s="158"/>
      <c r="R339" s="158"/>
      <c r="S339" s="158"/>
      <c r="T339" s="158"/>
      <c r="U339" s="158"/>
      <c r="V339" s="158"/>
      <c r="W339" s="158"/>
      <c r="X339" s="158"/>
      <c r="Y339" s="158"/>
      <c r="Z339" s="158"/>
    </row>
    <row r="340" spans="1:26" ht="10.5" customHeight="1" x14ac:dyDescent="0.3">
      <c r="A340" s="424"/>
      <c r="B340" s="424"/>
      <c r="C340" s="158"/>
      <c r="D340" s="172"/>
      <c r="E340" s="454"/>
      <c r="F340" s="455"/>
      <c r="G340" s="158"/>
      <c r="H340" s="158"/>
      <c r="I340" s="158"/>
      <c r="J340" s="158"/>
      <c r="K340" s="158"/>
      <c r="L340" s="158"/>
      <c r="M340" s="158"/>
      <c r="N340" s="158"/>
      <c r="O340" s="158"/>
      <c r="P340" s="158"/>
      <c r="Q340" s="158"/>
      <c r="R340" s="158"/>
      <c r="S340" s="158"/>
      <c r="T340" s="158"/>
      <c r="U340" s="158"/>
      <c r="V340" s="158"/>
      <c r="W340" s="158"/>
      <c r="X340" s="158"/>
      <c r="Y340" s="158"/>
      <c r="Z340" s="158"/>
    </row>
    <row r="341" spans="1:26" ht="10.5" customHeight="1" x14ac:dyDescent="0.3">
      <c r="A341" s="424"/>
      <c r="B341" s="424"/>
      <c r="C341" s="158"/>
      <c r="D341" s="172"/>
      <c r="E341" s="454"/>
      <c r="F341" s="455"/>
      <c r="G341" s="158"/>
      <c r="H341" s="158"/>
      <c r="I341" s="158"/>
      <c r="J341" s="158"/>
      <c r="K341" s="158"/>
      <c r="L341" s="158"/>
      <c r="M341" s="158"/>
      <c r="N341" s="158"/>
      <c r="O341" s="158"/>
      <c r="P341" s="158"/>
      <c r="Q341" s="158"/>
      <c r="R341" s="158"/>
      <c r="S341" s="158"/>
      <c r="T341" s="158"/>
      <c r="U341" s="158"/>
      <c r="V341" s="158"/>
      <c r="W341" s="158"/>
      <c r="X341" s="158"/>
      <c r="Y341" s="158"/>
      <c r="Z341" s="158"/>
    </row>
    <row r="342" spans="1:26" ht="10.5" customHeight="1" x14ac:dyDescent="0.3">
      <c r="A342" s="424"/>
      <c r="B342" s="424"/>
      <c r="C342" s="158"/>
      <c r="D342" s="172"/>
      <c r="E342" s="454"/>
      <c r="F342" s="455"/>
      <c r="G342" s="158"/>
      <c r="H342" s="158"/>
      <c r="I342" s="158"/>
      <c r="J342" s="158"/>
      <c r="K342" s="158"/>
      <c r="L342" s="158"/>
      <c r="M342" s="158"/>
      <c r="N342" s="158"/>
      <c r="O342" s="158"/>
      <c r="P342" s="158"/>
      <c r="Q342" s="158"/>
      <c r="R342" s="158"/>
      <c r="S342" s="158"/>
      <c r="T342" s="158"/>
      <c r="U342" s="158"/>
      <c r="V342" s="158"/>
      <c r="W342" s="158"/>
      <c r="X342" s="158"/>
      <c r="Y342" s="158"/>
      <c r="Z342" s="158"/>
    </row>
    <row r="343" spans="1:26" ht="10.5" customHeight="1" x14ac:dyDescent="0.3">
      <c r="A343" s="424"/>
      <c r="B343" s="424"/>
      <c r="C343" s="158"/>
      <c r="D343" s="172"/>
      <c r="E343" s="454"/>
      <c r="F343" s="455"/>
      <c r="G343" s="158"/>
      <c r="H343" s="158"/>
      <c r="I343" s="158"/>
      <c r="J343" s="158"/>
      <c r="K343" s="158"/>
      <c r="L343" s="158"/>
      <c r="M343" s="158"/>
      <c r="N343" s="158"/>
      <c r="O343" s="158"/>
      <c r="P343" s="158"/>
      <c r="Q343" s="158"/>
      <c r="R343" s="158"/>
      <c r="S343" s="158"/>
      <c r="T343" s="158"/>
      <c r="U343" s="158"/>
      <c r="V343" s="158"/>
      <c r="W343" s="158"/>
      <c r="X343" s="158"/>
      <c r="Y343" s="158"/>
      <c r="Z343" s="158"/>
    </row>
    <row r="344" spans="1:26" ht="10.5" customHeight="1" x14ac:dyDescent="0.3">
      <c r="A344" s="424"/>
      <c r="B344" s="424"/>
      <c r="C344" s="158"/>
      <c r="D344" s="172"/>
      <c r="E344" s="454"/>
      <c r="F344" s="455"/>
      <c r="G344" s="158"/>
      <c r="H344" s="158"/>
      <c r="I344" s="158"/>
      <c r="J344" s="158"/>
      <c r="K344" s="158"/>
      <c r="L344" s="158"/>
      <c r="M344" s="158"/>
      <c r="N344" s="158"/>
      <c r="O344" s="158"/>
      <c r="P344" s="158"/>
      <c r="Q344" s="158"/>
      <c r="R344" s="158"/>
      <c r="S344" s="158"/>
      <c r="T344" s="158"/>
      <c r="U344" s="158"/>
      <c r="V344" s="158"/>
      <c r="W344" s="158"/>
      <c r="X344" s="158"/>
      <c r="Y344" s="158"/>
      <c r="Z344" s="158"/>
    </row>
    <row r="345" spans="1:26" ht="10.5" customHeight="1" x14ac:dyDescent="0.3">
      <c r="A345" s="424"/>
      <c r="B345" s="424"/>
      <c r="C345" s="158"/>
      <c r="D345" s="172"/>
      <c r="E345" s="454"/>
      <c r="F345" s="455"/>
      <c r="G345" s="158"/>
      <c r="H345" s="158"/>
      <c r="I345" s="158"/>
      <c r="J345" s="158"/>
      <c r="K345" s="158"/>
      <c r="L345" s="158"/>
      <c r="M345" s="158"/>
      <c r="N345" s="158"/>
      <c r="O345" s="158"/>
      <c r="P345" s="158"/>
      <c r="Q345" s="158"/>
      <c r="R345" s="158"/>
      <c r="S345" s="158"/>
      <c r="T345" s="158"/>
      <c r="U345" s="158"/>
      <c r="V345" s="158"/>
      <c r="W345" s="158"/>
      <c r="X345" s="158"/>
      <c r="Y345" s="158"/>
      <c r="Z345" s="158"/>
    </row>
    <row r="346" spans="1:26" ht="10.5" customHeight="1" x14ac:dyDescent="0.3">
      <c r="A346" s="424"/>
      <c r="B346" s="424"/>
      <c r="C346" s="158"/>
      <c r="D346" s="172"/>
      <c r="E346" s="454"/>
      <c r="F346" s="455"/>
      <c r="G346" s="158"/>
      <c r="H346" s="158"/>
      <c r="I346" s="158"/>
      <c r="J346" s="158"/>
      <c r="K346" s="158"/>
      <c r="L346" s="158"/>
      <c r="M346" s="158"/>
      <c r="N346" s="158"/>
      <c r="O346" s="158"/>
      <c r="P346" s="158"/>
      <c r="Q346" s="158"/>
      <c r="R346" s="158"/>
      <c r="S346" s="158"/>
      <c r="T346" s="158"/>
      <c r="U346" s="158"/>
      <c r="V346" s="158"/>
      <c r="W346" s="158"/>
      <c r="X346" s="158"/>
      <c r="Y346" s="158"/>
      <c r="Z346" s="158"/>
    </row>
    <row r="347" spans="1:26" ht="10.5" customHeight="1" x14ac:dyDescent="0.3">
      <c r="A347" s="424"/>
      <c r="B347" s="424"/>
      <c r="C347" s="158"/>
      <c r="D347" s="172"/>
      <c r="E347" s="454"/>
      <c r="F347" s="455"/>
      <c r="G347" s="158"/>
      <c r="H347" s="158"/>
      <c r="I347" s="158"/>
      <c r="J347" s="158"/>
      <c r="K347" s="158"/>
      <c r="L347" s="158"/>
      <c r="M347" s="158"/>
      <c r="N347" s="158"/>
      <c r="O347" s="158"/>
      <c r="P347" s="158"/>
      <c r="Q347" s="158"/>
      <c r="R347" s="158"/>
      <c r="S347" s="158"/>
      <c r="T347" s="158"/>
      <c r="U347" s="158"/>
      <c r="V347" s="158"/>
      <c r="W347" s="158"/>
      <c r="X347" s="158"/>
      <c r="Y347" s="158"/>
      <c r="Z347" s="158"/>
    </row>
    <row r="348" spans="1:26" ht="10.5" customHeight="1" x14ac:dyDescent="0.3">
      <c r="A348" s="424"/>
      <c r="B348" s="424"/>
      <c r="C348" s="158"/>
      <c r="D348" s="172"/>
      <c r="E348" s="454"/>
      <c r="F348" s="455"/>
      <c r="G348" s="158"/>
      <c r="H348" s="158"/>
      <c r="I348" s="158"/>
      <c r="J348" s="158"/>
      <c r="K348" s="158"/>
      <c r="L348" s="158"/>
      <c r="M348" s="158"/>
      <c r="N348" s="158"/>
      <c r="O348" s="158"/>
      <c r="P348" s="158"/>
      <c r="Q348" s="158"/>
      <c r="R348" s="158"/>
      <c r="S348" s="158"/>
      <c r="T348" s="158"/>
      <c r="U348" s="158"/>
      <c r="V348" s="158"/>
      <c r="W348" s="158"/>
      <c r="X348" s="158"/>
      <c r="Y348" s="158"/>
      <c r="Z348" s="158"/>
    </row>
    <row r="349" spans="1:26" ht="10.5" customHeight="1" x14ac:dyDescent="0.3">
      <c r="A349" s="424"/>
      <c r="B349" s="424"/>
      <c r="C349" s="158"/>
      <c r="D349" s="172"/>
      <c r="E349" s="454"/>
      <c r="F349" s="455"/>
      <c r="G349" s="158"/>
      <c r="H349" s="158"/>
      <c r="I349" s="158"/>
      <c r="J349" s="158"/>
      <c r="K349" s="158"/>
      <c r="L349" s="158"/>
      <c r="M349" s="158"/>
      <c r="N349" s="158"/>
      <c r="O349" s="158"/>
      <c r="P349" s="158"/>
      <c r="Q349" s="158"/>
      <c r="R349" s="158"/>
      <c r="S349" s="158"/>
      <c r="T349" s="158"/>
      <c r="U349" s="158"/>
      <c r="V349" s="158"/>
      <c r="W349" s="158"/>
      <c r="X349" s="158"/>
      <c r="Y349" s="158"/>
      <c r="Z349" s="158"/>
    </row>
    <row r="350" spans="1:26" ht="10.5" customHeight="1" x14ac:dyDescent="0.3">
      <c r="A350" s="424"/>
      <c r="B350" s="424"/>
      <c r="C350" s="158"/>
      <c r="D350" s="172"/>
      <c r="E350" s="454"/>
      <c r="F350" s="455"/>
      <c r="G350" s="158"/>
      <c r="H350" s="158"/>
      <c r="I350" s="158"/>
      <c r="J350" s="158"/>
      <c r="K350" s="158"/>
      <c r="L350" s="158"/>
      <c r="M350" s="158"/>
      <c r="N350" s="158"/>
      <c r="O350" s="158"/>
      <c r="P350" s="158"/>
      <c r="Q350" s="158"/>
      <c r="R350" s="158"/>
      <c r="S350" s="158"/>
      <c r="T350" s="158"/>
      <c r="U350" s="158"/>
      <c r="V350" s="158"/>
      <c r="W350" s="158"/>
      <c r="X350" s="158"/>
      <c r="Y350" s="158"/>
      <c r="Z350" s="158"/>
    </row>
    <row r="351" spans="1:26" ht="10.5" customHeight="1" x14ac:dyDescent="0.3">
      <c r="A351" s="424"/>
      <c r="B351" s="424"/>
      <c r="C351" s="158"/>
      <c r="D351" s="172"/>
      <c r="E351" s="454"/>
      <c r="F351" s="455"/>
      <c r="G351" s="158"/>
      <c r="H351" s="158"/>
      <c r="I351" s="158"/>
      <c r="J351" s="158"/>
      <c r="K351" s="158"/>
      <c r="L351" s="158"/>
      <c r="M351" s="158"/>
      <c r="N351" s="158"/>
      <c r="O351" s="158"/>
      <c r="P351" s="158"/>
      <c r="Q351" s="158"/>
      <c r="R351" s="158"/>
      <c r="S351" s="158"/>
      <c r="T351" s="158"/>
      <c r="U351" s="158"/>
      <c r="V351" s="158"/>
      <c r="W351" s="158"/>
      <c r="X351" s="158"/>
      <c r="Y351" s="158"/>
      <c r="Z351" s="158"/>
    </row>
    <row r="352" spans="1:26" ht="10.5" customHeight="1" x14ac:dyDescent="0.3">
      <c r="A352" s="424"/>
      <c r="B352" s="424"/>
      <c r="C352" s="158"/>
      <c r="D352" s="172"/>
      <c r="E352" s="454"/>
      <c r="F352" s="455"/>
      <c r="G352" s="158"/>
      <c r="H352" s="158"/>
      <c r="I352" s="158"/>
      <c r="J352" s="158"/>
      <c r="K352" s="158"/>
      <c r="L352" s="158"/>
      <c r="M352" s="158"/>
      <c r="N352" s="158"/>
      <c r="O352" s="158"/>
      <c r="P352" s="158"/>
      <c r="Q352" s="158"/>
      <c r="R352" s="158"/>
      <c r="S352" s="158"/>
      <c r="T352" s="158"/>
      <c r="U352" s="158"/>
      <c r="V352" s="158"/>
      <c r="W352" s="158"/>
      <c r="X352" s="158"/>
      <c r="Y352" s="158"/>
      <c r="Z352" s="158"/>
    </row>
    <row r="353" spans="1:26" ht="10.5" customHeight="1" x14ac:dyDescent="0.3">
      <c r="A353" s="424"/>
      <c r="B353" s="424"/>
      <c r="C353" s="158"/>
      <c r="D353" s="172"/>
      <c r="E353" s="454"/>
      <c r="F353" s="455"/>
      <c r="G353" s="158"/>
      <c r="H353" s="158"/>
      <c r="I353" s="158"/>
      <c r="J353" s="158"/>
      <c r="K353" s="158"/>
      <c r="L353" s="158"/>
      <c r="M353" s="158"/>
      <c r="N353" s="158"/>
      <c r="O353" s="158"/>
      <c r="P353" s="158"/>
      <c r="Q353" s="158"/>
      <c r="R353" s="158"/>
      <c r="S353" s="158"/>
      <c r="T353" s="158"/>
      <c r="U353" s="158"/>
      <c r="V353" s="158"/>
      <c r="W353" s="158"/>
      <c r="X353" s="158"/>
      <c r="Y353" s="158"/>
      <c r="Z353" s="158"/>
    </row>
    <row r="354" spans="1:26" ht="10.5" customHeight="1" x14ac:dyDescent="0.3">
      <c r="A354" s="424"/>
      <c r="B354" s="424"/>
      <c r="C354" s="158"/>
      <c r="D354" s="172"/>
      <c r="E354" s="454"/>
      <c r="F354" s="455"/>
      <c r="G354" s="158"/>
      <c r="H354" s="158"/>
      <c r="I354" s="158"/>
      <c r="J354" s="158"/>
      <c r="K354" s="158"/>
      <c r="L354" s="158"/>
      <c r="M354" s="158"/>
      <c r="N354" s="158"/>
      <c r="O354" s="158"/>
      <c r="P354" s="158"/>
      <c r="Q354" s="158"/>
      <c r="R354" s="158"/>
      <c r="S354" s="158"/>
      <c r="T354" s="158"/>
      <c r="U354" s="158"/>
      <c r="V354" s="158"/>
      <c r="W354" s="158"/>
      <c r="X354" s="158"/>
      <c r="Y354" s="158"/>
      <c r="Z354" s="158"/>
    </row>
    <row r="355" spans="1:26" ht="10.5" customHeight="1" x14ac:dyDescent="0.3">
      <c r="A355" s="424"/>
      <c r="B355" s="424"/>
      <c r="C355" s="158"/>
      <c r="D355" s="172"/>
      <c r="E355" s="454"/>
      <c r="F355" s="455"/>
      <c r="G355" s="158"/>
      <c r="H355" s="158"/>
      <c r="I355" s="158"/>
      <c r="J355" s="158"/>
      <c r="K355" s="158"/>
      <c r="L355" s="158"/>
      <c r="M355" s="158"/>
      <c r="N355" s="158"/>
      <c r="O355" s="158"/>
      <c r="P355" s="158"/>
      <c r="Q355" s="158"/>
      <c r="R355" s="158"/>
      <c r="S355" s="158"/>
      <c r="T355" s="158"/>
      <c r="U355" s="158"/>
      <c r="V355" s="158"/>
      <c r="W355" s="158"/>
      <c r="X355" s="158"/>
      <c r="Y355" s="158"/>
      <c r="Z355" s="158"/>
    </row>
    <row r="356" spans="1:26" ht="10.5" customHeight="1" x14ac:dyDescent="0.3">
      <c r="A356" s="424"/>
      <c r="B356" s="424"/>
      <c r="C356" s="158"/>
      <c r="D356" s="172"/>
      <c r="E356" s="454"/>
      <c r="F356" s="455"/>
      <c r="G356" s="158"/>
      <c r="H356" s="158"/>
      <c r="I356" s="158"/>
      <c r="J356" s="158"/>
      <c r="K356" s="158"/>
      <c r="L356" s="158"/>
      <c r="M356" s="158"/>
      <c r="N356" s="158"/>
      <c r="O356" s="158"/>
      <c r="P356" s="158"/>
      <c r="Q356" s="158"/>
      <c r="R356" s="158"/>
      <c r="S356" s="158"/>
      <c r="T356" s="158"/>
      <c r="U356" s="158"/>
      <c r="V356" s="158"/>
      <c r="W356" s="158"/>
      <c r="X356" s="158"/>
      <c r="Y356" s="158"/>
      <c r="Z356" s="158"/>
    </row>
    <row r="357" spans="1:26" ht="10.5" customHeight="1" x14ac:dyDescent="0.3">
      <c r="A357" s="424"/>
      <c r="B357" s="424"/>
      <c r="C357" s="158"/>
      <c r="D357" s="172"/>
      <c r="E357" s="454"/>
      <c r="F357" s="455"/>
      <c r="G357" s="158"/>
      <c r="H357" s="158"/>
      <c r="I357" s="158"/>
      <c r="J357" s="158"/>
      <c r="K357" s="158"/>
      <c r="L357" s="158"/>
      <c r="M357" s="158"/>
      <c r="N357" s="158"/>
      <c r="O357" s="158"/>
      <c r="P357" s="158"/>
      <c r="Q357" s="158"/>
      <c r="R357" s="158"/>
      <c r="S357" s="158"/>
      <c r="T357" s="158"/>
      <c r="U357" s="158"/>
      <c r="V357" s="158"/>
      <c r="W357" s="158"/>
      <c r="X357" s="158"/>
      <c r="Y357" s="158"/>
      <c r="Z357" s="158"/>
    </row>
    <row r="358" spans="1:26" ht="10.5" customHeight="1" x14ac:dyDescent="0.3">
      <c r="A358" s="424"/>
      <c r="B358" s="424"/>
      <c r="C358" s="158"/>
      <c r="D358" s="172"/>
      <c r="E358" s="454"/>
      <c r="F358" s="455"/>
      <c r="G358" s="158"/>
      <c r="H358" s="158"/>
      <c r="I358" s="158"/>
      <c r="J358" s="158"/>
      <c r="K358" s="158"/>
      <c r="L358" s="158"/>
      <c r="M358" s="158"/>
      <c r="N358" s="158"/>
      <c r="O358" s="158"/>
      <c r="P358" s="158"/>
      <c r="Q358" s="158"/>
      <c r="R358" s="158"/>
      <c r="S358" s="158"/>
      <c r="T358" s="158"/>
      <c r="U358" s="158"/>
      <c r="V358" s="158"/>
      <c r="W358" s="158"/>
      <c r="X358" s="158"/>
      <c r="Y358" s="158"/>
      <c r="Z358" s="158"/>
    </row>
    <row r="359" spans="1:26" ht="10.5" customHeight="1" x14ac:dyDescent="0.3">
      <c r="A359" s="424"/>
      <c r="B359" s="424"/>
      <c r="C359" s="158"/>
      <c r="D359" s="172"/>
      <c r="E359" s="454"/>
      <c r="F359" s="455"/>
      <c r="G359" s="158"/>
      <c r="H359" s="158"/>
      <c r="I359" s="158"/>
      <c r="J359" s="158"/>
      <c r="K359" s="158"/>
      <c r="L359" s="158"/>
      <c r="M359" s="158"/>
      <c r="N359" s="158"/>
      <c r="O359" s="158"/>
      <c r="P359" s="158"/>
      <c r="Q359" s="158"/>
      <c r="R359" s="158"/>
      <c r="S359" s="158"/>
      <c r="T359" s="158"/>
      <c r="U359" s="158"/>
      <c r="V359" s="158"/>
      <c r="W359" s="158"/>
      <c r="X359" s="158"/>
      <c r="Y359" s="158"/>
      <c r="Z359" s="158"/>
    </row>
    <row r="360" spans="1:26" ht="10.5" customHeight="1" x14ac:dyDescent="0.3">
      <c r="A360" s="424"/>
      <c r="B360" s="424"/>
      <c r="C360" s="158"/>
      <c r="D360" s="172"/>
      <c r="E360" s="454"/>
      <c r="F360" s="455"/>
      <c r="G360" s="158"/>
      <c r="H360" s="158"/>
      <c r="I360" s="158"/>
      <c r="J360" s="158"/>
      <c r="K360" s="158"/>
      <c r="L360" s="158"/>
      <c r="M360" s="158"/>
      <c r="N360" s="158"/>
      <c r="O360" s="158"/>
      <c r="P360" s="158"/>
      <c r="Q360" s="158"/>
      <c r="R360" s="158"/>
      <c r="S360" s="158"/>
      <c r="T360" s="158"/>
      <c r="U360" s="158"/>
      <c r="V360" s="158"/>
      <c r="W360" s="158"/>
      <c r="X360" s="158"/>
      <c r="Y360" s="158"/>
      <c r="Z360" s="158"/>
    </row>
    <row r="361" spans="1:26" ht="10.5" customHeight="1" x14ac:dyDescent="0.3">
      <c r="A361" s="424"/>
      <c r="B361" s="424"/>
      <c r="C361" s="158"/>
      <c r="D361" s="172"/>
      <c r="E361" s="454"/>
      <c r="F361" s="455"/>
      <c r="G361" s="158"/>
      <c r="H361" s="158"/>
      <c r="I361" s="158"/>
      <c r="J361" s="158"/>
      <c r="K361" s="158"/>
      <c r="L361" s="158"/>
      <c r="M361" s="158"/>
      <c r="N361" s="158"/>
      <c r="O361" s="158"/>
      <c r="P361" s="158"/>
      <c r="Q361" s="158"/>
      <c r="R361" s="158"/>
      <c r="S361" s="158"/>
      <c r="T361" s="158"/>
      <c r="U361" s="158"/>
      <c r="V361" s="158"/>
      <c r="W361" s="158"/>
      <c r="X361" s="158"/>
      <c r="Y361" s="158"/>
      <c r="Z361" s="158"/>
    </row>
    <row r="362" spans="1:26" ht="10.5" customHeight="1" x14ac:dyDescent="0.3">
      <c r="A362" s="424"/>
      <c r="B362" s="424"/>
      <c r="C362" s="158"/>
      <c r="D362" s="172"/>
      <c r="E362" s="454"/>
      <c r="F362" s="455"/>
      <c r="G362" s="158"/>
      <c r="H362" s="158"/>
      <c r="I362" s="158"/>
      <c r="J362" s="158"/>
      <c r="K362" s="158"/>
      <c r="L362" s="158"/>
      <c r="M362" s="158"/>
      <c r="N362" s="158"/>
      <c r="O362" s="158"/>
      <c r="P362" s="158"/>
      <c r="Q362" s="158"/>
      <c r="R362" s="158"/>
      <c r="S362" s="158"/>
      <c r="T362" s="158"/>
      <c r="U362" s="158"/>
      <c r="V362" s="158"/>
      <c r="W362" s="158"/>
      <c r="X362" s="158"/>
      <c r="Y362" s="158"/>
      <c r="Z362" s="158"/>
    </row>
    <row r="363" spans="1:26" ht="10.5" customHeight="1" x14ac:dyDescent="0.3">
      <c r="A363" s="424"/>
      <c r="B363" s="424"/>
      <c r="C363" s="158"/>
      <c r="D363" s="172"/>
      <c r="E363" s="454"/>
      <c r="F363" s="455"/>
      <c r="G363" s="158"/>
      <c r="H363" s="158"/>
      <c r="I363" s="158"/>
      <c r="J363" s="158"/>
      <c r="K363" s="158"/>
      <c r="L363" s="158"/>
      <c r="M363" s="158"/>
      <c r="N363" s="158"/>
      <c r="O363" s="158"/>
      <c r="P363" s="158"/>
      <c r="Q363" s="158"/>
      <c r="R363" s="158"/>
      <c r="S363" s="158"/>
      <c r="T363" s="158"/>
      <c r="U363" s="158"/>
      <c r="V363" s="158"/>
      <c r="W363" s="158"/>
      <c r="X363" s="158"/>
      <c r="Y363" s="158"/>
      <c r="Z363" s="158"/>
    </row>
    <row r="364" spans="1:26" ht="10.5" customHeight="1" x14ac:dyDescent="0.3">
      <c r="A364" s="424"/>
      <c r="B364" s="424"/>
      <c r="C364" s="158"/>
      <c r="D364" s="172"/>
      <c r="E364" s="454"/>
      <c r="F364" s="455"/>
      <c r="G364" s="158"/>
      <c r="H364" s="158"/>
      <c r="I364" s="158"/>
      <c r="J364" s="158"/>
      <c r="K364" s="158"/>
      <c r="L364" s="158"/>
      <c r="M364" s="158"/>
      <c r="N364" s="158"/>
      <c r="O364" s="158"/>
      <c r="P364" s="158"/>
      <c r="Q364" s="158"/>
      <c r="R364" s="158"/>
      <c r="S364" s="158"/>
      <c r="T364" s="158"/>
      <c r="U364" s="158"/>
      <c r="V364" s="158"/>
      <c r="W364" s="158"/>
      <c r="X364" s="158"/>
      <c r="Y364" s="158"/>
      <c r="Z364" s="158"/>
    </row>
    <row r="365" spans="1:26" ht="10.5" customHeight="1" x14ac:dyDescent="0.3">
      <c r="A365" s="424"/>
      <c r="B365" s="424"/>
      <c r="C365" s="158"/>
      <c r="D365" s="172"/>
      <c r="E365" s="454"/>
      <c r="F365" s="455"/>
      <c r="G365" s="158"/>
      <c r="H365" s="158"/>
      <c r="I365" s="158"/>
      <c r="J365" s="158"/>
      <c r="K365" s="158"/>
      <c r="L365" s="158"/>
      <c r="M365" s="158"/>
      <c r="N365" s="158"/>
      <c r="O365" s="158"/>
      <c r="P365" s="158"/>
      <c r="Q365" s="158"/>
      <c r="R365" s="158"/>
      <c r="S365" s="158"/>
      <c r="T365" s="158"/>
      <c r="U365" s="158"/>
      <c r="V365" s="158"/>
      <c r="W365" s="158"/>
      <c r="X365" s="158"/>
      <c r="Y365" s="158"/>
      <c r="Z365" s="158"/>
    </row>
    <row r="366" spans="1:26" ht="10.5" customHeight="1" x14ac:dyDescent="0.3">
      <c r="A366" s="424"/>
      <c r="B366" s="424"/>
      <c r="C366" s="158"/>
      <c r="D366" s="172"/>
      <c r="E366" s="454"/>
      <c r="F366" s="455"/>
      <c r="G366" s="158"/>
      <c r="H366" s="158"/>
      <c r="I366" s="158"/>
      <c r="J366" s="158"/>
      <c r="K366" s="158"/>
      <c r="L366" s="158"/>
      <c r="M366" s="158"/>
      <c r="N366" s="158"/>
      <c r="O366" s="158"/>
      <c r="P366" s="158"/>
      <c r="Q366" s="158"/>
      <c r="R366" s="158"/>
      <c r="S366" s="158"/>
      <c r="T366" s="158"/>
      <c r="U366" s="158"/>
      <c r="V366" s="158"/>
      <c r="W366" s="158"/>
      <c r="X366" s="158"/>
      <c r="Y366" s="158"/>
      <c r="Z366" s="158"/>
    </row>
    <row r="367" spans="1:26" ht="10.5" customHeight="1" x14ac:dyDescent="0.3">
      <c r="A367" s="424"/>
      <c r="B367" s="424"/>
      <c r="C367" s="158"/>
      <c r="D367" s="172"/>
      <c r="E367" s="454"/>
      <c r="F367" s="455"/>
      <c r="G367" s="158"/>
      <c r="H367" s="158"/>
      <c r="I367" s="158"/>
      <c r="J367" s="158"/>
      <c r="K367" s="158"/>
      <c r="L367" s="158"/>
      <c r="M367" s="158"/>
      <c r="N367" s="158"/>
      <c r="O367" s="158"/>
      <c r="P367" s="158"/>
      <c r="Q367" s="158"/>
      <c r="R367" s="158"/>
      <c r="S367" s="158"/>
      <c r="T367" s="158"/>
      <c r="U367" s="158"/>
      <c r="V367" s="158"/>
      <c r="W367" s="158"/>
      <c r="X367" s="158"/>
      <c r="Y367" s="158"/>
      <c r="Z367" s="158"/>
    </row>
    <row r="368" spans="1:26" ht="10.5" customHeight="1" x14ac:dyDescent="0.3">
      <c r="A368" s="424"/>
      <c r="B368" s="424"/>
      <c r="C368" s="158"/>
      <c r="D368" s="172"/>
      <c r="E368" s="454"/>
      <c r="F368" s="455"/>
      <c r="G368" s="158"/>
      <c r="H368" s="158"/>
      <c r="I368" s="158"/>
      <c r="J368" s="158"/>
      <c r="K368" s="158"/>
      <c r="L368" s="158"/>
      <c r="M368" s="158"/>
      <c r="N368" s="158"/>
      <c r="O368" s="158"/>
      <c r="P368" s="158"/>
      <c r="Q368" s="158"/>
      <c r="R368" s="158"/>
      <c r="S368" s="158"/>
      <c r="T368" s="158"/>
      <c r="U368" s="158"/>
      <c r="V368" s="158"/>
      <c r="W368" s="158"/>
      <c r="X368" s="158"/>
      <c r="Y368" s="158"/>
      <c r="Z368" s="158"/>
    </row>
    <row r="369" spans="1:26" ht="10.5" customHeight="1" x14ac:dyDescent="0.3">
      <c r="A369" s="424"/>
      <c r="B369" s="424"/>
      <c r="C369" s="158"/>
      <c r="D369" s="172"/>
      <c r="E369" s="454"/>
      <c r="F369" s="455"/>
      <c r="G369" s="158"/>
      <c r="H369" s="158"/>
      <c r="I369" s="158"/>
      <c r="J369" s="158"/>
      <c r="K369" s="158"/>
      <c r="L369" s="158"/>
      <c r="M369" s="158"/>
      <c r="N369" s="158"/>
      <c r="O369" s="158"/>
      <c r="P369" s="158"/>
      <c r="Q369" s="158"/>
      <c r="R369" s="158"/>
      <c r="S369" s="158"/>
      <c r="T369" s="158"/>
      <c r="U369" s="158"/>
      <c r="V369" s="158"/>
      <c r="W369" s="158"/>
      <c r="X369" s="158"/>
      <c r="Y369" s="158"/>
      <c r="Z369" s="158"/>
    </row>
    <row r="370" spans="1:26" ht="10.5" customHeight="1" x14ac:dyDescent="0.3">
      <c r="A370" s="424"/>
      <c r="B370" s="424"/>
      <c r="C370" s="158"/>
      <c r="D370" s="172"/>
      <c r="E370" s="454"/>
      <c r="F370" s="455"/>
      <c r="G370" s="158"/>
      <c r="H370" s="158"/>
      <c r="I370" s="158"/>
      <c r="J370" s="158"/>
      <c r="K370" s="158"/>
      <c r="L370" s="158"/>
      <c r="M370" s="158"/>
      <c r="N370" s="158"/>
      <c r="O370" s="158"/>
      <c r="P370" s="158"/>
      <c r="Q370" s="158"/>
      <c r="R370" s="158"/>
      <c r="S370" s="158"/>
      <c r="T370" s="158"/>
      <c r="U370" s="158"/>
      <c r="V370" s="158"/>
      <c r="W370" s="158"/>
      <c r="X370" s="158"/>
      <c r="Y370" s="158"/>
      <c r="Z370" s="158"/>
    </row>
    <row r="371" spans="1:26" ht="10.5" customHeight="1" x14ac:dyDescent="0.3">
      <c r="A371" s="424"/>
      <c r="B371" s="424"/>
      <c r="C371" s="158"/>
      <c r="D371" s="172"/>
      <c r="E371" s="454"/>
      <c r="F371" s="455"/>
      <c r="G371" s="158"/>
      <c r="H371" s="158"/>
      <c r="I371" s="158"/>
      <c r="J371" s="158"/>
      <c r="K371" s="158"/>
      <c r="L371" s="158"/>
      <c r="M371" s="158"/>
      <c r="N371" s="158"/>
      <c r="O371" s="158"/>
      <c r="P371" s="158"/>
      <c r="Q371" s="158"/>
      <c r="R371" s="158"/>
      <c r="S371" s="158"/>
      <c r="T371" s="158"/>
      <c r="U371" s="158"/>
      <c r="V371" s="158"/>
      <c r="W371" s="158"/>
      <c r="X371" s="158"/>
      <c r="Y371" s="158"/>
      <c r="Z371" s="158"/>
    </row>
    <row r="372" spans="1:26" ht="10.5" customHeight="1" x14ac:dyDescent="0.3">
      <c r="A372" s="424"/>
      <c r="B372" s="424"/>
      <c r="C372" s="158"/>
      <c r="D372" s="172"/>
      <c r="E372" s="454"/>
      <c r="F372" s="455"/>
      <c r="G372" s="158"/>
      <c r="H372" s="158"/>
      <c r="I372" s="158"/>
      <c r="J372" s="158"/>
      <c r="K372" s="158"/>
      <c r="L372" s="158"/>
      <c r="M372" s="158"/>
      <c r="N372" s="158"/>
      <c r="O372" s="158"/>
      <c r="P372" s="158"/>
      <c r="Q372" s="158"/>
      <c r="R372" s="158"/>
      <c r="S372" s="158"/>
      <c r="T372" s="158"/>
      <c r="U372" s="158"/>
      <c r="V372" s="158"/>
      <c r="W372" s="158"/>
      <c r="X372" s="158"/>
      <c r="Y372" s="158"/>
      <c r="Z372" s="158"/>
    </row>
    <row r="373" spans="1:26" ht="10.5" customHeight="1" x14ac:dyDescent="0.3">
      <c r="A373" s="424"/>
      <c r="B373" s="424"/>
      <c r="C373" s="158"/>
      <c r="D373" s="172"/>
      <c r="E373" s="454"/>
      <c r="F373" s="455"/>
      <c r="G373" s="158"/>
      <c r="H373" s="158"/>
      <c r="I373" s="158"/>
      <c r="J373" s="158"/>
      <c r="K373" s="158"/>
      <c r="L373" s="158"/>
      <c r="M373" s="158"/>
      <c r="N373" s="158"/>
      <c r="O373" s="158"/>
      <c r="P373" s="158"/>
      <c r="Q373" s="158"/>
      <c r="R373" s="158"/>
      <c r="S373" s="158"/>
      <c r="T373" s="158"/>
      <c r="U373" s="158"/>
      <c r="V373" s="158"/>
      <c r="W373" s="158"/>
      <c r="X373" s="158"/>
      <c r="Y373" s="158"/>
      <c r="Z373" s="158"/>
    </row>
    <row r="374" spans="1:26" ht="10.5" customHeight="1" x14ac:dyDescent="0.3">
      <c r="A374" s="424"/>
      <c r="B374" s="424"/>
      <c r="C374" s="158"/>
      <c r="D374" s="172"/>
      <c r="E374" s="454"/>
      <c r="F374" s="455"/>
      <c r="G374" s="158"/>
      <c r="H374" s="158"/>
      <c r="I374" s="158"/>
      <c r="J374" s="158"/>
      <c r="K374" s="158"/>
      <c r="L374" s="158"/>
      <c r="M374" s="158"/>
      <c r="N374" s="158"/>
      <c r="O374" s="158"/>
      <c r="P374" s="158"/>
      <c r="Q374" s="158"/>
      <c r="R374" s="158"/>
      <c r="S374" s="158"/>
      <c r="T374" s="158"/>
      <c r="U374" s="158"/>
      <c r="V374" s="158"/>
      <c r="W374" s="158"/>
      <c r="X374" s="158"/>
      <c r="Y374" s="158"/>
      <c r="Z374" s="158"/>
    </row>
    <row r="375" spans="1:26" ht="10.5" customHeight="1" x14ac:dyDescent="0.3">
      <c r="A375" s="424"/>
      <c r="B375" s="424"/>
      <c r="C375" s="158"/>
      <c r="D375" s="172"/>
      <c r="E375" s="454"/>
      <c r="F375" s="455"/>
      <c r="G375" s="158"/>
      <c r="H375" s="158"/>
      <c r="I375" s="158"/>
      <c r="J375" s="158"/>
      <c r="K375" s="158"/>
      <c r="L375" s="158"/>
      <c r="M375" s="158"/>
      <c r="N375" s="158"/>
      <c r="O375" s="158"/>
      <c r="P375" s="158"/>
      <c r="Q375" s="158"/>
      <c r="R375" s="158"/>
      <c r="S375" s="158"/>
      <c r="T375" s="158"/>
      <c r="U375" s="158"/>
      <c r="V375" s="158"/>
      <c r="W375" s="158"/>
      <c r="X375" s="158"/>
      <c r="Y375" s="158"/>
      <c r="Z375" s="158"/>
    </row>
    <row r="376" spans="1:26" ht="10.5" customHeight="1" x14ac:dyDescent="0.3">
      <c r="A376" s="424"/>
      <c r="B376" s="424"/>
      <c r="C376" s="158"/>
      <c r="D376" s="172"/>
      <c r="E376" s="454"/>
      <c r="F376" s="455"/>
      <c r="G376" s="158"/>
      <c r="H376" s="158"/>
      <c r="I376" s="158"/>
      <c r="J376" s="158"/>
      <c r="K376" s="158"/>
      <c r="L376" s="158"/>
      <c r="M376" s="158"/>
      <c r="N376" s="158"/>
      <c r="O376" s="158"/>
      <c r="P376" s="158"/>
      <c r="Q376" s="158"/>
      <c r="R376" s="158"/>
      <c r="S376" s="158"/>
      <c r="T376" s="158"/>
      <c r="U376" s="158"/>
      <c r="V376" s="158"/>
      <c r="W376" s="158"/>
      <c r="X376" s="158"/>
      <c r="Y376" s="158"/>
      <c r="Z376" s="158"/>
    </row>
    <row r="377" spans="1:26" ht="10.5" customHeight="1" x14ac:dyDescent="0.3">
      <c r="A377" s="424"/>
      <c r="B377" s="424"/>
      <c r="C377" s="158"/>
      <c r="D377" s="172"/>
      <c r="E377" s="454"/>
      <c r="F377" s="455"/>
      <c r="G377" s="158"/>
      <c r="H377" s="158"/>
      <c r="I377" s="158"/>
      <c r="J377" s="158"/>
      <c r="K377" s="158"/>
      <c r="L377" s="158"/>
      <c r="M377" s="158"/>
      <c r="N377" s="158"/>
      <c r="O377" s="158"/>
      <c r="P377" s="158"/>
      <c r="Q377" s="158"/>
      <c r="R377" s="158"/>
      <c r="S377" s="158"/>
      <c r="T377" s="158"/>
      <c r="U377" s="158"/>
      <c r="V377" s="158"/>
      <c r="W377" s="158"/>
      <c r="X377" s="158"/>
      <c r="Y377" s="158"/>
      <c r="Z377" s="158"/>
    </row>
    <row r="378" spans="1:26" ht="10.5" customHeight="1" x14ac:dyDescent="0.3">
      <c r="A378" s="424"/>
      <c r="B378" s="424"/>
      <c r="C378" s="158"/>
      <c r="D378" s="172"/>
      <c r="E378" s="454"/>
      <c r="F378" s="455"/>
      <c r="G378" s="158"/>
      <c r="H378" s="158"/>
      <c r="I378" s="158"/>
      <c r="J378" s="158"/>
      <c r="K378" s="158"/>
      <c r="L378" s="158"/>
      <c r="M378" s="158"/>
      <c r="N378" s="158"/>
      <c r="O378" s="158"/>
      <c r="P378" s="158"/>
      <c r="Q378" s="158"/>
      <c r="R378" s="158"/>
      <c r="S378" s="158"/>
      <c r="T378" s="158"/>
      <c r="U378" s="158"/>
      <c r="V378" s="158"/>
      <c r="W378" s="158"/>
      <c r="X378" s="158"/>
      <c r="Y378" s="158"/>
      <c r="Z378" s="158"/>
    </row>
    <row r="379" spans="1:26" ht="10.5" customHeight="1" x14ac:dyDescent="0.3">
      <c r="A379" s="424"/>
      <c r="B379" s="424"/>
      <c r="C379" s="158"/>
      <c r="D379" s="172"/>
      <c r="E379" s="454"/>
      <c r="F379" s="455"/>
      <c r="G379" s="158"/>
      <c r="H379" s="158"/>
      <c r="I379" s="158"/>
      <c r="J379" s="158"/>
      <c r="K379" s="158"/>
      <c r="L379" s="158"/>
      <c r="M379" s="158"/>
      <c r="N379" s="158"/>
      <c r="O379" s="158"/>
      <c r="P379" s="158"/>
      <c r="Q379" s="158"/>
      <c r="R379" s="158"/>
      <c r="S379" s="158"/>
      <c r="T379" s="158"/>
      <c r="U379" s="158"/>
      <c r="V379" s="158"/>
      <c r="W379" s="158"/>
      <c r="X379" s="158"/>
      <c r="Y379" s="158"/>
      <c r="Z379" s="158"/>
    </row>
    <row r="380" spans="1:26" ht="10.5" customHeight="1" x14ac:dyDescent="0.3">
      <c r="A380" s="424"/>
      <c r="B380" s="424"/>
      <c r="C380" s="158"/>
      <c r="D380" s="172"/>
      <c r="E380" s="454"/>
      <c r="F380" s="455"/>
      <c r="G380" s="158"/>
      <c r="H380" s="158"/>
      <c r="I380" s="158"/>
      <c r="J380" s="158"/>
      <c r="K380" s="158"/>
      <c r="L380" s="158"/>
      <c r="M380" s="158"/>
      <c r="N380" s="158"/>
      <c r="O380" s="158"/>
      <c r="P380" s="158"/>
      <c r="Q380" s="158"/>
      <c r="R380" s="158"/>
      <c r="S380" s="158"/>
      <c r="T380" s="158"/>
      <c r="U380" s="158"/>
      <c r="V380" s="158"/>
      <c r="W380" s="158"/>
      <c r="X380" s="158"/>
      <c r="Y380" s="158"/>
      <c r="Z380" s="158"/>
    </row>
    <row r="381" spans="1:26" ht="10.5" customHeight="1" x14ac:dyDescent="0.3">
      <c r="A381" s="424"/>
      <c r="B381" s="424"/>
      <c r="C381" s="158"/>
      <c r="D381" s="172"/>
      <c r="E381" s="454"/>
      <c r="F381" s="455"/>
      <c r="G381" s="158"/>
      <c r="H381" s="158"/>
      <c r="I381" s="158"/>
      <c r="J381" s="158"/>
      <c r="K381" s="158"/>
      <c r="L381" s="158"/>
      <c r="M381" s="158"/>
      <c r="N381" s="158"/>
      <c r="O381" s="158"/>
      <c r="P381" s="158"/>
      <c r="Q381" s="158"/>
      <c r="R381" s="158"/>
      <c r="S381" s="158"/>
      <c r="T381" s="158"/>
      <c r="U381" s="158"/>
      <c r="V381" s="158"/>
      <c r="W381" s="158"/>
      <c r="X381" s="158"/>
      <c r="Y381" s="158"/>
      <c r="Z381" s="158"/>
    </row>
    <row r="382" spans="1:26" ht="10.5" customHeight="1" x14ac:dyDescent="0.3">
      <c r="A382" s="424"/>
      <c r="B382" s="424"/>
      <c r="C382" s="158"/>
      <c r="D382" s="172"/>
      <c r="E382" s="454"/>
      <c r="F382" s="455"/>
      <c r="G382" s="158"/>
      <c r="H382" s="158"/>
      <c r="I382" s="158"/>
      <c r="J382" s="158"/>
      <c r="K382" s="158"/>
      <c r="L382" s="158"/>
      <c r="M382" s="158"/>
      <c r="N382" s="158"/>
      <c r="O382" s="158"/>
      <c r="P382" s="158"/>
      <c r="Q382" s="158"/>
      <c r="R382" s="158"/>
      <c r="S382" s="158"/>
      <c r="T382" s="158"/>
      <c r="U382" s="158"/>
      <c r="V382" s="158"/>
      <c r="W382" s="158"/>
      <c r="X382" s="158"/>
      <c r="Y382" s="158"/>
      <c r="Z382" s="158"/>
    </row>
    <row r="383" spans="1:26" ht="10.5" customHeight="1" x14ac:dyDescent="0.3">
      <c r="A383" s="424"/>
      <c r="B383" s="424"/>
      <c r="C383" s="158"/>
      <c r="D383" s="172"/>
      <c r="E383" s="454"/>
      <c r="F383" s="455"/>
      <c r="G383" s="158"/>
      <c r="H383" s="158"/>
      <c r="I383" s="158"/>
      <c r="J383" s="158"/>
      <c r="K383" s="158"/>
      <c r="L383" s="158"/>
      <c r="M383" s="158"/>
      <c r="N383" s="158"/>
      <c r="O383" s="158"/>
      <c r="P383" s="158"/>
      <c r="Q383" s="158"/>
      <c r="R383" s="158"/>
      <c r="S383" s="158"/>
      <c r="T383" s="158"/>
      <c r="U383" s="158"/>
      <c r="V383" s="158"/>
      <c r="W383" s="158"/>
      <c r="X383" s="158"/>
      <c r="Y383" s="158"/>
      <c r="Z383" s="158"/>
    </row>
    <row r="384" spans="1:26" ht="10.5" customHeight="1" x14ac:dyDescent="0.3">
      <c r="A384" s="424"/>
      <c r="B384" s="424"/>
      <c r="C384" s="158"/>
      <c r="D384" s="172"/>
      <c r="E384" s="454"/>
      <c r="F384" s="455"/>
      <c r="G384" s="158"/>
      <c r="H384" s="158"/>
      <c r="I384" s="158"/>
      <c r="J384" s="158"/>
      <c r="K384" s="158"/>
      <c r="L384" s="158"/>
      <c r="M384" s="158"/>
      <c r="N384" s="158"/>
      <c r="O384" s="158"/>
      <c r="P384" s="158"/>
      <c r="Q384" s="158"/>
      <c r="R384" s="158"/>
      <c r="S384" s="158"/>
      <c r="T384" s="158"/>
      <c r="U384" s="158"/>
      <c r="V384" s="158"/>
      <c r="W384" s="158"/>
      <c r="X384" s="158"/>
      <c r="Y384" s="158"/>
      <c r="Z384" s="158"/>
    </row>
    <row r="385" spans="1:26" ht="10.5" customHeight="1" x14ac:dyDescent="0.3">
      <c r="A385" s="424"/>
      <c r="B385" s="424"/>
      <c r="C385" s="158"/>
      <c r="D385" s="172"/>
      <c r="E385" s="454"/>
      <c r="F385" s="455"/>
      <c r="G385" s="158"/>
      <c r="H385" s="158"/>
      <c r="I385" s="158"/>
      <c r="J385" s="158"/>
      <c r="K385" s="158"/>
      <c r="L385" s="158"/>
      <c r="M385" s="158"/>
      <c r="N385" s="158"/>
      <c r="O385" s="158"/>
      <c r="P385" s="158"/>
      <c r="Q385" s="158"/>
      <c r="R385" s="158"/>
      <c r="S385" s="158"/>
      <c r="T385" s="158"/>
      <c r="U385" s="158"/>
      <c r="V385" s="158"/>
      <c r="W385" s="158"/>
      <c r="X385" s="158"/>
      <c r="Y385" s="158"/>
      <c r="Z385" s="158"/>
    </row>
    <row r="386" spans="1:26" ht="10.5" customHeight="1" x14ac:dyDescent="0.3">
      <c r="A386" s="424"/>
      <c r="B386" s="424"/>
      <c r="C386" s="158"/>
      <c r="D386" s="172"/>
      <c r="E386" s="454"/>
      <c r="F386" s="455"/>
      <c r="G386" s="158"/>
      <c r="H386" s="158"/>
      <c r="I386" s="158"/>
      <c r="J386" s="158"/>
      <c r="K386" s="158"/>
      <c r="L386" s="158"/>
      <c r="M386" s="158"/>
      <c r="N386" s="158"/>
      <c r="O386" s="158"/>
      <c r="P386" s="158"/>
      <c r="Q386" s="158"/>
      <c r="R386" s="158"/>
      <c r="S386" s="158"/>
      <c r="T386" s="158"/>
      <c r="U386" s="158"/>
      <c r="V386" s="158"/>
      <c r="W386" s="158"/>
      <c r="X386" s="158"/>
      <c r="Y386" s="158"/>
      <c r="Z386" s="158"/>
    </row>
    <row r="387" spans="1:26" ht="10.5" customHeight="1" x14ac:dyDescent="0.3">
      <c r="A387" s="424"/>
      <c r="B387" s="424"/>
      <c r="C387" s="158"/>
      <c r="D387" s="172"/>
      <c r="E387" s="454"/>
      <c r="F387" s="455"/>
      <c r="G387" s="158"/>
      <c r="H387" s="158"/>
      <c r="I387" s="158"/>
      <c r="J387" s="158"/>
      <c r="K387" s="158"/>
      <c r="L387" s="158"/>
      <c r="M387" s="158"/>
      <c r="N387" s="158"/>
      <c r="O387" s="158"/>
      <c r="P387" s="158"/>
      <c r="Q387" s="158"/>
      <c r="R387" s="158"/>
      <c r="S387" s="158"/>
      <c r="T387" s="158"/>
      <c r="U387" s="158"/>
      <c r="V387" s="158"/>
      <c r="W387" s="158"/>
      <c r="X387" s="158"/>
      <c r="Y387" s="158"/>
      <c r="Z387" s="158"/>
    </row>
    <row r="388" spans="1:26" ht="10.5" customHeight="1" x14ac:dyDescent="0.3">
      <c r="A388" s="424"/>
      <c r="B388" s="424"/>
      <c r="C388" s="158"/>
      <c r="D388" s="172"/>
      <c r="E388" s="454"/>
      <c r="F388" s="455"/>
      <c r="G388" s="158"/>
      <c r="H388" s="158"/>
      <c r="I388" s="158"/>
      <c r="J388" s="158"/>
      <c r="K388" s="158"/>
      <c r="L388" s="158"/>
      <c r="M388" s="158"/>
      <c r="N388" s="158"/>
      <c r="O388" s="158"/>
      <c r="P388" s="158"/>
      <c r="Q388" s="158"/>
      <c r="R388" s="158"/>
      <c r="S388" s="158"/>
      <c r="T388" s="158"/>
      <c r="U388" s="158"/>
      <c r="V388" s="158"/>
      <c r="W388" s="158"/>
      <c r="X388" s="158"/>
      <c r="Y388" s="158"/>
      <c r="Z388" s="158"/>
    </row>
    <row r="389" spans="1:26" ht="10.5" customHeight="1" x14ac:dyDescent="0.3">
      <c r="A389" s="424"/>
      <c r="B389" s="424"/>
      <c r="C389" s="158"/>
      <c r="D389" s="172"/>
      <c r="E389" s="454"/>
      <c r="F389" s="455"/>
      <c r="G389" s="158"/>
      <c r="H389" s="158"/>
      <c r="I389" s="158"/>
      <c r="J389" s="158"/>
      <c r="K389" s="158"/>
      <c r="L389" s="158"/>
      <c r="M389" s="158"/>
      <c r="N389" s="158"/>
      <c r="O389" s="158"/>
      <c r="P389" s="158"/>
      <c r="Q389" s="158"/>
      <c r="R389" s="158"/>
      <c r="S389" s="158"/>
      <c r="T389" s="158"/>
      <c r="U389" s="158"/>
      <c r="V389" s="158"/>
      <c r="W389" s="158"/>
      <c r="X389" s="158"/>
      <c r="Y389" s="158"/>
      <c r="Z389" s="158"/>
    </row>
    <row r="390" spans="1:26" ht="10.5" customHeight="1" x14ac:dyDescent="0.3">
      <c r="A390" s="424"/>
      <c r="B390" s="424"/>
      <c r="C390" s="158"/>
      <c r="D390" s="172"/>
      <c r="E390" s="454"/>
      <c r="F390" s="455"/>
      <c r="G390" s="158"/>
      <c r="H390" s="158"/>
      <c r="I390" s="158"/>
      <c r="J390" s="158"/>
      <c r="K390" s="158"/>
      <c r="L390" s="158"/>
      <c r="M390" s="158"/>
      <c r="N390" s="158"/>
      <c r="O390" s="158"/>
      <c r="P390" s="158"/>
      <c r="Q390" s="158"/>
      <c r="R390" s="158"/>
      <c r="S390" s="158"/>
      <c r="T390" s="158"/>
      <c r="U390" s="158"/>
      <c r="V390" s="158"/>
      <c r="W390" s="158"/>
      <c r="X390" s="158"/>
      <c r="Y390" s="158"/>
      <c r="Z390" s="158"/>
    </row>
    <row r="391" spans="1:26" ht="15.75" customHeight="1" x14ac:dyDescent="0.2"/>
    <row r="392" spans="1:26" ht="15.75" customHeight="1" x14ac:dyDescent="0.2"/>
    <row r="393" spans="1:26" ht="15.75" customHeight="1" x14ac:dyDescent="0.2"/>
    <row r="394" spans="1:26" ht="15.75" customHeight="1" x14ac:dyDescent="0.2"/>
    <row r="395" spans="1:26" ht="15.75" customHeight="1" x14ac:dyDescent="0.2"/>
    <row r="396" spans="1:26" ht="15.75" customHeight="1" x14ac:dyDescent="0.2"/>
    <row r="397" spans="1:26" ht="15.75" customHeight="1" x14ac:dyDescent="0.2"/>
    <row r="398" spans="1:26" ht="15.75" customHeight="1" x14ac:dyDescent="0.2"/>
    <row r="399" spans="1:26" ht="15.75" customHeight="1" x14ac:dyDescent="0.2"/>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4:N190" xr:uid="{00000000-0009-0000-0000-000003000000}"/>
  <mergeCells count="10">
    <mergeCell ref="D4:E4"/>
    <mergeCell ref="D190:E190"/>
    <mergeCell ref="F190:G190"/>
    <mergeCell ref="A1:B1"/>
    <mergeCell ref="C1:L1"/>
    <mergeCell ref="A2:E2"/>
    <mergeCell ref="B3:E3"/>
    <mergeCell ref="F3:G3"/>
    <mergeCell ref="B4:C4"/>
    <mergeCell ref="B5:E5"/>
  </mergeCells>
  <pageMargins left="0.47244094488188981" right="0.15748031496062992" top="0.27559055118110237" bottom="0.27559055118110237" header="0" footer="0"/>
  <pageSetup paperSize="5" fitToHeight="0" orientation="landscape"/>
  <headerFooter>
    <oddHeader>&amp;CMatriz de Cumplimiento-V_3 Ley + Dec + Res 18.03.2015 SEGUIENTO CONTROL INTERNO may 2017</oddHeader>
    <oddFooter>&amp;L&amp;D / &amp;F&amp;R&amp;P 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1" width="3.625" customWidth="1"/>
    <col min="2" max="2" width="47.625" customWidth="1"/>
    <col min="3" max="3" width="9.375" customWidth="1"/>
    <col min="4" max="4" width="7.75" customWidth="1"/>
    <col min="5" max="5" width="8" customWidth="1"/>
    <col min="6" max="6" width="20.625" customWidth="1"/>
    <col min="7" max="25" width="50.125" customWidth="1"/>
  </cols>
  <sheetData>
    <row r="1" spans="1:26" ht="15" customHeight="1" x14ac:dyDescent="0.25">
      <c r="A1" s="753" t="s">
        <v>418</v>
      </c>
      <c r="B1" s="755" t="s">
        <v>419</v>
      </c>
      <c r="C1" s="757" t="s">
        <v>420</v>
      </c>
      <c r="D1" s="689"/>
      <c r="E1" s="690"/>
      <c r="F1" s="456"/>
      <c r="G1" s="156"/>
      <c r="H1" s="157"/>
      <c r="I1" s="157"/>
      <c r="J1" s="157"/>
      <c r="K1" s="157"/>
      <c r="L1" s="157"/>
      <c r="M1" s="157"/>
      <c r="N1" s="157"/>
      <c r="O1" s="157"/>
      <c r="P1" s="157"/>
      <c r="Q1" s="157"/>
      <c r="R1" s="157"/>
      <c r="S1" s="157"/>
      <c r="T1" s="157"/>
      <c r="U1" s="157"/>
      <c r="V1" s="157"/>
      <c r="W1" s="157"/>
      <c r="X1" s="157"/>
      <c r="Y1" s="157"/>
      <c r="Z1" s="157"/>
    </row>
    <row r="2" spans="1:26" ht="31.5" customHeight="1" x14ac:dyDescent="0.25">
      <c r="A2" s="754"/>
      <c r="B2" s="756"/>
      <c r="C2" s="457" t="s">
        <v>421</v>
      </c>
      <c r="D2" s="458" t="s">
        <v>422</v>
      </c>
      <c r="E2" s="458" t="s">
        <v>423</v>
      </c>
      <c r="F2" s="456"/>
      <c r="G2" s="156"/>
      <c r="H2" s="157"/>
      <c r="I2" s="157"/>
      <c r="J2" s="157"/>
      <c r="K2" s="157"/>
      <c r="L2" s="157"/>
      <c r="M2" s="157"/>
      <c r="N2" s="157"/>
      <c r="O2" s="157"/>
      <c r="P2" s="157"/>
      <c r="Q2" s="157"/>
      <c r="R2" s="157"/>
      <c r="S2" s="157"/>
      <c r="T2" s="157"/>
      <c r="U2" s="157"/>
      <c r="V2" s="157"/>
      <c r="W2" s="157"/>
      <c r="X2" s="157"/>
      <c r="Y2" s="157"/>
      <c r="Z2" s="157"/>
    </row>
    <row r="3" spans="1:26" x14ac:dyDescent="0.25">
      <c r="A3" s="459">
        <v>1</v>
      </c>
      <c r="B3" s="460" t="s">
        <v>424</v>
      </c>
      <c r="C3" s="461">
        <f>filtro!O19</f>
        <v>0.84000000000000008</v>
      </c>
      <c r="D3" s="461">
        <v>0.76</v>
      </c>
      <c r="E3" s="461">
        <v>0.76</v>
      </c>
      <c r="F3" s="456"/>
      <c r="G3" s="156"/>
      <c r="H3" s="157"/>
      <c r="I3" s="157"/>
      <c r="J3" s="157"/>
      <c r="K3" s="157"/>
      <c r="L3" s="157"/>
      <c r="M3" s="157"/>
      <c r="N3" s="157"/>
      <c r="O3" s="157"/>
      <c r="P3" s="157"/>
      <c r="Q3" s="157"/>
      <c r="R3" s="157"/>
      <c r="S3" s="157"/>
      <c r="T3" s="157"/>
      <c r="U3" s="157"/>
      <c r="V3" s="157"/>
      <c r="W3" s="157"/>
      <c r="X3" s="157"/>
      <c r="Y3" s="157"/>
      <c r="Z3" s="157"/>
    </row>
    <row r="4" spans="1:26" x14ac:dyDescent="0.25">
      <c r="A4" s="462">
        <v>2</v>
      </c>
      <c r="B4" s="463" t="s">
        <v>425</v>
      </c>
      <c r="C4" s="464">
        <f>filtro!O30</f>
        <v>0.80999999999999994</v>
      </c>
      <c r="D4" s="464">
        <v>0.87</v>
      </c>
      <c r="E4" s="464">
        <v>0.87</v>
      </c>
      <c r="F4" s="456"/>
      <c r="G4" s="156"/>
      <c r="H4" s="157"/>
      <c r="I4" s="157"/>
      <c r="J4" s="157"/>
      <c r="K4" s="157"/>
      <c r="L4" s="157"/>
      <c r="M4" s="157"/>
      <c r="N4" s="157"/>
      <c r="O4" s="157"/>
      <c r="P4" s="157"/>
      <c r="Q4" s="157"/>
      <c r="R4" s="157"/>
      <c r="S4" s="157"/>
      <c r="T4" s="157"/>
      <c r="U4" s="157"/>
      <c r="V4" s="157"/>
      <c r="W4" s="157"/>
      <c r="X4" s="157"/>
      <c r="Y4" s="157"/>
      <c r="Z4" s="157"/>
    </row>
    <row r="5" spans="1:26" x14ac:dyDescent="0.25">
      <c r="A5" s="462">
        <v>3</v>
      </c>
      <c r="B5" s="465" t="s">
        <v>426</v>
      </c>
      <c r="C5" s="464">
        <f>filtro!O53</f>
        <v>0.90999999999999992</v>
      </c>
      <c r="D5" s="464">
        <v>0.83</v>
      </c>
      <c r="E5" s="464">
        <v>0.85</v>
      </c>
      <c r="F5" s="456"/>
      <c r="G5" s="156"/>
      <c r="H5" s="157"/>
      <c r="I5" s="157"/>
      <c r="J5" s="157"/>
      <c r="K5" s="157"/>
      <c r="L5" s="157"/>
      <c r="M5" s="157"/>
      <c r="N5" s="157"/>
      <c r="O5" s="157"/>
      <c r="P5" s="157"/>
      <c r="Q5" s="157"/>
      <c r="R5" s="157"/>
      <c r="S5" s="157"/>
      <c r="T5" s="157"/>
      <c r="U5" s="157"/>
      <c r="V5" s="157"/>
      <c r="W5" s="157"/>
      <c r="X5" s="157"/>
      <c r="Y5" s="157"/>
      <c r="Z5" s="157"/>
    </row>
    <row r="6" spans="1:26" x14ac:dyDescent="0.25">
      <c r="A6" s="462">
        <v>4</v>
      </c>
      <c r="B6" s="466" t="s">
        <v>328</v>
      </c>
      <c r="C6" s="467">
        <f>filtro!O76</f>
        <v>0.7</v>
      </c>
      <c r="D6" s="467">
        <v>0.7</v>
      </c>
      <c r="E6" s="467">
        <v>0.7</v>
      </c>
      <c r="F6" s="456"/>
      <c r="G6" s="156"/>
      <c r="H6" s="157"/>
      <c r="I6" s="157"/>
      <c r="J6" s="157"/>
      <c r="K6" s="157"/>
      <c r="L6" s="157"/>
      <c r="M6" s="157"/>
      <c r="N6" s="157"/>
      <c r="O6" s="157"/>
      <c r="P6" s="157"/>
      <c r="Q6" s="157"/>
      <c r="R6" s="157"/>
      <c r="S6" s="157"/>
      <c r="T6" s="157"/>
      <c r="U6" s="157"/>
      <c r="V6" s="157"/>
      <c r="W6" s="157"/>
      <c r="X6" s="157"/>
      <c r="Y6" s="157"/>
      <c r="Z6" s="157"/>
    </row>
    <row r="7" spans="1:26" x14ac:dyDescent="0.25">
      <c r="A7" s="462">
        <v>5</v>
      </c>
      <c r="B7" s="463" t="s">
        <v>340</v>
      </c>
      <c r="C7" s="464">
        <f>filtro!O81</f>
        <v>0.94000000000000006</v>
      </c>
      <c r="D7" s="464">
        <v>1</v>
      </c>
      <c r="E7" s="464">
        <v>0.94</v>
      </c>
      <c r="F7" s="456"/>
      <c r="G7" s="156"/>
      <c r="H7" s="157"/>
      <c r="I7" s="157"/>
      <c r="J7" s="157"/>
      <c r="K7" s="157"/>
      <c r="L7" s="157"/>
      <c r="M7" s="157"/>
      <c r="N7" s="157"/>
      <c r="O7" s="157"/>
      <c r="P7" s="157"/>
      <c r="Q7" s="157"/>
      <c r="R7" s="157"/>
      <c r="S7" s="157"/>
      <c r="T7" s="157"/>
      <c r="U7" s="157"/>
      <c r="V7" s="157"/>
      <c r="W7" s="157"/>
      <c r="X7" s="157"/>
      <c r="Y7" s="157"/>
      <c r="Z7" s="157"/>
    </row>
    <row r="8" spans="1:26" x14ac:dyDescent="0.25">
      <c r="A8" s="462">
        <v>6</v>
      </c>
      <c r="B8" s="463" t="s">
        <v>348</v>
      </c>
      <c r="C8" s="464">
        <f>filtro!O103</f>
        <v>0.86153846153846148</v>
      </c>
      <c r="D8" s="464">
        <v>0.84</v>
      </c>
      <c r="E8" s="464">
        <v>0.86</v>
      </c>
      <c r="F8" s="456"/>
      <c r="G8" s="156"/>
      <c r="H8" s="157"/>
      <c r="I8" s="157"/>
      <c r="J8" s="157"/>
      <c r="K8" s="157"/>
      <c r="L8" s="157"/>
      <c r="M8" s="157"/>
      <c r="N8" s="157"/>
      <c r="O8" s="157"/>
      <c r="P8" s="157"/>
      <c r="Q8" s="157"/>
      <c r="R8" s="157"/>
      <c r="S8" s="157"/>
      <c r="T8" s="157"/>
      <c r="U8" s="157"/>
      <c r="V8" s="157"/>
      <c r="W8" s="157"/>
      <c r="X8" s="157"/>
      <c r="Y8" s="157"/>
      <c r="Z8" s="157"/>
    </row>
    <row r="9" spans="1:26" x14ac:dyDescent="0.25">
      <c r="A9" s="462">
        <v>7</v>
      </c>
      <c r="B9" s="463" t="s">
        <v>362</v>
      </c>
      <c r="C9" s="464">
        <f>filtro!O121</f>
        <v>0.5636363636363636</v>
      </c>
      <c r="D9" s="464">
        <v>0.78</v>
      </c>
      <c r="E9" s="464">
        <v>0.75</v>
      </c>
      <c r="F9" s="456"/>
      <c r="G9" s="156"/>
      <c r="H9" s="157"/>
      <c r="I9" s="157"/>
      <c r="J9" s="157"/>
      <c r="K9" s="157"/>
      <c r="L9" s="157"/>
      <c r="M9" s="157"/>
      <c r="N9" s="157"/>
      <c r="O9" s="157"/>
      <c r="P9" s="157"/>
      <c r="Q9" s="157"/>
      <c r="R9" s="157"/>
      <c r="S9" s="157"/>
      <c r="T9" s="157"/>
      <c r="U9" s="157"/>
      <c r="V9" s="157"/>
      <c r="W9" s="157"/>
      <c r="X9" s="157"/>
      <c r="Y9" s="157"/>
      <c r="Z9" s="157"/>
    </row>
    <row r="10" spans="1:26" x14ac:dyDescent="0.25">
      <c r="A10" s="462">
        <v>8</v>
      </c>
      <c r="B10" s="466" t="s">
        <v>379</v>
      </c>
      <c r="C10" s="467">
        <f>filtro!O127</f>
        <v>0.82</v>
      </c>
      <c r="D10" s="467">
        <v>0.7</v>
      </c>
      <c r="E10" s="467">
        <v>0.7</v>
      </c>
      <c r="F10" s="456"/>
      <c r="G10" s="156"/>
      <c r="H10" s="157"/>
      <c r="I10" s="157"/>
      <c r="J10" s="157"/>
      <c r="K10" s="157"/>
      <c r="L10" s="157"/>
      <c r="M10" s="157"/>
      <c r="N10" s="157"/>
      <c r="O10" s="157"/>
      <c r="P10" s="157"/>
      <c r="Q10" s="157"/>
      <c r="R10" s="157"/>
      <c r="S10" s="157"/>
      <c r="T10" s="157"/>
      <c r="U10" s="157"/>
      <c r="V10" s="157"/>
      <c r="W10" s="157"/>
      <c r="X10" s="157"/>
      <c r="Y10" s="157"/>
      <c r="Z10" s="157"/>
    </row>
    <row r="11" spans="1:26" x14ac:dyDescent="0.25">
      <c r="A11" s="462">
        <v>9</v>
      </c>
      <c r="B11" s="466" t="s">
        <v>388</v>
      </c>
      <c r="C11" s="467">
        <f>filtro!O133</f>
        <v>0.7</v>
      </c>
      <c r="D11" s="467">
        <v>0.7</v>
      </c>
      <c r="E11" s="467">
        <v>0.7</v>
      </c>
      <c r="F11" s="456"/>
      <c r="G11" s="156"/>
      <c r="H11" s="157"/>
      <c r="I11" s="157"/>
      <c r="J11" s="157"/>
      <c r="K11" s="157"/>
      <c r="L11" s="157"/>
      <c r="M11" s="157"/>
      <c r="N11" s="157"/>
      <c r="O11" s="157"/>
      <c r="P11" s="157"/>
      <c r="Q11" s="157"/>
      <c r="R11" s="157"/>
      <c r="S11" s="157"/>
      <c r="T11" s="157"/>
      <c r="U11" s="157"/>
      <c r="V11" s="157"/>
      <c r="W11" s="157"/>
      <c r="X11" s="157"/>
      <c r="Y11" s="157"/>
      <c r="Z11" s="157"/>
    </row>
    <row r="12" spans="1:26" ht="30" x14ac:dyDescent="0.25">
      <c r="A12" s="468">
        <v>10</v>
      </c>
      <c r="B12" s="469" t="s">
        <v>427</v>
      </c>
      <c r="C12" s="470">
        <f>filtro!O182</f>
        <v>0.67999999999999994</v>
      </c>
      <c r="D12" s="470">
        <v>0.68</v>
      </c>
      <c r="E12" s="470">
        <v>0.68</v>
      </c>
      <c r="F12" s="456"/>
      <c r="G12" s="156"/>
      <c r="H12" s="157"/>
      <c r="I12" s="157"/>
      <c r="J12" s="157"/>
      <c r="K12" s="157"/>
      <c r="L12" s="157"/>
      <c r="M12" s="157"/>
      <c r="N12" s="157"/>
      <c r="O12" s="157"/>
      <c r="P12" s="157"/>
      <c r="Q12" s="157"/>
      <c r="R12" s="157"/>
      <c r="S12" s="157"/>
      <c r="T12" s="157"/>
      <c r="U12" s="157"/>
      <c r="V12" s="157"/>
      <c r="W12" s="157"/>
      <c r="X12" s="157"/>
      <c r="Y12" s="157"/>
      <c r="Z12" s="157"/>
    </row>
    <row r="13" spans="1:26" ht="15.75" customHeight="1" x14ac:dyDescent="0.3">
      <c r="A13" s="758" t="s">
        <v>428</v>
      </c>
      <c r="B13" s="738"/>
      <c r="C13" s="471">
        <f>AVERAGE(C3:C12)</f>
        <v>0.78251748251748254</v>
      </c>
      <c r="D13" s="471">
        <v>0.78</v>
      </c>
      <c r="E13" s="471">
        <v>0.78</v>
      </c>
      <c r="F13" s="456"/>
      <c r="G13" s="156"/>
      <c r="H13" s="157"/>
      <c r="I13" s="157"/>
      <c r="J13" s="157"/>
      <c r="K13" s="157"/>
      <c r="L13" s="157"/>
      <c r="M13" s="157"/>
      <c r="N13" s="157"/>
      <c r="O13" s="157"/>
      <c r="P13" s="157"/>
      <c r="Q13" s="157"/>
      <c r="R13" s="157"/>
      <c r="S13" s="157"/>
      <c r="T13" s="157"/>
      <c r="U13" s="157"/>
      <c r="V13" s="157"/>
      <c r="W13" s="157"/>
      <c r="X13" s="157"/>
      <c r="Y13" s="157"/>
      <c r="Z13" s="157"/>
    </row>
    <row r="14" spans="1:26" x14ac:dyDescent="0.25">
      <c r="A14" s="456"/>
      <c r="B14" s="157"/>
      <c r="C14" s="456"/>
      <c r="D14" s="157"/>
      <c r="E14" s="157"/>
      <c r="F14" s="456"/>
      <c r="G14" s="156"/>
      <c r="H14" s="157"/>
      <c r="I14" s="157"/>
      <c r="J14" s="157"/>
      <c r="K14" s="157"/>
      <c r="L14" s="157"/>
      <c r="M14" s="157"/>
      <c r="N14" s="157"/>
      <c r="O14" s="157"/>
      <c r="P14" s="157"/>
      <c r="Q14" s="157"/>
      <c r="R14" s="157"/>
      <c r="S14" s="157"/>
      <c r="T14" s="157"/>
      <c r="U14" s="157"/>
      <c r="V14" s="157"/>
      <c r="W14" s="157"/>
      <c r="X14" s="157"/>
      <c r="Y14" s="157"/>
      <c r="Z14" s="157"/>
    </row>
    <row r="15" spans="1:26" x14ac:dyDescent="0.25">
      <c r="A15" s="456"/>
      <c r="B15" s="157"/>
      <c r="C15" s="456"/>
      <c r="D15" s="157"/>
      <c r="E15" s="157"/>
      <c r="F15" s="456"/>
      <c r="G15" s="156"/>
      <c r="H15" s="157"/>
      <c r="I15" s="157"/>
      <c r="J15" s="157"/>
      <c r="K15" s="157"/>
      <c r="L15" s="157"/>
      <c r="M15" s="157"/>
      <c r="N15" s="157"/>
      <c r="O15" s="157"/>
      <c r="P15" s="157"/>
      <c r="Q15" s="157"/>
      <c r="R15" s="157"/>
      <c r="S15" s="157"/>
      <c r="T15" s="157"/>
      <c r="U15" s="157"/>
      <c r="V15" s="157"/>
      <c r="W15" s="157"/>
      <c r="X15" s="157"/>
      <c r="Y15" s="157"/>
      <c r="Z15" s="157"/>
    </row>
    <row r="16" spans="1:26" x14ac:dyDescent="0.25">
      <c r="A16" s="456"/>
      <c r="B16" s="157"/>
      <c r="C16" s="456"/>
      <c r="D16" s="157"/>
      <c r="E16" s="157"/>
      <c r="F16" s="456"/>
      <c r="G16" s="156"/>
      <c r="H16" s="157"/>
      <c r="I16" s="157"/>
      <c r="J16" s="157"/>
      <c r="K16" s="157"/>
      <c r="L16" s="157"/>
      <c r="M16" s="157"/>
      <c r="N16" s="157"/>
      <c r="O16" s="157"/>
      <c r="P16" s="157"/>
      <c r="Q16" s="157"/>
      <c r="R16" s="157"/>
      <c r="S16" s="157"/>
      <c r="T16" s="157"/>
      <c r="U16" s="157"/>
      <c r="V16" s="157"/>
      <c r="W16" s="157"/>
      <c r="X16" s="157"/>
      <c r="Y16" s="157"/>
      <c r="Z16" s="157"/>
    </row>
    <row r="17" spans="1:26" x14ac:dyDescent="0.25">
      <c r="A17" s="456"/>
      <c r="B17" s="157"/>
      <c r="C17" s="456"/>
      <c r="D17" s="157"/>
      <c r="E17" s="157"/>
      <c r="F17" s="456"/>
      <c r="G17" s="156"/>
      <c r="H17" s="157"/>
      <c r="I17" s="157"/>
      <c r="J17" s="157"/>
      <c r="K17" s="157"/>
      <c r="L17" s="157"/>
      <c r="M17" s="157"/>
      <c r="N17" s="157"/>
      <c r="O17" s="157"/>
      <c r="P17" s="157"/>
      <c r="Q17" s="157"/>
      <c r="R17" s="157"/>
      <c r="S17" s="157"/>
      <c r="T17" s="157"/>
      <c r="U17" s="157"/>
      <c r="V17" s="157"/>
      <c r="W17" s="157"/>
      <c r="X17" s="157"/>
      <c r="Y17" s="157"/>
      <c r="Z17" s="157"/>
    </row>
    <row r="18" spans="1:26" x14ac:dyDescent="0.25">
      <c r="A18" s="456"/>
      <c r="B18" s="157"/>
      <c r="C18" s="456"/>
      <c r="D18" s="157"/>
      <c r="E18" s="157"/>
      <c r="F18" s="456"/>
      <c r="G18" s="156"/>
      <c r="H18" s="157"/>
      <c r="I18" s="157"/>
      <c r="J18" s="157"/>
      <c r="K18" s="157"/>
      <c r="L18" s="157"/>
      <c r="M18" s="157"/>
      <c r="N18" s="157"/>
      <c r="O18" s="157"/>
      <c r="P18" s="157"/>
      <c r="Q18" s="157"/>
      <c r="R18" s="157"/>
      <c r="S18" s="157"/>
      <c r="T18" s="157"/>
      <c r="U18" s="157"/>
      <c r="V18" s="157"/>
      <c r="W18" s="157"/>
      <c r="X18" s="157"/>
      <c r="Y18" s="157"/>
      <c r="Z18" s="157"/>
    </row>
    <row r="19" spans="1:26" x14ac:dyDescent="0.25">
      <c r="A19" s="456"/>
      <c r="B19" s="157"/>
      <c r="C19" s="456"/>
      <c r="D19" s="157"/>
      <c r="E19" s="157"/>
      <c r="F19" s="456"/>
      <c r="G19" s="156"/>
      <c r="H19" s="157"/>
      <c r="I19" s="157"/>
      <c r="J19" s="157"/>
      <c r="K19" s="157"/>
      <c r="L19" s="157"/>
      <c r="M19" s="157"/>
      <c r="N19" s="157"/>
      <c r="O19" s="157"/>
      <c r="P19" s="157"/>
      <c r="Q19" s="157"/>
      <c r="R19" s="157"/>
      <c r="S19" s="157"/>
      <c r="T19" s="157"/>
      <c r="U19" s="157"/>
      <c r="V19" s="157"/>
      <c r="W19" s="157"/>
      <c r="X19" s="157"/>
      <c r="Y19" s="157"/>
      <c r="Z19" s="157"/>
    </row>
    <row r="20" spans="1:26" x14ac:dyDescent="0.25">
      <c r="A20" s="456"/>
      <c r="B20" s="157"/>
      <c r="C20" s="456"/>
      <c r="D20" s="157"/>
      <c r="E20" s="157"/>
      <c r="F20" s="456"/>
      <c r="G20" s="156"/>
      <c r="H20" s="157"/>
      <c r="I20" s="157"/>
      <c r="J20" s="157"/>
      <c r="K20" s="157"/>
      <c r="L20" s="157"/>
      <c r="M20" s="157"/>
      <c r="N20" s="157"/>
      <c r="O20" s="157"/>
      <c r="P20" s="157"/>
      <c r="Q20" s="157"/>
      <c r="R20" s="157"/>
      <c r="S20" s="157"/>
      <c r="T20" s="157"/>
      <c r="U20" s="157"/>
      <c r="V20" s="157"/>
      <c r="W20" s="157"/>
      <c r="X20" s="157"/>
      <c r="Y20" s="157"/>
      <c r="Z20" s="157"/>
    </row>
    <row r="21" spans="1:26" ht="15.75" customHeight="1" x14ac:dyDescent="0.25">
      <c r="A21" s="456"/>
      <c r="B21" s="157"/>
      <c r="C21" s="456"/>
      <c r="D21" s="157"/>
      <c r="E21" s="157"/>
      <c r="F21" s="456"/>
      <c r="G21" s="156"/>
      <c r="H21" s="157"/>
      <c r="I21" s="157"/>
      <c r="J21" s="157"/>
      <c r="K21" s="157"/>
      <c r="L21" s="157"/>
      <c r="M21" s="157"/>
      <c r="N21" s="157"/>
      <c r="O21" s="157"/>
      <c r="P21" s="157"/>
      <c r="Q21" s="157"/>
      <c r="R21" s="157"/>
      <c r="S21" s="157"/>
      <c r="T21" s="157"/>
      <c r="U21" s="157"/>
      <c r="V21" s="157"/>
      <c r="W21" s="157"/>
      <c r="X21" s="157"/>
      <c r="Y21" s="157"/>
      <c r="Z21" s="157"/>
    </row>
    <row r="22" spans="1:26" ht="15.75" customHeight="1" x14ac:dyDescent="0.25">
      <c r="A22" s="456"/>
      <c r="B22" s="157"/>
      <c r="C22" s="456"/>
      <c r="D22" s="157"/>
      <c r="E22" s="157"/>
      <c r="F22" s="456"/>
      <c r="G22" s="156"/>
      <c r="H22" s="157"/>
      <c r="I22" s="157"/>
      <c r="J22" s="157"/>
      <c r="K22" s="157"/>
      <c r="L22" s="157"/>
      <c r="M22" s="157"/>
      <c r="N22" s="157"/>
      <c r="O22" s="157"/>
      <c r="P22" s="157"/>
      <c r="Q22" s="157"/>
      <c r="R22" s="157"/>
      <c r="S22" s="157"/>
      <c r="T22" s="157"/>
      <c r="U22" s="157"/>
      <c r="V22" s="157"/>
      <c r="W22" s="157"/>
      <c r="X22" s="157"/>
      <c r="Y22" s="157"/>
      <c r="Z22" s="157"/>
    </row>
    <row r="23" spans="1:26" ht="15.75" customHeight="1" x14ac:dyDescent="0.25">
      <c r="A23" s="456"/>
      <c r="B23" s="157"/>
      <c r="C23" s="456"/>
      <c r="D23" s="157"/>
      <c r="E23" s="157"/>
      <c r="F23" s="456"/>
      <c r="G23" s="156"/>
      <c r="H23" s="157"/>
      <c r="I23" s="157"/>
      <c r="J23" s="157"/>
      <c r="K23" s="157"/>
      <c r="L23" s="157"/>
      <c r="M23" s="157"/>
      <c r="N23" s="157"/>
      <c r="O23" s="157"/>
      <c r="P23" s="157"/>
      <c r="Q23" s="157"/>
      <c r="R23" s="157"/>
      <c r="S23" s="157"/>
      <c r="T23" s="157"/>
      <c r="U23" s="157"/>
      <c r="V23" s="157"/>
      <c r="W23" s="157"/>
      <c r="X23" s="157"/>
      <c r="Y23" s="157"/>
      <c r="Z23" s="157"/>
    </row>
    <row r="24" spans="1:26" ht="15.75" customHeight="1" x14ac:dyDescent="0.25">
      <c r="A24" s="456"/>
      <c r="B24" s="157"/>
      <c r="C24" s="456"/>
      <c r="D24" s="157"/>
      <c r="E24" s="157"/>
      <c r="F24" s="456"/>
      <c r="G24" s="156"/>
      <c r="H24" s="157"/>
      <c r="I24" s="157"/>
      <c r="J24" s="157"/>
      <c r="K24" s="157"/>
      <c r="L24" s="157"/>
      <c r="M24" s="157"/>
      <c r="N24" s="157"/>
      <c r="O24" s="157"/>
      <c r="P24" s="157"/>
      <c r="Q24" s="157"/>
      <c r="R24" s="157"/>
      <c r="S24" s="157"/>
      <c r="T24" s="157"/>
      <c r="U24" s="157"/>
      <c r="V24" s="157"/>
      <c r="W24" s="157"/>
      <c r="X24" s="157"/>
      <c r="Y24" s="157"/>
      <c r="Z24" s="157"/>
    </row>
    <row r="25" spans="1:26" ht="15.75" customHeight="1" x14ac:dyDescent="0.25">
      <c r="A25" s="456"/>
      <c r="B25" s="157"/>
      <c r="C25" s="456"/>
      <c r="D25" s="157"/>
      <c r="E25" s="157"/>
      <c r="F25" s="456"/>
      <c r="G25" s="156"/>
      <c r="H25" s="157"/>
      <c r="I25" s="157"/>
      <c r="J25" s="157"/>
      <c r="K25" s="157"/>
      <c r="L25" s="157"/>
      <c r="M25" s="157"/>
      <c r="N25" s="157"/>
      <c r="O25" s="157"/>
      <c r="P25" s="157"/>
      <c r="Q25" s="157"/>
      <c r="R25" s="157"/>
      <c r="S25" s="157"/>
      <c r="T25" s="157"/>
      <c r="U25" s="157"/>
      <c r="V25" s="157"/>
      <c r="W25" s="157"/>
      <c r="X25" s="157"/>
      <c r="Y25" s="157"/>
      <c r="Z25" s="157"/>
    </row>
    <row r="26" spans="1:26" ht="15.75" customHeight="1" x14ac:dyDescent="0.25">
      <c r="A26" s="456"/>
      <c r="B26" s="157"/>
      <c r="C26" s="456"/>
      <c r="D26" s="157"/>
      <c r="E26" s="157"/>
      <c r="F26" s="456"/>
      <c r="G26" s="156"/>
      <c r="H26" s="157"/>
      <c r="I26" s="157"/>
      <c r="J26" s="157"/>
      <c r="K26" s="157"/>
      <c r="L26" s="157"/>
      <c r="M26" s="157"/>
      <c r="N26" s="157"/>
      <c r="O26" s="157"/>
      <c r="P26" s="157"/>
      <c r="Q26" s="157"/>
      <c r="R26" s="157"/>
      <c r="S26" s="157"/>
      <c r="T26" s="157"/>
      <c r="U26" s="157"/>
      <c r="V26" s="157"/>
      <c r="W26" s="157"/>
      <c r="X26" s="157"/>
      <c r="Y26" s="157"/>
      <c r="Z26" s="157"/>
    </row>
    <row r="27" spans="1:26" ht="15.75" customHeight="1" x14ac:dyDescent="0.25">
      <c r="A27" s="456"/>
      <c r="B27" s="157"/>
      <c r="C27" s="456"/>
      <c r="D27" s="157"/>
      <c r="E27" s="157"/>
      <c r="F27" s="456"/>
      <c r="G27" s="156"/>
      <c r="H27" s="157"/>
      <c r="I27" s="157"/>
      <c r="J27" s="157"/>
      <c r="K27" s="157"/>
      <c r="L27" s="157"/>
      <c r="M27" s="157"/>
      <c r="N27" s="157"/>
      <c r="O27" s="157"/>
      <c r="P27" s="157"/>
      <c r="Q27" s="157"/>
      <c r="R27" s="157"/>
      <c r="S27" s="157"/>
      <c r="T27" s="157"/>
      <c r="U27" s="157"/>
      <c r="V27" s="157"/>
      <c r="W27" s="157"/>
      <c r="X27" s="157"/>
      <c r="Y27" s="157"/>
      <c r="Z27" s="157"/>
    </row>
    <row r="28" spans="1:26" ht="15.75" customHeight="1" x14ac:dyDescent="0.25">
      <c r="A28" s="456"/>
      <c r="B28" s="157"/>
      <c r="C28" s="456"/>
      <c r="D28" s="157"/>
      <c r="E28" s="157"/>
      <c r="F28" s="456"/>
      <c r="G28" s="156"/>
      <c r="H28" s="157"/>
      <c r="I28" s="157"/>
      <c r="J28" s="157"/>
      <c r="K28" s="157"/>
      <c r="L28" s="157"/>
      <c r="M28" s="157"/>
      <c r="N28" s="157"/>
      <c r="O28" s="157"/>
      <c r="P28" s="157"/>
      <c r="Q28" s="157"/>
      <c r="R28" s="157"/>
      <c r="S28" s="157"/>
      <c r="T28" s="157"/>
      <c r="U28" s="157"/>
      <c r="V28" s="157"/>
      <c r="W28" s="157"/>
      <c r="X28" s="157"/>
      <c r="Y28" s="157"/>
      <c r="Z28" s="157"/>
    </row>
    <row r="29" spans="1:26" ht="15.75" customHeight="1" x14ac:dyDescent="0.25">
      <c r="A29" s="456"/>
      <c r="B29" s="157"/>
      <c r="C29" s="456"/>
      <c r="D29" s="157"/>
      <c r="E29" s="157"/>
      <c r="F29" s="456"/>
      <c r="G29" s="156"/>
      <c r="H29" s="157"/>
      <c r="I29" s="157"/>
      <c r="J29" s="157"/>
      <c r="K29" s="157"/>
      <c r="L29" s="157"/>
      <c r="M29" s="157"/>
      <c r="N29" s="157"/>
      <c r="O29" s="157"/>
      <c r="P29" s="157"/>
      <c r="Q29" s="157"/>
      <c r="R29" s="157"/>
      <c r="S29" s="157"/>
      <c r="T29" s="157"/>
      <c r="U29" s="157"/>
      <c r="V29" s="157"/>
      <c r="W29" s="157"/>
      <c r="X29" s="157"/>
      <c r="Y29" s="157"/>
      <c r="Z29" s="157"/>
    </row>
    <row r="30" spans="1:26" ht="15.75" customHeight="1" x14ac:dyDescent="0.25">
      <c r="A30" s="456"/>
      <c r="B30" s="157"/>
      <c r="C30" s="456"/>
      <c r="D30" s="157"/>
      <c r="E30" s="157"/>
      <c r="F30" s="456"/>
      <c r="G30" s="156"/>
      <c r="H30" s="157"/>
      <c r="I30" s="157"/>
      <c r="J30" s="157"/>
      <c r="K30" s="157"/>
      <c r="L30" s="157"/>
      <c r="M30" s="157"/>
      <c r="N30" s="157"/>
      <c r="O30" s="157"/>
      <c r="P30" s="157"/>
      <c r="Q30" s="157"/>
      <c r="R30" s="157"/>
      <c r="S30" s="157"/>
      <c r="T30" s="157"/>
      <c r="U30" s="157"/>
      <c r="V30" s="157"/>
      <c r="W30" s="157"/>
      <c r="X30" s="157"/>
      <c r="Y30" s="157"/>
      <c r="Z30" s="157"/>
    </row>
    <row r="31" spans="1:26" ht="15.75" customHeight="1" x14ac:dyDescent="0.25">
      <c r="A31" s="456"/>
      <c r="B31" s="157"/>
      <c r="C31" s="456"/>
      <c r="D31" s="157"/>
      <c r="E31" s="157"/>
      <c r="F31" s="456"/>
      <c r="G31" s="156"/>
      <c r="H31" s="157"/>
      <c r="I31" s="157"/>
      <c r="J31" s="157"/>
      <c r="K31" s="157"/>
      <c r="L31" s="157"/>
      <c r="M31" s="157"/>
      <c r="N31" s="157"/>
      <c r="O31" s="157"/>
      <c r="P31" s="157"/>
      <c r="Q31" s="157"/>
      <c r="R31" s="157"/>
      <c r="S31" s="157"/>
      <c r="T31" s="157"/>
      <c r="U31" s="157"/>
      <c r="V31" s="157"/>
      <c r="W31" s="157"/>
      <c r="X31" s="157"/>
      <c r="Y31" s="157"/>
      <c r="Z31" s="157"/>
    </row>
    <row r="32" spans="1:26" ht="15.75" customHeight="1" x14ac:dyDescent="0.25">
      <c r="A32" s="456"/>
      <c r="B32" s="157"/>
      <c r="C32" s="456"/>
      <c r="D32" s="157"/>
      <c r="E32" s="157"/>
      <c r="F32" s="456"/>
      <c r="G32" s="156"/>
      <c r="H32" s="157"/>
      <c r="I32" s="157"/>
      <c r="J32" s="157"/>
      <c r="K32" s="157"/>
      <c r="L32" s="157"/>
      <c r="M32" s="157"/>
      <c r="N32" s="157"/>
      <c r="O32" s="157"/>
      <c r="P32" s="157"/>
      <c r="Q32" s="157"/>
      <c r="R32" s="157"/>
      <c r="S32" s="157"/>
      <c r="T32" s="157"/>
      <c r="U32" s="157"/>
      <c r="V32" s="157"/>
      <c r="W32" s="157"/>
      <c r="X32" s="157"/>
      <c r="Y32" s="157"/>
      <c r="Z32" s="157"/>
    </row>
    <row r="33" spans="1:26" ht="15.75" customHeight="1" x14ac:dyDescent="0.25">
      <c r="A33" s="456"/>
      <c r="B33" s="157"/>
      <c r="C33" s="456"/>
      <c r="D33" s="157"/>
      <c r="E33" s="157"/>
      <c r="F33" s="456"/>
      <c r="G33" s="156"/>
      <c r="H33" s="157"/>
      <c r="I33" s="157"/>
      <c r="J33" s="157"/>
      <c r="K33" s="157"/>
      <c r="L33" s="157"/>
      <c r="M33" s="157"/>
      <c r="N33" s="157"/>
      <c r="O33" s="157"/>
      <c r="P33" s="157"/>
      <c r="Q33" s="157"/>
      <c r="R33" s="157"/>
      <c r="S33" s="157"/>
      <c r="T33" s="157"/>
      <c r="U33" s="157"/>
      <c r="V33" s="157"/>
      <c r="W33" s="157"/>
      <c r="X33" s="157"/>
      <c r="Y33" s="157"/>
      <c r="Z33" s="157"/>
    </row>
    <row r="34" spans="1:26" ht="15.75" customHeight="1" x14ac:dyDescent="0.25">
      <c r="A34" s="456"/>
      <c r="B34" s="157"/>
      <c r="C34" s="456"/>
      <c r="D34" s="157"/>
      <c r="E34" s="157"/>
      <c r="F34" s="456"/>
      <c r="G34" s="156"/>
      <c r="H34" s="157"/>
      <c r="I34" s="157"/>
      <c r="J34" s="157"/>
      <c r="K34" s="157"/>
      <c r="L34" s="157"/>
      <c r="M34" s="157"/>
      <c r="N34" s="157"/>
      <c r="O34" s="157"/>
      <c r="P34" s="157"/>
      <c r="Q34" s="157"/>
      <c r="R34" s="157"/>
      <c r="S34" s="157"/>
      <c r="T34" s="157"/>
      <c r="U34" s="157"/>
      <c r="V34" s="157"/>
      <c r="W34" s="157"/>
      <c r="X34" s="157"/>
      <c r="Y34" s="157"/>
      <c r="Z34" s="157"/>
    </row>
    <row r="35" spans="1:26" ht="15.75" customHeight="1" x14ac:dyDescent="0.25">
      <c r="A35" s="456"/>
      <c r="B35" s="157"/>
      <c r="C35" s="456"/>
      <c r="D35" s="157"/>
      <c r="E35" s="157"/>
      <c r="F35" s="456"/>
      <c r="G35" s="156"/>
      <c r="H35" s="157"/>
      <c r="I35" s="157"/>
      <c r="J35" s="157"/>
      <c r="K35" s="157"/>
      <c r="L35" s="157"/>
      <c r="M35" s="157"/>
      <c r="N35" s="157"/>
      <c r="O35" s="157"/>
      <c r="P35" s="157"/>
      <c r="Q35" s="157"/>
      <c r="R35" s="157"/>
      <c r="S35" s="157"/>
      <c r="T35" s="157"/>
      <c r="U35" s="157"/>
      <c r="V35" s="157"/>
      <c r="W35" s="157"/>
      <c r="X35" s="157"/>
      <c r="Y35" s="157"/>
      <c r="Z35" s="157"/>
    </row>
    <row r="36" spans="1:26" ht="15.75" customHeight="1" x14ac:dyDescent="0.25">
      <c r="A36" s="456"/>
      <c r="B36" s="157"/>
      <c r="C36" s="456"/>
      <c r="D36" s="157"/>
      <c r="E36" s="157"/>
      <c r="F36" s="456"/>
      <c r="G36" s="156"/>
      <c r="H36" s="157"/>
      <c r="I36" s="157"/>
      <c r="J36" s="157"/>
      <c r="K36" s="157"/>
      <c r="L36" s="157"/>
      <c r="M36" s="157"/>
      <c r="N36" s="157"/>
      <c r="O36" s="157"/>
      <c r="P36" s="157"/>
      <c r="Q36" s="157"/>
      <c r="R36" s="157"/>
      <c r="S36" s="157"/>
      <c r="T36" s="157"/>
      <c r="U36" s="157"/>
      <c r="V36" s="157"/>
      <c r="W36" s="157"/>
      <c r="X36" s="157"/>
      <c r="Y36" s="157"/>
      <c r="Z36" s="157"/>
    </row>
    <row r="37" spans="1:26" ht="15.75" customHeight="1" x14ac:dyDescent="0.25">
      <c r="A37" s="456"/>
      <c r="B37" s="157"/>
      <c r="C37" s="456"/>
      <c r="D37" s="157"/>
      <c r="E37" s="157"/>
      <c r="F37" s="456"/>
      <c r="G37" s="156"/>
      <c r="H37" s="157"/>
      <c r="I37" s="157"/>
      <c r="J37" s="157"/>
      <c r="K37" s="157"/>
      <c r="L37" s="157"/>
      <c r="M37" s="157"/>
      <c r="N37" s="157"/>
      <c r="O37" s="157"/>
      <c r="P37" s="157"/>
      <c r="Q37" s="157"/>
      <c r="R37" s="157"/>
      <c r="S37" s="157"/>
      <c r="T37" s="157"/>
      <c r="U37" s="157"/>
      <c r="V37" s="157"/>
      <c r="W37" s="157"/>
      <c r="X37" s="157"/>
      <c r="Y37" s="157"/>
      <c r="Z37" s="157"/>
    </row>
    <row r="38" spans="1:26" ht="15.75" customHeight="1" x14ac:dyDescent="0.25">
      <c r="A38" s="456"/>
      <c r="B38" s="157"/>
      <c r="C38" s="456"/>
      <c r="D38" s="157"/>
      <c r="E38" s="157"/>
      <c r="F38" s="456"/>
      <c r="G38" s="156"/>
      <c r="H38" s="157"/>
      <c r="I38" s="157"/>
      <c r="J38" s="157"/>
      <c r="K38" s="157"/>
      <c r="L38" s="157"/>
      <c r="M38" s="157"/>
      <c r="N38" s="157"/>
      <c r="O38" s="157"/>
      <c r="P38" s="157"/>
      <c r="Q38" s="157"/>
      <c r="R38" s="157"/>
      <c r="S38" s="157"/>
      <c r="T38" s="157"/>
      <c r="U38" s="157"/>
      <c r="V38" s="157"/>
      <c r="W38" s="157"/>
      <c r="X38" s="157"/>
      <c r="Y38" s="157"/>
      <c r="Z38" s="157"/>
    </row>
    <row r="39" spans="1:26" ht="15.75" customHeight="1" x14ac:dyDescent="0.25">
      <c r="A39" s="456"/>
      <c r="B39" s="157"/>
      <c r="C39" s="456"/>
      <c r="D39" s="157"/>
      <c r="E39" s="157"/>
      <c r="F39" s="456"/>
      <c r="G39" s="156"/>
      <c r="H39" s="157"/>
      <c r="I39" s="157"/>
      <c r="J39" s="157"/>
      <c r="K39" s="157"/>
      <c r="L39" s="157"/>
      <c r="M39" s="157"/>
      <c r="N39" s="157"/>
      <c r="O39" s="157"/>
      <c r="P39" s="157"/>
      <c r="Q39" s="157"/>
      <c r="R39" s="157"/>
      <c r="S39" s="157"/>
      <c r="T39" s="157"/>
      <c r="U39" s="157"/>
      <c r="V39" s="157"/>
      <c r="W39" s="157"/>
      <c r="X39" s="157"/>
      <c r="Y39" s="157"/>
      <c r="Z39" s="157"/>
    </row>
    <row r="40" spans="1:26" ht="15.75" customHeight="1" x14ac:dyDescent="0.25">
      <c r="A40" s="456"/>
      <c r="B40" s="157"/>
      <c r="C40" s="456"/>
      <c r="D40" s="157"/>
      <c r="E40" s="157"/>
      <c r="F40" s="456"/>
      <c r="G40" s="156"/>
      <c r="H40" s="157"/>
      <c r="I40" s="157"/>
      <c r="J40" s="157"/>
      <c r="K40" s="157"/>
      <c r="L40" s="157"/>
      <c r="M40" s="157"/>
      <c r="N40" s="157"/>
      <c r="O40" s="157"/>
      <c r="P40" s="157"/>
      <c r="Q40" s="157"/>
      <c r="R40" s="157"/>
      <c r="S40" s="157"/>
      <c r="T40" s="157"/>
      <c r="U40" s="157"/>
      <c r="V40" s="157"/>
      <c r="W40" s="157"/>
      <c r="X40" s="157"/>
      <c r="Y40" s="157"/>
      <c r="Z40" s="157"/>
    </row>
    <row r="41" spans="1:26" ht="15.75" customHeight="1" x14ac:dyDescent="0.25">
      <c r="A41" s="456"/>
      <c r="B41" s="157"/>
      <c r="C41" s="456"/>
      <c r="D41" s="157"/>
      <c r="E41" s="157"/>
      <c r="F41" s="456"/>
      <c r="G41" s="156"/>
      <c r="H41" s="157"/>
      <c r="I41" s="157"/>
      <c r="J41" s="157"/>
      <c r="K41" s="157"/>
      <c r="L41" s="157"/>
      <c r="M41" s="157"/>
      <c r="N41" s="157"/>
      <c r="O41" s="157"/>
      <c r="P41" s="157"/>
      <c r="Q41" s="157"/>
      <c r="R41" s="157"/>
      <c r="S41" s="157"/>
      <c r="T41" s="157"/>
      <c r="U41" s="157"/>
      <c r="V41" s="157"/>
      <c r="W41" s="157"/>
      <c r="X41" s="157"/>
      <c r="Y41" s="157"/>
      <c r="Z41" s="157"/>
    </row>
    <row r="42" spans="1:26" ht="15.75" customHeight="1" x14ac:dyDescent="0.25">
      <c r="A42" s="456"/>
      <c r="B42" s="157"/>
      <c r="C42" s="456"/>
      <c r="D42" s="157"/>
      <c r="E42" s="157"/>
      <c r="F42" s="456"/>
      <c r="G42" s="156"/>
      <c r="H42" s="157"/>
      <c r="I42" s="157"/>
      <c r="J42" s="157"/>
      <c r="K42" s="157"/>
      <c r="L42" s="157"/>
      <c r="M42" s="157"/>
      <c r="N42" s="157"/>
      <c r="O42" s="157"/>
      <c r="P42" s="157"/>
      <c r="Q42" s="157"/>
      <c r="R42" s="157"/>
      <c r="S42" s="157"/>
      <c r="T42" s="157"/>
      <c r="U42" s="157"/>
      <c r="V42" s="157"/>
      <c r="W42" s="157"/>
      <c r="X42" s="157"/>
      <c r="Y42" s="157"/>
      <c r="Z42" s="157"/>
    </row>
    <row r="43" spans="1:26" ht="15.75" customHeight="1" x14ac:dyDescent="0.25">
      <c r="A43" s="456"/>
      <c r="B43" s="157"/>
      <c r="C43" s="456"/>
      <c r="D43" s="157"/>
      <c r="E43" s="157"/>
      <c r="F43" s="456"/>
      <c r="G43" s="156"/>
      <c r="H43" s="157"/>
      <c r="I43" s="157"/>
      <c r="J43" s="157"/>
      <c r="K43" s="157"/>
      <c r="L43" s="157"/>
      <c r="M43" s="157"/>
      <c r="N43" s="157"/>
      <c r="O43" s="157"/>
      <c r="P43" s="157"/>
      <c r="Q43" s="157"/>
      <c r="R43" s="157"/>
      <c r="S43" s="157"/>
      <c r="T43" s="157"/>
      <c r="U43" s="157"/>
      <c r="V43" s="157"/>
      <c r="W43" s="157"/>
      <c r="X43" s="157"/>
      <c r="Y43" s="157"/>
      <c r="Z43" s="157"/>
    </row>
    <row r="44" spans="1:26" ht="15.75" customHeight="1" x14ac:dyDescent="0.25">
      <c r="A44" s="456"/>
      <c r="B44" s="157"/>
      <c r="C44" s="456"/>
      <c r="D44" s="157"/>
      <c r="E44" s="157"/>
      <c r="F44" s="456"/>
      <c r="G44" s="156"/>
      <c r="H44" s="157"/>
      <c r="I44" s="157"/>
      <c r="J44" s="157"/>
      <c r="K44" s="157"/>
      <c r="L44" s="157"/>
      <c r="M44" s="157"/>
      <c r="N44" s="157"/>
      <c r="O44" s="157"/>
      <c r="P44" s="157"/>
      <c r="Q44" s="157"/>
      <c r="R44" s="157"/>
      <c r="S44" s="157"/>
      <c r="T44" s="157"/>
      <c r="U44" s="157"/>
      <c r="V44" s="157"/>
      <c r="W44" s="157"/>
      <c r="X44" s="157"/>
      <c r="Y44" s="157"/>
      <c r="Z44" s="157"/>
    </row>
    <row r="45" spans="1:26" ht="15.75" customHeight="1" x14ac:dyDescent="0.25">
      <c r="A45" s="456"/>
      <c r="B45" s="157"/>
      <c r="C45" s="456"/>
      <c r="D45" s="157"/>
      <c r="E45" s="157"/>
      <c r="F45" s="456"/>
      <c r="G45" s="156"/>
      <c r="H45" s="157"/>
      <c r="I45" s="157"/>
      <c r="J45" s="157"/>
      <c r="K45" s="157"/>
      <c r="L45" s="157"/>
      <c r="M45" s="157"/>
      <c r="N45" s="157"/>
      <c r="O45" s="157"/>
      <c r="P45" s="157"/>
      <c r="Q45" s="157"/>
      <c r="R45" s="157"/>
      <c r="S45" s="157"/>
      <c r="T45" s="157"/>
      <c r="U45" s="157"/>
      <c r="V45" s="157"/>
      <c r="W45" s="157"/>
      <c r="X45" s="157"/>
      <c r="Y45" s="157"/>
      <c r="Z45" s="157"/>
    </row>
    <row r="46" spans="1:26" ht="15.75" customHeight="1" x14ac:dyDescent="0.25">
      <c r="A46" s="456"/>
      <c r="B46" s="157"/>
      <c r="C46" s="456"/>
      <c r="D46" s="157"/>
      <c r="E46" s="157"/>
      <c r="F46" s="456"/>
      <c r="G46" s="156"/>
      <c r="H46" s="157"/>
      <c r="I46" s="157"/>
      <c r="J46" s="157"/>
      <c r="K46" s="157"/>
      <c r="L46" s="157"/>
      <c r="M46" s="157"/>
      <c r="N46" s="157"/>
      <c r="O46" s="157"/>
      <c r="P46" s="157"/>
      <c r="Q46" s="157"/>
      <c r="R46" s="157"/>
      <c r="S46" s="157"/>
      <c r="T46" s="157"/>
      <c r="U46" s="157"/>
      <c r="V46" s="157"/>
      <c r="W46" s="157"/>
      <c r="X46" s="157"/>
      <c r="Y46" s="157"/>
      <c r="Z46" s="157"/>
    </row>
    <row r="47" spans="1:26" ht="15.75" customHeight="1" x14ac:dyDescent="0.25">
      <c r="A47" s="456"/>
      <c r="B47" s="157"/>
      <c r="C47" s="456"/>
      <c r="D47" s="157"/>
      <c r="E47" s="157"/>
      <c r="F47" s="456"/>
      <c r="G47" s="156"/>
      <c r="H47" s="157"/>
      <c r="I47" s="157"/>
      <c r="J47" s="157"/>
      <c r="K47" s="157"/>
      <c r="L47" s="157"/>
      <c r="M47" s="157"/>
      <c r="N47" s="157"/>
      <c r="O47" s="157"/>
      <c r="P47" s="157"/>
      <c r="Q47" s="157"/>
      <c r="R47" s="157"/>
      <c r="S47" s="157"/>
      <c r="T47" s="157"/>
      <c r="U47" s="157"/>
      <c r="V47" s="157"/>
      <c r="W47" s="157"/>
      <c r="X47" s="157"/>
      <c r="Y47" s="157"/>
      <c r="Z47" s="157"/>
    </row>
    <row r="48" spans="1:26" ht="15.75" customHeight="1" x14ac:dyDescent="0.25">
      <c r="A48" s="456"/>
      <c r="B48" s="157"/>
      <c r="C48" s="456"/>
      <c r="D48" s="157"/>
      <c r="E48" s="157"/>
      <c r="F48" s="456"/>
      <c r="G48" s="156"/>
      <c r="H48" s="157"/>
      <c r="I48" s="157"/>
      <c r="J48" s="157"/>
      <c r="K48" s="157"/>
      <c r="L48" s="157"/>
      <c r="M48" s="157"/>
      <c r="N48" s="157"/>
      <c r="O48" s="157"/>
      <c r="P48" s="157"/>
      <c r="Q48" s="157"/>
      <c r="R48" s="157"/>
      <c r="S48" s="157"/>
      <c r="T48" s="157"/>
      <c r="U48" s="157"/>
      <c r="V48" s="157"/>
      <c r="W48" s="157"/>
      <c r="X48" s="157"/>
      <c r="Y48" s="157"/>
      <c r="Z48" s="157"/>
    </row>
    <row r="49" spans="1:26" ht="15.75" customHeight="1" x14ac:dyDescent="0.25">
      <c r="A49" s="456"/>
      <c r="B49" s="157"/>
      <c r="C49" s="456"/>
      <c r="D49" s="157"/>
      <c r="E49" s="157"/>
      <c r="F49" s="456"/>
      <c r="G49" s="156"/>
      <c r="H49" s="157"/>
      <c r="I49" s="157"/>
      <c r="J49" s="157"/>
      <c r="K49" s="157"/>
      <c r="L49" s="157"/>
      <c r="M49" s="157"/>
      <c r="N49" s="157"/>
      <c r="O49" s="157"/>
      <c r="P49" s="157"/>
      <c r="Q49" s="157"/>
      <c r="R49" s="157"/>
      <c r="S49" s="157"/>
      <c r="T49" s="157"/>
      <c r="U49" s="157"/>
      <c r="V49" s="157"/>
      <c r="W49" s="157"/>
      <c r="X49" s="157"/>
      <c r="Y49" s="157"/>
      <c r="Z49" s="157"/>
    </row>
    <row r="50" spans="1:26" ht="15.75" customHeight="1" x14ac:dyDescent="0.25">
      <c r="A50" s="456"/>
      <c r="B50" s="157"/>
      <c r="C50" s="456"/>
      <c r="D50" s="157"/>
      <c r="E50" s="157"/>
      <c r="F50" s="456"/>
      <c r="G50" s="156"/>
      <c r="H50" s="157"/>
      <c r="I50" s="157"/>
      <c r="J50" s="157"/>
      <c r="K50" s="157"/>
      <c r="L50" s="157"/>
      <c r="M50" s="157"/>
      <c r="N50" s="157"/>
      <c r="O50" s="157"/>
      <c r="P50" s="157"/>
      <c r="Q50" s="157"/>
      <c r="R50" s="157"/>
      <c r="S50" s="157"/>
      <c r="T50" s="157"/>
      <c r="U50" s="157"/>
      <c r="V50" s="157"/>
      <c r="W50" s="157"/>
      <c r="X50" s="157"/>
      <c r="Y50" s="157"/>
      <c r="Z50" s="157"/>
    </row>
    <row r="51" spans="1:26" ht="15.75" customHeight="1" x14ac:dyDescent="0.25">
      <c r="A51" s="456"/>
      <c r="B51" s="157"/>
      <c r="C51" s="456"/>
      <c r="D51" s="157"/>
      <c r="E51" s="157"/>
      <c r="F51" s="456"/>
      <c r="G51" s="156"/>
      <c r="H51" s="157"/>
      <c r="I51" s="157"/>
      <c r="J51" s="157"/>
      <c r="K51" s="157"/>
      <c r="L51" s="157"/>
      <c r="M51" s="157"/>
      <c r="N51" s="157"/>
      <c r="O51" s="157"/>
      <c r="P51" s="157"/>
      <c r="Q51" s="157"/>
      <c r="R51" s="157"/>
      <c r="S51" s="157"/>
      <c r="T51" s="157"/>
      <c r="U51" s="157"/>
      <c r="V51" s="157"/>
      <c r="W51" s="157"/>
      <c r="X51" s="157"/>
      <c r="Y51" s="157"/>
      <c r="Z51" s="157"/>
    </row>
    <row r="52" spans="1:26" ht="15.75" customHeight="1" x14ac:dyDescent="0.25">
      <c r="A52" s="456"/>
      <c r="B52" s="157"/>
      <c r="C52" s="456"/>
      <c r="D52" s="157"/>
      <c r="E52" s="157"/>
      <c r="F52" s="456"/>
      <c r="G52" s="156"/>
      <c r="H52" s="157"/>
      <c r="I52" s="157"/>
      <c r="J52" s="157"/>
      <c r="K52" s="157"/>
      <c r="L52" s="157"/>
      <c r="M52" s="157"/>
      <c r="N52" s="157"/>
      <c r="O52" s="157"/>
      <c r="P52" s="157"/>
      <c r="Q52" s="157"/>
      <c r="R52" s="157"/>
      <c r="S52" s="157"/>
      <c r="T52" s="157"/>
      <c r="U52" s="157"/>
      <c r="V52" s="157"/>
      <c r="W52" s="157"/>
      <c r="X52" s="157"/>
      <c r="Y52" s="157"/>
      <c r="Z52" s="157"/>
    </row>
    <row r="53" spans="1:26" ht="15.75" customHeight="1" x14ac:dyDescent="0.25">
      <c r="A53" s="456"/>
      <c r="B53" s="157"/>
      <c r="C53" s="456"/>
      <c r="D53" s="157"/>
      <c r="E53" s="157"/>
      <c r="F53" s="456"/>
      <c r="G53" s="156"/>
      <c r="H53" s="157"/>
      <c r="I53" s="157"/>
      <c r="J53" s="157"/>
      <c r="K53" s="157"/>
      <c r="L53" s="157"/>
      <c r="M53" s="157"/>
      <c r="N53" s="157"/>
      <c r="O53" s="157"/>
      <c r="P53" s="157"/>
      <c r="Q53" s="157"/>
      <c r="R53" s="157"/>
      <c r="S53" s="157"/>
      <c r="T53" s="157"/>
      <c r="U53" s="157"/>
      <c r="V53" s="157"/>
      <c r="W53" s="157"/>
      <c r="X53" s="157"/>
      <c r="Y53" s="157"/>
      <c r="Z53" s="157"/>
    </row>
    <row r="54" spans="1:26" ht="15.75" customHeight="1" x14ac:dyDescent="0.25">
      <c r="A54" s="456"/>
      <c r="B54" s="157"/>
      <c r="C54" s="456"/>
      <c r="D54" s="157"/>
      <c r="E54" s="157"/>
      <c r="F54" s="456"/>
      <c r="G54" s="156"/>
      <c r="H54" s="157"/>
      <c r="I54" s="157"/>
      <c r="J54" s="157"/>
      <c r="K54" s="157"/>
      <c r="L54" s="157"/>
      <c r="M54" s="157"/>
      <c r="N54" s="157"/>
      <c r="O54" s="157"/>
      <c r="P54" s="157"/>
      <c r="Q54" s="157"/>
      <c r="R54" s="157"/>
      <c r="S54" s="157"/>
      <c r="T54" s="157"/>
      <c r="U54" s="157"/>
      <c r="V54" s="157"/>
      <c r="W54" s="157"/>
      <c r="X54" s="157"/>
      <c r="Y54" s="157"/>
      <c r="Z54" s="157"/>
    </row>
    <row r="55" spans="1:26" ht="15.75" customHeight="1" x14ac:dyDescent="0.25">
      <c r="A55" s="456"/>
      <c r="B55" s="157"/>
      <c r="C55" s="456"/>
      <c r="D55" s="157"/>
      <c r="E55" s="157"/>
      <c r="F55" s="456"/>
      <c r="G55" s="156"/>
      <c r="H55" s="157"/>
      <c r="I55" s="157"/>
      <c r="J55" s="157"/>
      <c r="K55" s="157"/>
      <c r="L55" s="157"/>
      <c r="M55" s="157"/>
      <c r="N55" s="157"/>
      <c r="O55" s="157"/>
      <c r="P55" s="157"/>
      <c r="Q55" s="157"/>
      <c r="R55" s="157"/>
      <c r="S55" s="157"/>
      <c r="T55" s="157"/>
      <c r="U55" s="157"/>
      <c r="V55" s="157"/>
      <c r="W55" s="157"/>
      <c r="X55" s="157"/>
      <c r="Y55" s="157"/>
      <c r="Z55" s="157"/>
    </row>
    <row r="56" spans="1:26" ht="15.75" customHeight="1" x14ac:dyDescent="0.25">
      <c r="A56" s="456"/>
      <c r="B56" s="157"/>
      <c r="C56" s="456"/>
      <c r="D56" s="157"/>
      <c r="E56" s="157"/>
      <c r="F56" s="456"/>
      <c r="G56" s="156"/>
      <c r="H56" s="157"/>
      <c r="I56" s="157"/>
      <c r="J56" s="157"/>
      <c r="K56" s="157"/>
      <c r="L56" s="157"/>
      <c r="M56" s="157"/>
      <c r="N56" s="157"/>
      <c r="O56" s="157"/>
      <c r="P56" s="157"/>
      <c r="Q56" s="157"/>
      <c r="R56" s="157"/>
      <c r="S56" s="157"/>
      <c r="T56" s="157"/>
      <c r="U56" s="157"/>
      <c r="V56" s="157"/>
      <c r="W56" s="157"/>
      <c r="X56" s="157"/>
      <c r="Y56" s="157"/>
      <c r="Z56" s="157"/>
    </row>
    <row r="57" spans="1:26" ht="15.75" customHeight="1" x14ac:dyDescent="0.25">
      <c r="A57" s="456"/>
      <c r="B57" s="157"/>
      <c r="C57" s="456"/>
      <c r="D57" s="157"/>
      <c r="E57" s="157"/>
      <c r="F57" s="456"/>
      <c r="G57" s="156"/>
      <c r="H57" s="157"/>
      <c r="I57" s="157"/>
      <c r="J57" s="157"/>
      <c r="K57" s="157"/>
      <c r="L57" s="157"/>
      <c r="M57" s="157"/>
      <c r="N57" s="157"/>
      <c r="O57" s="157"/>
      <c r="P57" s="157"/>
      <c r="Q57" s="157"/>
      <c r="R57" s="157"/>
      <c r="S57" s="157"/>
      <c r="T57" s="157"/>
      <c r="U57" s="157"/>
      <c r="V57" s="157"/>
      <c r="W57" s="157"/>
      <c r="X57" s="157"/>
      <c r="Y57" s="157"/>
      <c r="Z57" s="157"/>
    </row>
    <row r="58" spans="1:26" ht="15.75" customHeight="1" x14ac:dyDescent="0.25">
      <c r="A58" s="456"/>
      <c r="B58" s="157"/>
      <c r="C58" s="456"/>
      <c r="D58" s="157"/>
      <c r="E58" s="157"/>
      <c r="F58" s="456"/>
      <c r="G58" s="156"/>
      <c r="H58" s="157"/>
      <c r="I58" s="157"/>
      <c r="J58" s="157"/>
      <c r="K58" s="157"/>
      <c r="L58" s="157"/>
      <c r="M58" s="157"/>
      <c r="N58" s="157"/>
      <c r="O58" s="157"/>
      <c r="P58" s="157"/>
      <c r="Q58" s="157"/>
      <c r="R58" s="157"/>
      <c r="S58" s="157"/>
      <c r="T58" s="157"/>
      <c r="U58" s="157"/>
      <c r="V58" s="157"/>
      <c r="W58" s="157"/>
      <c r="X58" s="157"/>
      <c r="Y58" s="157"/>
      <c r="Z58" s="157"/>
    </row>
    <row r="59" spans="1:26" ht="15.75" customHeight="1" x14ac:dyDescent="0.25">
      <c r="A59" s="456"/>
      <c r="B59" s="157"/>
      <c r="C59" s="456"/>
      <c r="D59" s="157"/>
      <c r="E59" s="157"/>
      <c r="F59" s="456"/>
      <c r="G59" s="156"/>
      <c r="H59" s="157"/>
      <c r="I59" s="157"/>
      <c r="J59" s="157"/>
      <c r="K59" s="157"/>
      <c r="L59" s="157"/>
      <c r="M59" s="157"/>
      <c r="N59" s="157"/>
      <c r="O59" s="157"/>
      <c r="P59" s="157"/>
      <c r="Q59" s="157"/>
      <c r="R59" s="157"/>
      <c r="S59" s="157"/>
      <c r="T59" s="157"/>
      <c r="U59" s="157"/>
      <c r="V59" s="157"/>
      <c r="W59" s="157"/>
      <c r="X59" s="157"/>
      <c r="Y59" s="157"/>
      <c r="Z59" s="157"/>
    </row>
    <row r="60" spans="1:26" ht="15.75" customHeight="1" x14ac:dyDescent="0.25">
      <c r="A60" s="456"/>
      <c r="B60" s="157"/>
      <c r="C60" s="456"/>
      <c r="D60" s="157"/>
      <c r="E60" s="157"/>
      <c r="F60" s="456"/>
      <c r="G60" s="156"/>
      <c r="H60" s="157"/>
      <c r="I60" s="157"/>
      <c r="J60" s="157"/>
      <c r="K60" s="157"/>
      <c r="L60" s="157"/>
      <c r="M60" s="157"/>
      <c r="N60" s="157"/>
      <c r="O60" s="157"/>
      <c r="P60" s="157"/>
      <c r="Q60" s="157"/>
      <c r="R60" s="157"/>
      <c r="S60" s="157"/>
      <c r="T60" s="157"/>
      <c r="U60" s="157"/>
      <c r="V60" s="157"/>
      <c r="W60" s="157"/>
      <c r="X60" s="157"/>
      <c r="Y60" s="157"/>
      <c r="Z60" s="157"/>
    </row>
    <row r="61" spans="1:26" ht="15.75" customHeight="1" x14ac:dyDescent="0.25">
      <c r="A61" s="456"/>
      <c r="B61" s="157"/>
      <c r="C61" s="456"/>
      <c r="D61" s="157"/>
      <c r="E61" s="157"/>
      <c r="F61" s="456"/>
      <c r="G61" s="156"/>
      <c r="H61" s="157"/>
      <c r="I61" s="157"/>
      <c r="J61" s="157"/>
      <c r="K61" s="157"/>
      <c r="L61" s="157"/>
      <c r="M61" s="157"/>
      <c r="N61" s="157"/>
      <c r="O61" s="157"/>
      <c r="P61" s="157"/>
      <c r="Q61" s="157"/>
      <c r="R61" s="157"/>
      <c r="S61" s="157"/>
      <c r="T61" s="157"/>
      <c r="U61" s="157"/>
      <c r="V61" s="157"/>
      <c r="W61" s="157"/>
      <c r="X61" s="157"/>
      <c r="Y61" s="157"/>
      <c r="Z61" s="157"/>
    </row>
    <row r="62" spans="1:26" ht="15.75" customHeight="1" x14ac:dyDescent="0.25">
      <c r="A62" s="456"/>
      <c r="B62" s="157"/>
      <c r="C62" s="456"/>
      <c r="D62" s="157"/>
      <c r="E62" s="157"/>
      <c r="F62" s="456"/>
      <c r="G62" s="156"/>
      <c r="H62" s="157"/>
      <c r="I62" s="157"/>
      <c r="J62" s="157"/>
      <c r="K62" s="157"/>
      <c r="L62" s="157"/>
      <c r="M62" s="157"/>
      <c r="N62" s="157"/>
      <c r="O62" s="157"/>
      <c r="P62" s="157"/>
      <c r="Q62" s="157"/>
      <c r="R62" s="157"/>
      <c r="S62" s="157"/>
      <c r="T62" s="157"/>
      <c r="U62" s="157"/>
      <c r="V62" s="157"/>
      <c r="W62" s="157"/>
      <c r="X62" s="157"/>
      <c r="Y62" s="157"/>
      <c r="Z62" s="157"/>
    </row>
    <row r="63" spans="1:26" ht="15.75" customHeight="1" x14ac:dyDescent="0.25">
      <c r="A63" s="456"/>
      <c r="B63" s="157"/>
      <c r="C63" s="456"/>
      <c r="D63" s="157"/>
      <c r="E63" s="157"/>
      <c r="F63" s="456"/>
      <c r="G63" s="156"/>
      <c r="H63" s="157"/>
      <c r="I63" s="157"/>
      <c r="J63" s="157"/>
      <c r="K63" s="157"/>
      <c r="L63" s="157"/>
      <c r="M63" s="157"/>
      <c r="N63" s="157"/>
      <c r="O63" s="157"/>
      <c r="P63" s="157"/>
      <c r="Q63" s="157"/>
      <c r="R63" s="157"/>
      <c r="S63" s="157"/>
      <c r="T63" s="157"/>
      <c r="U63" s="157"/>
      <c r="V63" s="157"/>
      <c r="W63" s="157"/>
      <c r="X63" s="157"/>
      <c r="Y63" s="157"/>
      <c r="Z63" s="157"/>
    </row>
    <row r="64" spans="1:26" ht="15.75" customHeight="1" x14ac:dyDescent="0.25">
      <c r="A64" s="456"/>
      <c r="B64" s="157"/>
      <c r="C64" s="456"/>
      <c r="D64" s="157"/>
      <c r="E64" s="157"/>
      <c r="F64" s="456"/>
      <c r="G64" s="156"/>
      <c r="H64" s="157"/>
      <c r="I64" s="157"/>
      <c r="J64" s="157"/>
      <c r="K64" s="157"/>
      <c r="L64" s="157"/>
      <c r="M64" s="157"/>
      <c r="N64" s="157"/>
      <c r="O64" s="157"/>
      <c r="P64" s="157"/>
      <c r="Q64" s="157"/>
      <c r="R64" s="157"/>
      <c r="S64" s="157"/>
      <c r="T64" s="157"/>
      <c r="U64" s="157"/>
      <c r="V64" s="157"/>
      <c r="W64" s="157"/>
      <c r="X64" s="157"/>
      <c r="Y64" s="157"/>
      <c r="Z64" s="157"/>
    </row>
    <row r="65" spans="1:26" ht="15.75" customHeight="1" x14ac:dyDescent="0.25">
      <c r="A65" s="456"/>
      <c r="B65" s="157"/>
      <c r="C65" s="456"/>
      <c r="D65" s="157"/>
      <c r="E65" s="157"/>
      <c r="F65" s="456"/>
      <c r="G65" s="156"/>
      <c r="H65" s="157"/>
      <c r="I65" s="157"/>
      <c r="J65" s="157"/>
      <c r="K65" s="157"/>
      <c r="L65" s="157"/>
      <c r="M65" s="157"/>
      <c r="N65" s="157"/>
      <c r="O65" s="157"/>
      <c r="P65" s="157"/>
      <c r="Q65" s="157"/>
      <c r="R65" s="157"/>
      <c r="S65" s="157"/>
      <c r="T65" s="157"/>
      <c r="U65" s="157"/>
      <c r="V65" s="157"/>
      <c r="W65" s="157"/>
      <c r="X65" s="157"/>
      <c r="Y65" s="157"/>
      <c r="Z65" s="157"/>
    </row>
    <row r="66" spans="1:26" ht="15.75" customHeight="1" x14ac:dyDescent="0.25">
      <c r="A66" s="456"/>
      <c r="B66" s="157"/>
      <c r="C66" s="456"/>
      <c r="D66" s="157"/>
      <c r="E66" s="157"/>
      <c r="F66" s="456"/>
      <c r="G66" s="156"/>
      <c r="H66" s="157"/>
      <c r="I66" s="157"/>
      <c r="J66" s="157"/>
      <c r="K66" s="157"/>
      <c r="L66" s="157"/>
      <c r="M66" s="157"/>
      <c r="N66" s="157"/>
      <c r="O66" s="157"/>
      <c r="P66" s="157"/>
      <c r="Q66" s="157"/>
      <c r="R66" s="157"/>
      <c r="S66" s="157"/>
      <c r="T66" s="157"/>
      <c r="U66" s="157"/>
      <c r="V66" s="157"/>
      <c r="W66" s="157"/>
      <c r="X66" s="157"/>
      <c r="Y66" s="157"/>
      <c r="Z66" s="157"/>
    </row>
    <row r="67" spans="1:26" ht="15.75" customHeight="1" x14ac:dyDescent="0.25">
      <c r="A67" s="456"/>
      <c r="B67" s="157"/>
      <c r="C67" s="456"/>
      <c r="D67" s="157"/>
      <c r="E67" s="157"/>
      <c r="F67" s="456"/>
      <c r="G67" s="156"/>
      <c r="H67" s="157"/>
      <c r="I67" s="157"/>
      <c r="J67" s="157"/>
      <c r="K67" s="157"/>
      <c r="L67" s="157"/>
      <c r="M67" s="157"/>
      <c r="N67" s="157"/>
      <c r="O67" s="157"/>
      <c r="P67" s="157"/>
      <c r="Q67" s="157"/>
      <c r="R67" s="157"/>
      <c r="S67" s="157"/>
      <c r="T67" s="157"/>
      <c r="U67" s="157"/>
      <c r="V67" s="157"/>
      <c r="W67" s="157"/>
      <c r="X67" s="157"/>
      <c r="Y67" s="157"/>
      <c r="Z67" s="157"/>
    </row>
    <row r="68" spans="1:26" ht="15.75" customHeight="1" x14ac:dyDescent="0.25">
      <c r="A68" s="456"/>
      <c r="B68" s="157"/>
      <c r="C68" s="456"/>
      <c r="D68" s="157"/>
      <c r="E68" s="157"/>
      <c r="F68" s="456"/>
      <c r="G68" s="156"/>
      <c r="H68" s="157"/>
      <c r="I68" s="157"/>
      <c r="J68" s="157"/>
      <c r="K68" s="157"/>
      <c r="L68" s="157"/>
      <c r="M68" s="157"/>
      <c r="N68" s="157"/>
      <c r="O68" s="157"/>
      <c r="P68" s="157"/>
      <c r="Q68" s="157"/>
      <c r="R68" s="157"/>
      <c r="S68" s="157"/>
      <c r="T68" s="157"/>
      <c r="U68" s="157"/>
      <c r="V68" s="157"/>
      <c r="W68" s="157"/>
      <c r="X68" s="157"/>
      <c r="Y68" s="157"/>
      <c r="Z68" s="157"/>
    </row>
    <row r="69" spans="1:26" ht="15.75" customHeight="1" x14ac:dyDescent="0.25">
      <c r="A69" s="456"/>
      <c r="B69" s="157"/>
      <c r="C69" s="456"/>
      <c r="D69" s="157"/>
      <c r="E69" s="157"/>
      <c r="F69" s="456"/>
      <c r="G69" s="156"/>
      <c r="H69" s="157"/>
      <c r="I69" s="157"/>
      <c r="J69" s="157"/>
      <c r="K69" s="157"/>
      <c r="L69" s="157"/>
      <c r="M69" s="157"/>
      <c r="N69" s="157"/>
      <c r="O69" s="157"/>
      <c r="P69" s="157"/>
      <c r="Q69" s="157"/>
      <c r="R69" s="157"/>
      <c r="S69" s="157"/>
      <c r="T69" s="157"/>
      <c r="U69" s="157"/>
      <c r="V69" s="157"/>
      <c r="W69" s="157"/>
      <c r="X69" s="157"/>
      <c r="Y69" s="157"/>
      <c r="Z69" s="157"/>
    </row>
    <row r="70" spans="1:26" ht="15.75" customHeight="1" x14ac:dyDescent="0.25">
      <c r="A70" s="456"/>
      <c r="B70" s="157"/>
      <c r="C70" s="456"/>
      <c r="D70" s="157"/>
      <c r="E70" s="157"/>
      <c r="F70" s="456"/>
      <c r="G70" s="156"/>
      <c r="H70" s="157"/>
      <c r="I70" s="157"/>
      <c r="J70" s="157"/>
      <c r="K70" s="157"/>
      <c r="L70" s="157"/>
      <c r="M70" s="157"/>
      <c r="N70" s="157"/>
      <c r="O70" s="157"/>
      <c r="P70" s="157"/>
      <c r="Q70" s="157"/>
      <c r="R70" s="157"/>
      <c r="S70" s="157"/>
      <c r="T70" s="157"/>
      <c r="U70" s="157"/>
      <c r="V70" s="157"/>
      <c r="W70" s="157"/>
      <c r="X70" s="157"/>
      <c r="Y70" s="157"/>
      <c r="Z70" s="157"/>
    </row>
    <row r="71" spans="1:26" ht="15.75" customHeight="1" x14ac:dyDescent="0.25">
      <c r="A71" s="456"/>
      <c r="B71" s="157"/>
      <c r="C71" s="456"/>
      <c r="D71" s="157"/>
      <c r="E71" s="157"/>
      <c r="F71" s="456"/>
      <c r="G71" s="156"/>
      <c r="H71" s="157"/>
      <c r="I71" s="157"/>
      <c r="J71" s="157"/>
      <c r="K71" s="157"/>
      <c r="L71" s="157"/>
      <c r="M71" s="157"/>
      <c r="N71" s="157"/>
      <c r="O71" s="157"/>
      <c r="P71" s="157"/>
      <c r="Q71" s="157"/>
      <c r="R71" s="157"/>
      <c r="S71" s="157"/>
      <c r="T71" s="157"/>
      <c r="U71" s="157"/>
      <c r="V71" s="157"/>
      <c r="W71" s="157"/>
      <c r="X71" s="157"/>
      <c r="Y71" s="157"/>
      <c r="Z71" s="157"/>
    </row>
    <row r="72" spans="1:26" ht="15.75" customHeight="1" x14ac:dyDescent="0.25">
      <c r="A72" s="456"/>
      <c r="B72" s="157"/>
      <c r="C72" s="456"/>
      <c r="D72" s="157"/>
      <c r="E72" s="157"/>
      <c r="F72" s="456"/>
      <c r="G72" s="156"/>
      <c r="H72" s="157"/>
      <c r="I72" s="157"/>
      <c r="J72" s="157"/>
      <c r="K72" s="157"/>
      <c r="L72" s="157"/>
      <c r="M72" s="157"/>
      <c r="N72" s="157"/>
      <c r="O72" s="157"/>
      <c r="P72" s="157"/>
      <c r="Q72" s="157"/>
      <c r="R72" s="157"/>
      <c r="S72" s="157"/>
      <c r="T72" s="157"/>
      <c r="U72" s="157"/>
      <c r="V72" s="157"/>
      <c r="W72" s="157"/>
      <c r="X72" s="157"/>
      <c r="Y72" s="157"/>
      <c r="Z72" s="157"/>
    </row>
    <row r="73" spans="1:26" ht="15.75" customHeight="1" x14ac:dyDescent="0.25">
      <c r="A73" s="456"/>
      <c r="B73" s="157"/>
      <c r="C73" s="456"/>
      <c r="D73" s="157"/>
      <c r="E73" s="157"/>
      <c r="F73" s="456"/>
      <c r="G73" s="156"/>
      <c r="H73" s="157"/>
      <c r="I73" s="157"/>
      <c r="J73" s="157"/>
      <c r="K73" s="157"/>
      <c r="L73" s="157"/>
      <c r="M73" s="157"/>
      <c r="N73" s="157"/>
      <c r="O73" s="157"/>
      <c r="P73" s="157"/>
      <c r="Q73" s="157"/>
      <c r="R73" s="157"/>
      <c r="S73" s="157"/>
      <c r="T73" s="157"/>
      <c r="U73" s="157"/>
      <c r="V73" s="157"/>
      <c r="W73" s="157"/>
      <c r="X73" s="157"/>
      <c r="Y73" s="157"/>
      <c r="Z73" s="157"/>
    </row>
    <row r="74" spans="1:26" ht="15.75" customHeight="1" x14ac:dyDescent="0.25">
      <c r="A74" s="456"/>
      <c r="B74" s="157"/>
      <c r="C74" s="456"/>
      <c r="D74" s="157"/>
      <c r="E74" s="157"/>
      <c r="F74" s="456"/>
      <c r="G74" s="156"/>
      <c r="H74" s="157"/>
      <c r="I74" s="157"/>
      <c r="J74" s="157"/>
      <c r="K74" s="157"/>
      <c r="L74" s="157"/>
      <c r="M74" s="157"/>
      <c r="N74" s="157"/>
      <c r="O74" s="157"/>
      <c r="P74" s="157"/>
      <c r="Q74" s="157"/>
      <c r="R74" s="157"/>
      <c r="S74" s="157"/>
      <c r="T74" s="157"/>
      <c r="U74" s="157"/>
      <c r="V74" s="157"/>
      <c r="W74" s="157"/>
      <c r="X74" s="157"/>
      <c r="Y74" s="157"/>
      <c r="Z74" s="157"/>
    </row>
    <row r="75" spans="1:26" ht="15.75" customHeight="1" x14ac:dyDescent="0.25">
      <c r="A75" s="456"/>
      <c r="B75" s="157"/>
      <c r="C75" s="456"/>
      <c r="D75" s="157"/>
      <c r="E75" s="157"/>
      <c r="F75" s="456"/>
      <c r="G75" s="156"/>
      <c r="H75" s="157"/>
      <c r="I75" s="157"/>
      <c r="J75" s="157"/>
      <c r="K75" s="157"/>
      <c r="L75" s="157"/>
      <c r="M75" s="157"/>
      <c r="N75" s="157"/>
      <c r="O75" s="157"/>
      <c r="P75" s="157"/>
      <c r="Q75" s="157"/>
      <c r="R75" s="157"/>
      <c r="S75" s="157"/>
      <c r="T75" s="157"/>
      <c r="U75" s="157"/>
      <c r="V75" s="157"/>
      <c r="W75" s="157"/>
      <c r="X75" s="157"/>
      <c r="Y75" s="157"/>
      <c r="Z75" s="157"/>
    </row>
    <row r="76" spans="1:26" ht="15.75" customHeight="1" x14ac:dyDescent="0.25">
      <c r="A76" s="456"/>
      <c r="B76" s="157"/>
      <c r="C76" s="456"/>
      <c r="D76" s="157"/>
      <c r="E76" s="157"/>
      <c r="F76" s="456"/>
      <c r="G76" s="156"/>
      <c r="H76" s="157"/>
      <c r="I76" s="157"/>
      <c r="J76" s="157"/>
      <c r="K76" s="157"/>
      <c r="L76" s="157"/>
      <c r="M76" s="157"/>
      <c r="N76" s="157"/>
      <c r="O76" s="157"/>
      <c r="P76" s="157"/>
      <c r="Q76" s="157"/>
      <c r="R76" s="157"/>
      <c r="S76" s="157"/>
      <c r="T76" s="157"/>
      <c r="U76" s="157"/>
      <c r="V76" s="157"/>
      <c r="W76" s="157"/>
      <c r="X76" s="157"/>
      <c r="Y76" s="157"/>
      <c r="Z76" s="157"/>
    </row>
    <row r="77" spans="1:26" ht="15.75" customHeight="1" x14ac:dyDescent="0.25">
      <c r="A77" s="456"/>
      <c r="B77" s="157"/>
      <c r="C77" s="456"/>
      <c r="D77" s="157"/>
      <c r="E77" s="157"/>
      <c r="F77" s="456"/>
      <c r="G77" s="156"/>
      <c r="H77" s="157"/>
      <c r="I77" s="157"/>
      <c r="J77" s="157"/>
      <c r="K77" s="157"/>
      <c r="L77" s="157"/>
      <c r="M77" s="157"/>
      <c r="N77" s="157"/>
      <c r="O77" s="157"/>
      <c r="P77" s="157"/>
      <c r="Q77" s="157"/>
      <c r="R77" s="157"/>
      <c r="S77" s="157"/>
      <c r="T77" s="157"/>
      <c r="U77" s="157"/>
      <c r="V77" s="157"/>
      <c r="W77" s="157"/>
      <c r="X77" s="157"/>
      <c r="Y77" s="157"/>
      <c r="Z77" s="157"/>
    </row>
    <row r="78" spans="1:26" ht="15.75" customHeight="1" x14ac:dyDescent="0.25">
      <c r="A78" s="456"/>
      <c r="B78" s="157"/>
      <c r="C78" s="456"/>
      <c r="D78" s="157"/>
      <c r="E78" s="157"/>
      <c r="F78" s="456"/>
      <c r="G78" s="156"/>
      <c r="H78" s="157"/>
      <c r="I78" s="157"/>
      <c r="J78" s="157"/>
      <c r="K78" s="157"/>
      <c r="L78" s="157"/>
      <c r="M78" s="157"/>
      <c r="N78" s="157"/>
      <c r="O78" s="157"/>
      <c r="P78" s="157"/>
      <c r="Q78" s="157"/>
      <c r="R78" s="157"/>
      <c r="S78" s="157"/>
      <c r="T78" s="157"/>
      <c r="U78" s="157"/>
      <c r="V78" s="157"/>
      <c r="W78" s="157"/>
      <c r="X78" s="157"/>
      <c r="Y78" s="157"/>
      <c r="Z78" s="157"/>
    </row>
    <row r="79" spans="1:26" ht="15.75" customHeight="1" x14ac:dyDescent="0.25">
      <c r="A79" s="456"/>
      <c r="B79" s="157"/>
      <c r="C79" s="456"/>
      <c r="D79" s="157"/>
      <c r="E79" s="157"/>
      <c r="F79" s="456"/>
      <c r="G79" s="156"/>
      <c r="H79" s="157"/>
      <c r="I79" s="157"/>
      <c r="J79" s="157"/>
      <c r="K79" s="157"/>
      <c r="L79" s="157"/>
      <c r="M79" s="157"/>
      <c r="N79" s="157"/>
      <c r="O79" s="157"/>
      <c r="P79" s="157"/>
      <c r="Q79" s="157"/>
      <c r="R79" s="157"/>
      <c r="S79" s="157"/>
      <c r="T79" s="157"/>
      <c r="U79" s="157"/>
      <c r="V79" s="157"/>
      <c r="W79" s="157"/>
      <c r="X79" s="157"/>
      <c r="Y79" s="157"/>
      <c r="Z79" s="157"/>
    </row>
    <row r="80" spans="1:26" ht="15.75" customHeight="1" x14ac:dyDescent="0.25">
      <c r="A80" s="456"/>
      <c r="B80" s="157"/>
      <c r="C80" s="456"/>
      <c r="D80" s="157"/>
      <c r="E80" s="157"/>
      <c r="F80" s="456"/>
      <c r="G80" s="156"/>
      <c r="H80" s="157"/>
      <c r="I80" s="157"/>
      <c r="J80" s="157"/>
      <c r="K80" s="157"/>
      <c r="L80" s="157"/>
      <c r="M80" s="157"/>
      <c r="N80" s="157"/>
      <c r="O80" s="157"/>
      <c r="P80" s="157"/>
      <c r="Q80" s="157"/>
      <c r="R80" s="157"/>
      <c r="S80" s="157"/>
      <c r="T80" s="157"/>
      <c r="U80" s="157"/>
      <c r="V80" s="157"/>
      <c r="W80" s="157"/>
      <c r="X80" s="157"/>
      <c r="Y80" s="157"/>
      <c r="Z80" s="157"/>
    </row>
    <row r="81" spans="1:26" ht="15.75" customHeight="1" x14ac:dyDescent="0.25">
      <c r="A81" s="456"/>
      <c r="B81" s="157"/>
      <c r="C81" s="456"/>
      <c r="D81" s="157"/>
      <c r="E81" s="157"/>
      <c r="F81" s="456"/>
      <c r="G81" s="156"/>
      <c r="H81" s="157"/>
      <c r="I81" s="157"/>
      <c r="J81" s="157"/>
      <c r="K81" s="157"/>
      <c r="L81" s="157"/>
      <c r="M81" s="157"/>
      <c r="N81" s="157"/>
      <c r="O81" s="157"/>
      <c r="P81" s="157"/>
      <c r="Q81" s="157"/>
      <c r="R81" s="157"/>
      <c r="S81" s="157"/>
      <c r="T81" s="157"/>
      <c r="U81" s="157"/>
      <c r="V81" s="157"/>
      <c r="W81" s="157"/>
      <c r="X81" s="157"/>
      <c r="Y81" s="157"/>
      <c r="Z81" s="157"/>
    </row>
    <row r="82" spans="1:26" ht="15.75" customHeight="1" x14ac:dyDescent="0.25">
      <c r="A82" s="456"/>
      <c r="B82" s="157"/>
      <c r="C82" s="456"/>
      <c r="D82" s="157"/>
      <c r="E82" s="157"/>
      <c r="F82" s="456"/>
      <c r="G82" s="156"/>
      <c r="H82" s="157"/>
      <c r="I82" s="157"/>
      <c r="J82" s="157"/>
      <c r="K82" s="157"/>
      <c r="L82" s="157"/>
      <c r="M82" s="157"/>
      <c r="N82" s="157"/>
      <c r="O82" s="157"/>
      <c r="P82" s="157"/>
      <c r="Q82" s="157"/>
      <c r="R82" s="157"/>
      <c r="S82" s="157"/>
      <c r="T82" s="157"/>
      <c r="U82" s="157"/>
      <c r="V82" s="157"/>
      <c r="W82" s="157"/>
      <c r="X82" s="157"/>
      <c r="Y82" s="157"/>
      <c r="Z82" s="157"/>
    </row>
    <row r="83" spans="1:26" ht="15.75" customHeight="1" x14ac:dyDescent="0.25">
      <c r="A83" s="456"/>
      <c r="B83" s="157"/>
      <c r="C83" s="456"/>
      <c r="D83" s="157"/>
      <c r="E83" s="157"/>
      <c r="F83" s="456"/>
      <c r="G83" s="156"/>
      <c r="H83" s="157"/>
      <c r="I83" s="157"/>
      <c r="J83" s="157"/>
      <c r="K83" s="157"/>
      <c r="L83" s="157"/>
      <c r="M83" s="157"/>
      <c r="N83" s="157"/>
      <c r="O83" s="157"/>
      <c r="P83" s="157"/>
      <c r="Q83" s="157"/>
      <c r="R83" s="157"/>
      <c r="S83" s="157"/>
      <c r="T83" s="157"/>
      <c r="U83" s="157"/>
      <c r="V83" s="157"/>
      <c r="W83" s="157"/>
      <c r="X83" s="157"/>
      <c r="Y83" s="157"/>
      <c r="Z83" s="157"/>
    </row>
    <row r="84" spans="1:26" ht="15.75" customHeight="1" x14ac:dyDescent="0.25">
      <c r="A84" s="456"/>
      <c r="B84" s="157"/>
      <c r="C84" s="456"/>
      <c r="D84" s="157"/>
      <c r="E84" s="157"/>
      <c r="F84" s="456"/>
      <c r="G84" s="156"/>
      <c r="H84" s="157"/>
      <c r="I84" s="157"/>
      <c r="J84" s="157"/>
      <c r="K84" s="157"/>
      <c r="L84" s="157"/>
      <c r="M84" s="157"/>
      <c r="N84" s="157"/>
      <c r="O84" s="157"/>
      <c r="P84" s="157"/>
      <c r="Q84" s="157"/>
      <c r="R84" s="157"/>
      <c r="S84" s="157"/>
      <c r="T84" s="157"/>
      <c r="U84" s="157"/>
      <c r="V84" s="157"/>
      <c r="W84" s="157"/>
      <c r="X84" s="157"/>
      <c r="Y84" s="157"/>
      <c r="Z84" s="157"/>
    </row>
    <row r="85" spans="1:26" ht="15.75" customHeight="1" x14ac:dyDescent="0.25">
      <c r="A85" s="456"/>
      <c r="B85" s="157"/>
      <c r="C85" s="456"/>
      <c r="D85" s="157"/>
      <c r="E85" s="157"/>
      <c r="F85" s="456"/>
      <c r="G85" s="156"/>
      <c r="H85" s="157"/>
      <c r="I85" s="157"/>
      <c r="J85" s="157"/>
      <c r="K85" s="157"/>
      <c r="L85" s="157"/>
      <c r="M85" s="157"/>
      <c r="N85" s="157"/>
      <c r="O85" s="157"/>
      <c r="P85" s="157"/>
      <c r="Q85" s="157"/>
      <c r="R85" s="157"/>
      <c r="S85" s="157"/>
      <c r="T85" s="157"/>
      <c r="U85" s="157"/>
      <c r="V85" s="157"/>
      <c r="W85" s="157"/>
      <c r="X85" s="157"/>
      <c r="Y85" s="157"/>
      <c r="Z85" s="157"/>
    </row>
    <row r="86" spans="1:26" ht="15.75" customHeight="1" x14ac:dyDescent="0.25">
      <c r="A86" s="456"/>
      <c r="B86" s="157"/>
      <c r="C86" s="456"/>
      <c r="D86" s="157"/>
      <c r="E86" s="157"/>
      <c r="F86" s="456"/>
      <c r="G86" s="156"/>
      <c r="H86" s="157"/>
      <c r="I86" s="157"/>
      <c r="J86" s="157"/>
      <c r="K86" s="157"/>
      <c r="L86" s="157"/>
      <c r="M86" s="157"/>
      <c r="N86" s="157"/>
      <c r="O86" s="157"/>
      <c r="P86" s="157"/>
      <c r="Q86" s="157"/>
      <c r="R86" s="157"/>
      <c r="S86" s="157"/>
      <c r="T86" s="157"/>
      <c r="U86" s="157"/>
      <c r="V86" s="157"/>
      <c r="W86" s="157"/>
      <c r="X86" s="157"/>
      <c r="Y86" s="157"/>
      <c r="Z86" s="157"/>
    </row>
    <row r="87" spans="1:26" ht="15.75" customHeight="1" x14ac:dyDescent="0.25">
      <c r="A87" s="456"/>
      <c r="B87" s="157"/>
      <c r="C87" s="456"/>
      <c r="D87" s="157"/>
      <c r="E87" s="157"/>
      <c r="F87" s="456"/>
      <c r="G87" s="156"/>
      <c r="H87" s="157"/>
      <c r="I87" s="157"/>
      <c r="J87" s="157"/>
      <c r="K87" s="157"/>
      <c r="L87" s="157"/>
      <c r="M87" s="157"/>
      <c r="N87" s="157"/>
      <c r="O87" s="157"/>
      <c r="P87" s="157"/>
      <c r="Q87" s="157"/>
      <c r="R87" s="157"/>
      <c r="S87" s="157"/>
      <c r="T87" s="157"/>
      <c r="U87" s="157"/>
      <c r="V87" s="157"/>
      <c r="W87" s="157"/>
      <c r="X87" s="157"/>
      <c r="Y87" s="157"/>
      <c r="Z87" s="157"/>
    </row>
    <row r="88" spans="1:26" ht="15.75" customHeight="1" x14ac:dyDescent="0.25">
      <c r="A88" s="456"/>
      <c r="B88" s="157"/>
      <c r="C88" s="456"/>
      <c r="D88" s="157"/>
      <c r="E88" s="157"/>
      <c r="F88" s="456"/>
      <c r="G88" s="156"/>
      <c r="H88" s="157"/>
      <c r="I88" s="157"/>
      <c r="J88" s="157"/>
      <c r="K88" s="157"/>
      <c r="L88" s="157"/>
      <c r="M88" s="157"/>
      <c r="N88" s="157"/>
      <c r="O88" s="157"/>
      <c r="P88" s="157"/>
      <c r="Q88" s="157"/>
      <c r="R88" s="157"/>
      <c r="S88" s="157"/>
      <c r="T88" s="157"/>
      <c r="U88" s="157"/>
      <c r="V88" s="157"/>
      <c r="W88" s="157"/>
      <c r="X88" s="157"/>
      <c r="Y88" s="157"/>
      <c r="Z88" s="157"/>
    </row>
    <row r="89" spans="1:26" ht="15.75" customHeight="1" x14ac:dyDescent="0.25">
      <c r="A89" s="456"/>
      <c r="B89" s="157"/>
      <c r="C89" s="456"/>
      <c r="D89" s="157"/>
      <c r="E89" s="157"/>
      <c r="F89" s="456"/>
      <c r="G89" s="156"/>
      <c r="H89" s="157"/>
      <c r="I89" s="157"/>
      <c r="J89" s="157"/>
      <c r="K89" s="157"/>
      <c r="L89" s="157"/>
      <c r="M89" s="157"/>
      <c r="N89" s="157"/>
      <c r="O89" s="157"/>
      <c r="P89" s="157"/>
      <c r="Q89" s="157"/>
      <c r="R89" s="157"/>
      <c r="S89" s="157"/>
      <c r="T89" s="157"/>
      <c r="U89" s="157"/>
      <c r="V89" s="157"/>
      <c r="W89" s="157"/>
      <c r="X89" s="157"/>
      <c r="Y89" s="157"/>
      <c r="Z89" s="157"/>
    </row>
    <row r="90" spans="1:26" ht="15.75" customHeight="1" x14ac:dyDescent="0.25">
      <c r="A90" s="456"/>
      <c r="B90" s="157"/>
      <c r="C90" s="456"/>
      <c r="D90" s="157"/>
      <c r="E90" s="157"/>
      <c r="F90" s="456"/>
      <c r="G90" s="156"/>
      <c r="H90" s="157"/>
      <c r="I90" s="157"/>
      <c r="J90" s="157"/>
      <c r="K90" s="157"/>
      <c r="L90" s="157"/>
      <c r="M90" s="157"/>
      <c r="N90" s="157"/>
      <c r="O90" s="157"/>
      <c r="P90" s="157"/>
      <c r="Q90" s="157"/>
      <c r="R90" s="157"/>
      <c r="S90" s="157"/>
      <c r="T90" s="157"/>
      <c r="U90" s="157"/>
      <c r="V90" s="157"/>
      <c r="W90" s="157"/>
      <c r="X90" s="157"/>
      <c r="Y90" s="157"/>
      <c r="Z90" s="157"/>
    </row>
    <row r="91" spans="1:26" ht="15.75" customHeight="1" x14ac:dyDescent="0.25">
      <c r="A91" s="456"/>
      <c r="B91" s="157"/>
      <c r="C91" s="456"/>
      <c r="D91" s="157"/>
      <c r="E91" s="157"/>
      <c r="F91" s="456"/>
      <c r="G91" s="156"/>
      <c r="H91" s="157"/>
      <c r="I91" s="157"/>
      <c r="J91" s="157"/>
      <c r="K91" s="157"/>
      <c r="L91" s="157"/>
      <c r="M91" s="157"/>
      <c r="N91" s="157"/>
      <c r="O91" s="157"/>
      <c r="P91" s="157"/>
      <c r="Q91" s="157"/>
      <c r="R91" s="157"/>
      <c r="S91" s="157"/>
      <c r="T91" s="157"/>
      <c r="U91" s="157"/>
      <c r="V91" s="157"/>
      <c r="W91" s="157"/>
      <c r="X91" s="157"/>
      <c r="Y91" s="157"/>
      <c r="Z91" s="157"/>
    </row>
    <row r="92" spans="1:26" ht="15.75" customHeight="1" x14ac:dyDescent="0.25">
      <c r="A92" s="456"/>
      <c r="B92" s="157"/>
      <c r="C92" s="456"/>
      <c r="D92" s="157"/>
      <c r="E92" s="157"/>
      <c r="F92" s="456"/>
      <c r="G92" s="156"/>
      <c r="H92" s="157"/>
      <c r="I92" s="157"/>
      <c r="J92" s="157"/>
      <c r="K92" s="157"/>
      <c r="L92" s="157"/>
      <c r="M92" s="157"/>
      <c r="N92" s="157"/>
      <c r="O92" s="157"/>
      <c r="P92" s="157"/>
      <c r="Q92" s="157"/>
      <c r="R92" s="157"/>
      <c r="S92" s="157"/>
      <c r="T92" s="157"/>
      <c r="U92" s="157"/>
      <c r="V92" s="157"/>
      <c r="W92" s="157"/>
      <c r="X92" s="157"/>
      <c r="Y92" s="157"/>
      <c r="Z92" s="157"/>
    </row>
    <row r="93" spans="1:26" ht="15.75" customHeight="1" x14ac:dyDescent="0.25">
      <c r="A93" s="456"/>
      <c r="B93" s="157"/>
      <c r="C93" s="456"/>
      <c r="D93" s="157"/>
      <c r="E93" s="157"/>
      <c r="F93" s="456"/>
      <c r="G93" s="156"/>
      <c r="H93" s="157"/>
      <c r="I93" s="157"/>
      <c r="J93" s="157"/>
      <c r="K93" s="157"/>
      <c r="L93" s="157"/>
      <c r="M93" s="157"/>
      <c r="N93" s="157"/>
      <c r="O93" s="157"/>
      <c r="P93" s="157"/>
      <c r="Q93" s="157"/>
      <c r="R93" s="157"/>
      <c r="S93" s="157"/>
      <c r="T93" s="157"/>
      <c r="U93" s="157"/>
      <c r="V93" s="157"/>
      <c r="W93" s="157"/>
      <c r="X93" s="157"/>
      <c r="Y93" s="157"/>
      <c r="Z93" s="157"/>
    </row>
    <row r="94" spans="1:26" ht="15.75" customHeight="1" x14ac:dyDescent="0.25">
      <c r="A94" s="456"/>
      <c r="B94" s="157"/>
      <c r="C94" s="456"/>
      <c r="D94" s="157"/>
      <c r="E94" s="157"/>
      <c r="F94" s="456"/>
      <c r="G94" s="156"/>
      <c r="H94" s="157"/>
      <c r="I94" s="157"/>
      <c r="J94" s="157"/>
      <c r="K94" s="157"/>
      <c r="L94" s="157"/>
      <c r="M94" s="157"/>
      <c r="N94" s="157"/>
      <c r="O94" s="157"/>
      <c r="P94" s="157"/>
      <c r="Q94" s="157"/>
      <c r="R94" s="157"/>
      <c r="S94" s="157"/>
      <c r="T94" s="157"/>
      <c r="U94" s="157"/>
      <c r="V94" s="157"/>
      <c r="W94" s="157"/>
      <c r="X94" s="157"/>
      <c r="Y94" s="157"/>
      <c r="Z94" s="157"/>
    </row>
    <row r="95" spans="1:26" ht="15.75" customHeight="1" x14ac:dyDescent="0.25">
      <c r="A95" s="456"/>
      <c r="B95" s="157"/>
      <c r="C95" s="456"/>
      <c r="D95" s="157"/>
      <c r="E95" s="157"/>
      <c r="F95" s="456"/>
      <c r="G95" s="156"/>
      <c r="H95" s="157"/>
      <c r="I95" s="157"/>
      <c r="J95" s="157"/>
      <c r="K95" s="157"/>
      <c r="L95" s="157"/>
      <c r="M95" s="157"/>
      <c r="N95" s="157"/>
      <c r="O95" s="157"/>
      <c r="P95" s="157"/>
      <c r="Q95" s="157"/>
      <c r="R95" s="157"/>
      <c r="S95" s="157"/>
      <c r="T95" s="157"/>
      <c r="U95" s="157"/>
      <c r="V95" s="157"/>
      <c r="W95" s="157"/>
      <c r="X95" s="157"/>
      <c r="Y95" s="157"/>
      <c r="Z95" s="157"/>
    </row>
    <row r="96" spans="1:26" ht="15.75" customHeight="1" x14ac:dyDescent="0.25">
      <c r="A96" s="456"/>
      <c r="B96" s="157"/>
      <c r="C96" s="456"/>
      <c r="D96" s="157"/>
      <c r="E96" s="157"/>
      <c r="F96" s="456"/>
      <c r="G96" s="156"/>
      <c r="H96" s="157"/>
      <c r="I96" s="157"/>
      <c r="J96" s="157"/>
      <c r="K96" s="157"/>
      <c r="L96" s="157"/>
      <c r="M96" s="157"/>
      <c r="N96" s="157"/>
      <c r="O96" s="157"/>
      <c r="P96" s="157"/>
      <c r="Q96" s="157"/>
      <c r="R96" s="157"/>
      <c r="S96" s="157"/>
      <c r="T96" s="157"/>
      <c r="U96" s="157"/>
      <c r="V96" s="157"/>
      <c r="W96" s="157"/>
      <c r="X96" s="157"/>
      <c r="Y96" s="157"/>
      <c r="Z96" s="157"/>
    </row>
    <row r="97" spans="1:26" ht="15.75" customHeight="1" x14ac:dyDescent="0.25">
      <c r="A97" s="456"/>
      <c r="B97" s="157"/>
      <c r="C97" s="456"/>
      <c r="D97" s="157"/>
      <c r="E97" s="157"/>
      <c r="F97" s="456"/>
      <c r="G97" s="156"/>
      <c r="H97" s="157"/>
      <c r="I97" s="157"/>
      <c r="J97" s="157"/>
      <c r="K97" s="157"/>
      <c r="L97" s="157"/>
      <c r="M97" s="157"/>
      <c r="N97" s="157"/>
      <c r="O97" s="157"/>
      <c r="P97" s="157"/>
      <c r="Q97" s="157"/>
      <c r="R97" s="157"/>
      <c r="S97" s="157"/>
      <c r="T97" s="157"/>
      <c r="U97" s="157"/>
      <c r="V97" s="157"/>
      <c r="W97" s="157"/>
      <c r="X97" s="157"/>
      <c r="Y97" s="157"/>
      <c r="Z97" s="157"/>
    </row>
    <row r="98" spans="1:26" ht="15.75" customHeight="1" x14ac:dyDescent="0.25">
      <c r="A98" s="456"/>
      <c r="B98" s="157"/>
      <c r="C98" s="456"/>
      <c r="D98" s="157"/>
      <c r="E98" s="157"/>
      <c r="F98" s="456"/>
      <c r="G98" s="156"/>
      <c r="H98" s="157"/>
      <c r="I98" s="157"/>
      <c r="J98" s="157"/>
      <c r="K98" s="157"/>
      <c r="L98" s="157"/>
      <c r="M98" s="157"/>
      <c r="N98" s="157"/>
      <c r="O98" s="157"/>
      <c r="P98" s="157"/>
      <c r="Q98" s="157"/>
      <c r="R98" s="157"/>
      <c r="S98" s="157"/>
      <c r="T98" s="157"/>
      <c r="U98" s="157"/>
      <c r="V98" s="157"/>
      <c r="W98" s="157"/>
      <c r="X98" s="157"/>
      <c r="Y98" s="157"/>
      <c r="Z98" s="157"/>
    </row>
    <row r="99" spans="1:26" ht="15.75" customHeight="1" x14ac:dyDescent="0.25">
      <c r="A99" s="456"/>
      <c r="B99" s="157"/>
      <c r="C99" s="456"/>
      <c r="D99" s="157"/>
      <c r="E99" s="157"/>
      <c r="F99" s="456"/>
      <c r="G99" s="156"/>
      <c r="H99" s="157"/>
      <c r="I99" s="157"/>
      <c r="J99" s="157"/>
      <c r="K99" s="157"/>
      <c r="L99" s="157"/>
      <c r="M99" s="157"/>
      <c r="N99" s="157"/>
      <c r="O99" s="157"/>
      <c r="P99" s="157"/>
      <c r="Q99" s="157"/>
      <c r="R99" s="157"/>
      <c r="S99" s="157"/>
      <c r="T99" s="157"/>
      <c r="U99" s="157"/>
      <c r="V99" s="157"/>
      <c r="W99" s="157"/>
      <c r="X99" s="157"/>
      <c r="Y99" s="157"/>
      <c r="Z99" s="157"/>
    </row>
    <row r="100" spans="1:26" ht="15.75" customHeight="1" x14ac:dyDescent="0.25">
      <c r="A100" s="456"/>
      <c r="B100" s="157"/>
      <c r="C100" s="456"/>
      <c r="D100" s="157"/>
      <c r="E100" s="157"/>
      <c r="F100" s="456"/>
      <c r="G100" s="156"/>
      <c r="H100" s="157"/>
      <c r="I100" s="157"/>
      <c r="J100" s="157"/>
      <c r="K100" s="157"/>
      <c r="L100" s="157"/>
      <c r="M100" s="157"/>
      <c r="N100" s="157"/>
      <c r="O100" s="157"/>
      <c r="P100" s="157"/>
      <c r="Q100" s="157"/>
      <c r="R100" s="157"/>
      <c r="S100" s="157"/>
      <c r="T100" s="157"/>
      <c r="U100" s="157"/>
      <c r="V100" s="157"/>
      <c r="W100" s="157"/>
      <c r="X100" s="157"/>
      <c r="Y100" s="157"/>
      <c r="Z100" s="157"/>
    </row>
    <row r="101" spans="1:26" ht="15.75" customHeight="1" x14ac:dyDescent="0.25">
      <c r="A101" s="456"/>
      <c r="B101" s="157"/>
      <c r="C101" s="456"/>
      <c r="D101" s="157"/>
      <c r="E101" s="157"/>
      <c r="F101" s="456"/>
      <c r="G101" s="156"/>
      <c r="H101" s="157"/>
      <c r="I101" s="157"/>
      <c r="J101" s="157"/>
      <c r="K101" s="157"/>
      <c r="L101" s="157"/>
      <c r="M101" s="157"/>
      <c r="N101" s="157"/>
      <c r="O101" s="157"/>
      <c r="P101" s="157"/>
      <c r="Q101" s="157"/>
      <c r="R101" s="157"/>
      <c r="S101" s="157"/>
      <c r="T101" s="157"/>
      <c r="U101" s="157"/>
      <c r="V101" s="157"/>
      <c r="W101" s="157"/>
      <c r="X101" s="157"/>
      <c r="Y101" s="157"/>
      <c r="Z101" s="157"/>
    </row>
    <row r="102" spans="1:26" ht="15.75" customHeight="1" x14ac:dyDescent="0.25">
      <c r="A102" s="456"/>
      <c r="B102" s="157"/>
      <c r="C102" s="456"/>
      <c r="D102" s="157"/>
      <c r="E102" s="157"/>
      <c r="F102" s="456"/>
      <c r="G102" s="156"/>
      <c r="H102" s="157"/>
      <c r="I102" s="157"/>
      <c r="J102" s="157"/>
      <c r="K102" s="157"/>
      <c r="L102" s="157"/>
      <c r="M102" s="157"/>
      <c r="N102" s="157"/>
      <c r="O102" s="157"/>
      <c r="P102" s="157"/>
      <c r="Q102" s="157"/>
      <c r="R102" s="157"/>
      <c r="S102" s="157"/>
      <c r="T102" s="157"/>
      <c r="U102" s="157"/>
      <c r="V102" s="157"/>
      <c r="W102" s="157"/>
      <c r="X102" s="157"/>
      <c r="Y102" s="157"/>
      <c r="Z102" s="157"/>
    </row>
    <row r="103" spans="1:26" ht="15.75" customHeight="1" x14ac:dyDescent="0.25">
      <c r="A103" s="456"/>
      <c r="B103" s="157"/>
      <c r="C103" s="456"/>
      <c r="D103" s="157"/>
      <c r="E103" s="157"/>
      <c r="F103" s="456"/>
      <c r="G103" s="156"/>
      <c r="H103" s="157"/>
      <c r="I103" s="157"/>
      <c r="J103" s="157"/>
      <c r="K103" s="157"/>
      <c r="L103" s="157"/>
      <c r="M103" s="157"/>
      <c r="N103" s="157"/>
      <c r="O103" s="157"/>
      <c r="P103" s="157"/>
      <c r="Q103" s="157"/>
      <c r="R103" s="157"/>
      <c r="S103" s="157"/>
      <c r="T103" s="157"/>
      <c r="U103" s="157"/>
      <c r="V103" s="157"/>
      <c r="W103" s="157"/>
      <c r="X103" s="157"/>
      <c r="Y103" s="157"/>
      <c r="Z103" s="157"/>
    </row>
    <row r="104" spans="1:26" ht="15.75" customHeight="1" x14ac:dyDescent="0.25">
      <c r="A104" s="456"/>
      <c r="B104" s="157"/>
      <c r="C104" s="456"/>
      <c r="D104" s="157"/>
      <c r="E104" s="157"/>
      <c r="F104" s="456"/>
      <c r="G104" s="156"/>
      <c r="H104" s="157"/>
      <c r="I104" s="157"/>
      <c r="J104" s="157"/>
      <c r="K104" s="157"/>
      <c r="L104" s="157"/>
      <c r="M104" s="157"/>
      <c r="N104" s="157"/>
      <c r="O104" s="157"/>
      <c r="P104" s="157"/>
      <c r="Q104" s="157"/>
      <c r="R104" s="157"/>
      <c r="S104" s="157"/>
      <c r="T104" s="157"/>
      <c r="U104" s="157"/>
      <c r="V104" s="157"/>
      <c r="W104" s="157"/>
      <c r="X104" s="157"/>
      <c r="Y104" s="157"/>
      <c r="Z104" s="157"/>
    </row>
    <row r="105" spans="1:26" ht="15.75" customHeight="1" x14ac:dyDescent="0.25">
      <c r="A105" s="456"/>
      <c r="B105" s="157"/>
      <c r="C105" s="456"/>
      <c r="D105" s="157"/>
      <c r="E105" s="157"/>
      <c r="F105" s="456"/>
      <c r="G105" s="156"/>
      <c r="H105" s="157"/>
      <c r="I105" s="157"/>
      <c r="J105" s="157"/>
      <c r="K105" s="157"/>
      <c r="L105" s="157"/>
      <c r="M105" s="157"/>
      <c r="N105" s="157"/>
      <c r="O105" s="157"/>
      <c r="P105" s="157"/>
      <c r="Q105" s="157"/>
      <c r="R105" s="157"/>
      <c r="S105" s="157"/>
      <c r="T105" s="157"/>
      <c r="U105" s="157"/>
      <c r="V105" s="157"/>
      <c r="W105" s="157"/>
      <c r="X105" s="157"/>
      <c r="Y105" s="157"/>
      <c r="Z105" s="157"/>
    </row>
    <row r="106" spans="1:26" ht="15.75" customHeight="1" x14ac:dyDescent="0.25">
      <c r="A106" s="456"/>
      <c r="B106" s="157"/>
      <c r="C106" s="456"/>
      <c r="D106" s="157"/>
      <c r="E106" s="157"/>
      <c r="F106" s="456"/>
      <c r="G106" s="156"/>
      <c r="H106" s="157"/>
      <c r="I106" s="157"/>
      <c r="J106" s="157"/>
      <c r="K106" s="157"/>
      <c r="L106" s="157"/>
      <c r="M106" s="157"/>
      <c r="N106" s="157"/>
      <c r="O106" s="157"/>
      <c r="P106" s="157"/>
      <c r="Q106" s="157"/>
      <c r="R106" s="157"/>
      <c r="S106" s="157"/>
      <c r="T106" s="157"/>
      <c r="U106" s="157"/>
      <c r="V106" s="157"/>
      <c r="W106" s="157"/>
      <c r="X106" s="157"/>
      <c r="Y106" s="157"/>
      <c r="Z106" s="157"/>
    </row>
    <row r="107" spans="1:26" ht="15.75" customHeight="1" x14ac:dyDescent="0.25">
      <c r="A107" s="456"/>
      <c r="B107" s="157"/>
      <c r="C107" s="456"/>
      <c r="D107" s="157"/>
      <c r="E107" s="157"/>
      <c r="F107" s="456"/>
      <c r="G107" s="156"/>
      <c r="H107" s="157"/>
      <c r="I107" s="157"/>
      <c r="J107" s="157"/>
      <c r="K107" s="157"/>
      <c r="L107" s="157"/>
      <c r="M107" s="157"/>
      <c r="N107" s="157"/>
      <c r="O107" s="157"/>
      <c r="P107" s="157"/>
      <c r="Q107" s="157"/>
      <c r="R107" s="157"/>
      <c r="S107" s="157"/>
      <c r="T107" s="157"/>
      <c r="U107" s="157"/>
      <c r="V107" s="157"/>
      <c r="W107" s="157"/>
      <c r="X107" s="157"/>
      <c r="Y107" s="157"/>
      <c r="Z107" s="157"/>
    </row>
    <row r="108" spans="1:26" ht="15.75" customHeight="1" x14ac:dyDescent="0.25">
      <c r="A108" s="456"/>
      <c r="B108" s="157"/>
      <c r="C108" s="456"/>
      <c r="D108" s="157"/>
      <c r="E108" s="157"/>
      <c r="F108" s="456"/>
      <c r="G108" s="156"/>
      <c r="H108" s="157"/>
      <c r="I108" s="157"/>
      <c r="J108" s="157"/>
      <c r="K108" s="157"/>
      <c r="L108" s="157"/>
      <c r="M108" s="157"/>
      <c r="N108" s="157"/>
      <c r="O108" s="157"/>
      <c r="P108" s="157"/>
      <c r="Q108" s="157"/>
      <c r="R108" s="157"/>
      <c r="S108" s="157"/>
      <c r="T108" s="157"/>
      <c r="U108" s="157"/>
      <c r="V108" s="157"/>
      <c r="W108" s="157"/>
      <c r="X108" s="157"/>
      <c r="Y108" s="157"/>
      <c r="Z108" s="157"/>
    </row>
    <row r="109" spans="1:26" ht="15.75" customHeight="1" x14ac:dyDescent="0.25">
      <c r="A109" s="456"/>
      <c r="B109" s="157"/>
      <c r="C109" s="456"/>
      <c r="D109" s="157"/>
      <c r="E109" s="157"/>
      <c r="F109" s="456"/>
      <c r="G109" s="156"/>
      <c r="H109" s="157"/>
      <c r="I109" s="157"/>
      <c r="J109" s="157"/>
      <c r="K109" s="157"/>
      <c r="L109" s="157"/>
      <c r="M109" s="157"/>
      <c r="N109" s="157"/>
      <c r="O109" s="157"/>
      <c r="P109" s="157"/>
      <c r="Q109" s="157"/>
      <c r="R109" s="157"/>
      <c r="S109" s="157"/>
      <c r="T109" s="157"/>
      <c r="U109" s="157"/>
      <c r="V109" s="157"/>
      <c r="W109" s="157"/>
      <c r="X109" s="157"/>
      <c r="Y109" s="157"/>
      <c r="Z109" s="157"/>
    </row>
    <row r="110" spans="1:26" ht="15.75" customHeight="1" x14ac:dyDescent="0.25">
      <c r="A110" s="456"/>
      <c r="B110" s="157"/>
      <c r="C110" s="456"/>
      <c r="D110" s="157"/>
      <c r="E110" s="157"/>
      <c r="F110" s="456"/>
      <c r="G110" s="156"/>
      <c r="H110" s="157"/>
      <c r="I110" s="157"/>
      <c r="J110" s="157"/>
      <c r="K110" s="157"/>
      <c r="L110" s="157"/>
      <c r="M110" s="157"/>
      <c r="N110" s="157"/>
      <c r="O110" s="157"/>
      <c r="P110" s="157"/>
      <c r="Q110" s="157"/>
      <c r="R110" s="157"/>
      <c r="S110" s="157"/>
      <c r="T110" s="157"/>
      <c r="U110" s="157"/>
      <c r="V110" s="157"/>
      <c r="W110" s="157"/>
      <c r="X110" s="157"/>
      <c r="Y110" s="157"/>
      <c r="Z110" s="157"/>
    </row>
    <row r="111" spans="1:26" ht="15.75" customHeight="1" x14ac:dyDescent="0.25">
      <c r="A111" s="456"/>
      <c r="B111" s="157"/>
      <c r="C111" s="456"/>
      <c r="D111" s="157"/>
      <c r="E111" s="157"/>
      <c r="F111" s="456"/>
      <c r="G111" s="156"/>
      <c r="H111" s="157"/>
      <c r="I111" s="157"/>
      <c r="J111" s="157"/>
      <c r="K111" s="157"/>
      <c r="L111" s="157"/>
      <c r="M111" s="157"/>
      <c r="N111" s="157"/>
      <c r="O111" s="157"/>
      <c r="P111" s="157"/>
      <c r="Q111" s="157"/>
      <c r="R111" s="157"/>
      <c r="S111" s="157"/>
      <c r="T111" s="157"/>
      <c r="U111" s="157"/>
      <c r="V111" s="157"/>
      <c r="W111" s="157"/>
      <c r="X111" s="157"/>
      <c r="Y111" s="157"/>
      <c r="Z111" s="157"/>
    </row>
    <row r="112" spans="1:26" ht="15.75" customHeight="1" x14ac:dyDescent="0.25">
      <c r="A112" s="456"/>
      <c r="B112" s="157"/>
      <c r="C112" s="456"/>
      <c r="D112" s="157"/>
      <c r="E112" s="157"/>
      <c r="F112" s="456"/>
      <c r="G112" s="156"/>
      <c r="H112" s="157"/>
      <c r="I112" s="157"/>
      <c r="J112" s="157"/>
      <c r="K112" s="157"/>
      <c r="L112" s="157"/>
      <c r="M112" s="157"/>
      <c r="N112" s="157"/>
      <c r="O112" s="157"/>
      <c r="P112" s="157"/>
      <c r="Q112" s="157"/>
      <c r="R112" s="157"/>
      <c r="S112" s="157"/>
      <c r="T112" s="157"/>
      <c r="U112" s="157"/>
      <c r="V112" s="157"/>
      <c r="W112" s="157"/>
      <c r="X112" s="157"/>
      <c r="Y112" s="157"/>
      <c r="Z112" s="157"/>
    </row>
    <row r="113" spans="1:26" ht="15.75" customHeight="1" x14ac:dyDescent="0.25">
      <c r="A113" s="456"/>
      <c r="B113" s="157"/>
      <c r="C113" s="456"/>
      <c r="D113" s="157"/>
      <c r="E113" s="157"/>
      <c r="F113" s="456"/>
      <c r="G113" s="156"/>
      <c r="H113" s="157"/>
      <c r="I113" s="157"/>
      <c r="J113" s="157"/>
      <c r="K113" s="157"/>
      <c r="L113" s="157"/>
      <c r="M113" s="157"/>
      <c r="N113" s="157"/>
      <c r="O113" s="157"/>
      <c r="P113" s="157"/>
      <c r="Q113" s="157"/>
      <c r="R113" s="157"/>
      <c r="S113" s="157"/>
      <c r="T113" s="157"/>
      <c r="U113" s="157"/>
      <c r="V113" s="157"/>
      <c r="W113" s="157"/>
      <c r="X113" s="157"/>
      <c r="Y113" s="157"/>
      <c r="Z113" s="157"/>
    </row>
    <row r="114" spans="1:26" ht="15.75" customHeight="1" x14ac:dyDescent="0.25">
      <c r="A114" s="456"/>
      <c r="B114" s="157"/>
      <c r="C114" s="456"/>
      <c r="D114" s="157"/>
      <c r="E114" s="157"/>
      <c r="F114" s="456"/>
      <c r="G114" s="156"/>
      <c r="H114" s="157"/>
      <c r="I114" s="157"/>
      <c r="J114" s="157"/>
      <c r="K114" s="157"/>
      <c r="L114" s="157"/>
      <c r="M114" s="157"/>
      <c r="N114" s="157"/>
      <c r="O114" s="157"/>
      <c r="P114" s="157"/>
      <c r="Q114" s="157"/>
      <c r="R114" s="157"/>
      <c r="S114" s="157"/>
      <c r="T114" s="157"/>
      <c r="U114" s="157"/>
      <c r="V114" s="157"/>
      <c r="W114" s="157"/>
      <c r="X114" s="157"/>
      <c r="Y114" s="157"/>
      <c r="Z114" s="157"/>
    </row>
    <row r="115" spans="1:26" ht="15.75" customHeight="1" x14ac:dyDescent="0.25">
      <c r="A115" s="456"/>
      <c r="B115" s="157"/>
      <c r="C115" s="456"/>
      <c r="D115" s="157"/>
      <c r="E115" s="157"/>
      <c r="F115" s="456"/>
      <c r="G115" s="156"/>
      <c r="H115" s="157"/>
      <c r="I115" s="157"/>
      <c r="J115" s="157"/>
      <c r="K115" s="157"/>
      <c r="L115" s="157"/>
      <c r="M115" s="157"/>
      <c r="N115" s="157"/>
      <c r="O115" s="157"/>
      <c r="P115" s="157"/>
      <c r="Q115" s="157"/>
      <c r="R115" s="157"/>
      <c r="S115" s="157"/>
      <c r="T115" s="157"/>
      <c r="U115" s="157"/>
      <c r="V115" s="157"/>
      <c r="W115" s="157"/>
      <c r="X115" s="157"/>
      <c r="Y115" s="157"/>
      <c r="Z115" s="157"/>
    </row>
    <row r="116" spans="1:26" ht="15.75" customHeight="1" x14ac:dyDescent="0.25">
      <c r="A116" s="456"/>
      <c r="B116" s="157"/>
      <c r="C116" s="456"/>
      <c r="D116" s="157"/>
      <c r="E116" s="157"/>
      <c r="F116" s="456"/>
      <c r="G116" s="156"/>
      <c r="H116" s="157"/>
      <c r="I116" s="157"/>
      <c r="J116" s="157"/>
      <c r="K116" s="157"/>
      <c r="L116" s="157"/>
      <c r="M116" s="157"/>
      <c r="N116" s="157"/>
      <c r="O116" s="157"/>
      <c r="P116" s="157"/>
      <c r="Q116" s="157"/>
      <c r="R116" s="157"/>
      <c r="S116" s="157"/>
      <c r="T116" s="157"/>
      <c r="U116" s="157"/>
      <c r="V116" s="157"/>
      <c r="W116" s="157"/>
      <c r="X116" s="157"/>
      <c r="Y116" s="157"/>
      <c r="Z116" s="157"/>
    </row>
    <row r="117" spans="1:26" ht="15.75" customHeight="1" x14ac:dyDescent="0.25">
      <c r="A117" s="456"/>
      <c r="B117" s="157"/>
      <c r="C117" s="456"/>
      <c r="D117" s="157"/>
      <c r="E117" s="157"/>
      <c r="F117" s="456"/>
      <c r="G117" s="156"/>
      <c r="H117" s="157"/>
      <c r="I117" s="157"/>
      <c r="J117" s="157"/>
      <c r="K117" s="157"/>
      <c r="L117" s="157"/>
      <c r="M117" s="157"/>
      <c r="N117" s="157"/>
      <c r="O117" s="157"/>
      <c r="P117" s="157"/>
      <c r="Q117" s="157"/>
      <c r="R117" s="157"/>
      <c r="S117" s="157"/>
      <c r="T117" s="157"/>
      <c r="U117" s="157"/>
      <c r="V117" s="157"/>
      <c r="W117" s="157"/>
      <c r="X117" s="157"/>
      <c r="Y117" s="157"/>
      <c r="Z117" s="157"/>
    </row>
    <row r="118" spans="1:26" ht="15.75" customHeight="1" x14ac:dyDescent="0.25">
      <c r="A118" s="456"/>
      <c r="B118" s="157"/>
      <c r="C118" s="456"/>
      <c r="D118" s="157"/>
      <c r="E118" s="157"/>
      <c r="F118" s="456"/>
      <c r="G118" s="156"/>
      <c r="H118" s="157"/>
      <c r="I118" s="157"/>
      <c r="J118" s="157"/>
      <c r="K118" s="157"/>
      <c r="L118" s="157"/>
      <c r="M118" s="157"/>
      <c r="N118" s="157"/>
      <c r="O118" s="157"/>
      <c r="P118" s="157"/>
      <c r="Q118" s="157"/>
      <c r="R118" s="157"/>
      <c r="S118" s="157"/>
      <c r="T118" s="157"/>
      <c r="U118" s="157"/>
      <c r="V118" s="157"/>
      <c r="W118" s="157"/>
      <c r="X118" s="157"/>
      <c r="Y118" s="157"/>
      <c r="Z118" s="157"/>
    </row>
    <row r="119" spans="1:26" ht="15.75" customHeight="1" x14ac:dyDescent="0.25">
      <c r="A119" s="456"/>
      <c r="B119" s="157"/>
      <c r="C119" s="456"/>
      <c r="D119" s="157"/>
      <c r="E119" s="157"/>
      <c r="F119" s="456"/>
      <c r="G119" s="156"/>
      <c r="H119" s="157"/>
      <c r="I119" s="157"/>
      <c r="J119" s="157"/>
      <c r="K119" s="157"/>
      <c r="L119" s="157"/>
      <c r="M119" s="157"/>
      <c r="N119" s="157"/>
      <c r="O119" s="157"/>
      <c r="P119" s="157"/>
      <c r="Q119" s="157"/>
      <c r="R119" s="157"/>
      <c r="S119" s="157"/>
      <c r="T119" s="157"/>
      <c r="U119" s="157"/>
      <c r="V119" s="157"/>
      <c r="W119" s="157"/>
      <c r="X119" s="157"/>
      <c r="Y119" s="157"/>
      <c r="Z119" s="157"/>
    </row>
    <row r="120" spans="1:26" ht="15.75" customHeight="1" x14ac:dyDescent="0.25">
      <c r="A120" s="456"/>
      <c r="B120" s="157"/>
      <c r="C120" s="456"/>
      <c r="D120" s="157"/>
      <c r="E120" s="157"/>
      <c r="F120" s="456"/>
      <c r="G120" s="156"/>
      <c r="H120" s="157"/>
      <c r="I120" s="157"/>
      <c r="J120" s="157"/>
      <c r="K120" s="157"/>
      <c r="L120" s="157"/>
      <c r="M120" s="157"/>
      <c r="N120" s="157"/>
      <c r="O120" s="157"/>
      <c r="P120" s="157"/>
      <c r="Q120" s="157"/>
      <c r="R120" s="157"/>
      <c r="S120" s="157"/>
      <c r="T120" s="157"/>
      <c r="U120" s="157"/>
      <c r="V120" s="157"/>
      <c r="W120" s="157"/>
      <c r="X120" s="157"/>
      <c r="Y120" s="157"/>
      <c r="Z120" s="157"/>
    </row>
    <row r="121" spans="1:26" ht="15.75" customHeight="1" x14ac:dyDescent="0.25">
      <c r="A121" s="456"/>
      <c r="B121" s="157"/>
      <c r="C121" s="456"/>
      <c r="D121" s="157"/>
      <c r="E121" s="157"/>
      <c r="F121" s="456"/>
      <c r="G121" s="156"/>
      <c r="H121" s="157"/>
      <c r="I121" s="157"/>
      <c r="J121" s="157"/>
      <c r="K121" s="157"/>
      <c r="L121" s="157"/>
      <c r="M121" s="157"/>
      <c r="N121" s="157"/>
      <c r="O121" s="157"/>
      <c r="P121" s="157"/>
      <c r="Q121" s="157"/>
      <c r="R121" s="157"/>
      <c r="S121" s="157"/>
      <c r="T121" s="157"/>
      <c r="U121" s="157"/>
      <c r="V121" s="157"/>
      <c r="W121" s="157"/>
      <c r="X121" s="157"/>
      <c r="Y121" s="157"/>
      <c r="Z121" s="157"/>
    </row>
    <row r="122" spans="1:26" ht="15.75" customHeight="1" x14ac:dyDescent="0.25">
      <c r="A122" s="456"/>
      <c r="B122" s="157"/>
      <c r="C122" s="456"/>
      <c r="D122" s="157"/>
      <c r="E122" s="157"/>
      <c r="F122" s="456"/>
      <c r="G122" s="156"/>
      <c r="H122" s="157"/>
      <c r="I122" s="157"/>
      <c r="J122" s="157"/>
      <c r="K122" s="157"/>
      <c r="L122" s="157"/>
      <c r="M122" s="157"/>
      <c r="N122" s="157"/>
      <c r="O122" s="157"/>
      <c r="P122" s="157"/>
      <c r="Q122" s="157"/>
      <c r="R122" s="157"/>
      <c r="S122" s="157"/>
      <c r="T122" s="157"/>
      <c r="U122" s="157"/>
      <c r="V122" s="157"/>
      <c r="W122" s="157"/>
      <c r="X122" s="157"/>
      <c r="Y122" s="157"/>
      <c r="Z122" s="157"/>
    </row>
    <row r="123" spans="1:26" ht="15.75" customHeight="1" x14ac:dyDescent="0.25">
      <c r="A123" s="456"/>
      <c r="B123" s="157"/>
      <c r="C123" s="456"/>
      <c r="D123" s="157"/>
      <c r="E123" s="157"/>
      <c r="F123" s="456"/>
      <c r="G123" s="156"/>
      <c r="H123" s="157"/>
      <c r="I123" s="157"/>
      <c r="J123" s="157"/>
      <c r="K123" s="157"/>
      <c r="L123" s="157"/>
      <c r="M123" s="157"/>
      <c r="N123" s="157"/>
      <c r="O123" s="157"/>
      <c r="P123" s="157"/>
      <c r="Q123" s="157"/>
      <c r="R123" s="157"/>
      <c r="S123" s="157"/>
      <c r="T123" s="157"/>
      <c r="U123" s="157"/>
      <c r="V123" s="157"/>
      <c r="W123" s="157"/>
      <c r="X123" s="157"/>
      <c r="Y123" s="157"/>
      <c r="Z123" s="157"/>
    </row>
    <row r="124" spans="1:26" ht="15.75" customHeight="1" x14ac:dyDescent="0.25">
      <c r="A124" s="456"/>
      <c r="B124" s="157"/>
      <c r="C124" s="456"/>
      <c r="D124" s="157"/>
      <c r="E124" s="157"/>
      <c r="F124" s="456"/>
      <c r="G124" s="156"/>
      <c r="H124" s="157"/>
      <c r="I124" s="157"/>
      <c r="J124" s="157"/>
      <c r="K124" s="157"/>
      <c r="L124" s="157"/>
      <c r="M124" s="157"/>
      <c r="N124" s="157"/>
      <c r="O124" s="157"/>
      <c r="P124" s="157"/>
      <c r="Q124" s="157"/>
      <c r="R124" s="157"/>
      <c r="S124" s="157"/>
      <c r="T124" s="157"/>
      <c r="U124" s="157"/>
      <c r="V124" s="157"/>
      <c r="W124" s="157"/>
      <c r="X124" s="157"/>
      <c r="Y124" s="157"/>
      <c r="Z124" s="157"/>
    </row>
    <row r="125" spans="1:26" ht="15.75" customHeight="1" x14ac:dyDescent="0.25">
      <c r="A125" s="456"/>
      <c r="B125" s="157"/>
      <c r="C125" s="456"/>
      <c r="D125" s="157"/>
      <c r="E125" s="157"/>
      <c r="F125" s="456"/>
      <c r="G125" s="156"/>
      <c r="H125" s="157"/>
      <c r="I125" s="157"/>
      <c r="J125" s="157"/>
      <c r="K125" s="157"/>
      <c r="L125" s="157"/>
      <c r="M125" s="157"/>
      <c r="N125" s="157"/>
      <c r="O125" s="157"/>
      <c r="P125" s="157"/>
      <c r="Q125" s="157"/>
      <c r="R125" s="157"/>
      <c r="S125" s="157"/>
      <c r="T125" s="157"/>
      <c r="U125" s="157"/>
      <c r="V125" s="157"/>
      <c r="W125" s="157"/>
      <c r="X125" s="157"/>
      <c r="Y125" s="157"/>
      <c r="Z125" s="157"/>
    </row>
    <row r="126" spans="1:26" ht="15.75" customHeight="1" x14ac:dyDescent="0.25">
      <c r="A126" s="456"/>
      <c r="B126" s="157"/>
      <c r="C126" s="456"/>
      <c r="D126" s="157"/>
      <c r="E126" s="157"/>
      <c r="F126" s="456"/>
      <c r="G126" s="156"/>
      <c r="H126" s="157"/>
      <c r="I126" s="157"/>
      <c r="J126" s="157"/>
      <c r="K126" s="157"/>
      <c r="L126" s="157"/>
      <c r="M126" s="157"/>
      <c r="N126" s="157"/>
      <c r="O126" s="157"/>
      <c r="P126" s="157"/>
      <c r="Q126" s="157"/>
      <c r="R126" s="157"/>
      <c r="S126" s="157"/>
      <c r="T126" s="157"/>
      <c r="U126" s="157"/>
      <c r="V126" s="157"/>
      <c r="W126" s="157"/>
      <c r="X126" s="157"/>
      <c r="Y126" s="157"/>
      <c r="Z126" s="157"/>
    </row>
    <row r="127" spans="1:26" ht="15.75" customHeight="1" x14ac:dyDescent="0.25">
      <c r="A127" s="456"/>
      <c r="B127" s="157"/>
      <c r="C127" s="456"/>
      <c r="D127" s="157"/>
      <c r="E127" s="157"/>
      <c r="F127" s="456"/>
      <c r="G127" s="156"/>
      <c r="H127" s="157"/>
      <c r="I127" s="157"/>
      <c r="J127" s="157"/>
      <c r="K127" s="157"/>
      <c r="L127" s="157"/>
      <c r="M127" s="157"/>
      <c r="N127" s="157"/>
      <c r="O127" s="157"/>
      <c r="P127" s="157"/>
      <c r="Q127" s="157"/>
      <c r="R127" s="157"/>
      <c r="S127" s="157"/>
      <c r="T127" s="157"/>
      <c r="U127" s="157"/>
      <c r="V127" s="157"/>
      <c r="W127" s="157"/>
      <c r="X127" s="157"/>
      <c r="Y127" s="157"/>
      <c r="Z127" s="157"/>
    </row>
    <row r="128" spans="1:26" ht="15.75" customHeight="1" x14ac:dyDescent="0.25">
      <c r="A128" s="456"/>
      <c r="B128" s="157"/>
      <c r="C128" s="456"/>
      <c r="D128" s="157"/>
      <c r="E128" s="157"/>
      <c r="F128" s="456"/>
      <c r="G128" s="156"/>
      <c r="H128" s="157"/>
      <c r="I128" s="157"/>
      <c r="J128" s="157"/>
      <c r="K128" s="157"/>
      <c r="L128" s="157"/>
      <c r="M128" s="157"/>
      <c r="N128" s="157"/>
      <c r="O128" s="157"/>
      <c r="P128" s="157"/>
      <c r="Q128" s="157"/>
      <c r="R128" s="157"/>
      <c r="S128" s="157"/>
      <c r="T128" s="157"/>
      <c r="U128" s="157"/>
      <c r="V128" s="157"/>
      <c r="W128" s="157"/>
      <c r="X128" s="157"/>
      <c r="Y128" s="157"/>
      <c r="Z128" s="157"/>
    </row>
    <row r="129" spans="1:26" ht="15.75" customHeight="1" x14ac:dyDescent="0.25">
      <c r="A129" s="456"/>
      <c r="B129" s="157"/>
      <c r="C129" s="456"/>
      <c r="D129" s="157"/>
      <c r="E129" s="157"/>
      <c r="F129" s="456"/>
      <c r="G129" s="156"/>
      <c r="H129" s="157"/>
      <c r="I129" s="157"/>
      <c r="J129" s="157"/>
      <c r="K129" s="157"/>
      <c r="L129" s="157"/>
      <c r="M129" s="157"/>
      <c r="N129" s="157"/>
      <c r="O129" s="157"/>
      <c r="P129" s="157"/>
      <c r="Q129" s="157"/>
      <c r="R129" s="157"/>
      <c r="S129" s="157"/>
      <c r="T129" s="157"/>
      <c r="U129" s="157"/>
      <c r="V129" s="157"/>
      <c r="W129" s="157"/>
      <c r="X129" s="157"/>
      <c r="Y129" s="157"/>
      <c r="Z129" s="157"/>
    </row>
    <row r="130" spans="1:26" ht="15.75" customHeight="1" x14ac:dyDescent="0.25">
      <c r="A130" s="456"/>
      <c r="B130" s="157"/>
      <c r="C130" s="456"/>
      <c r="D130" s="157"/>
      <c r="E130" s="157"/>
      <c r="F130" s="456"/>
      <c r="G130" s="156"/>
      <c r="H130" s="157"/>
      <c r="I130" s="157"/>
      <c r="J130" s="157"/>
      <c r="K130" s="157"/>
      <c r="L130" s="157"/>
      <c r="M130" s="157"/>
      <c r="N130" s="157"/>
      <c r="O130" s="157"/>
      <c r="P130" s="157"/>
      <c r="Q130" s="157"/>
      <c r="R130" s="157"/>
      <c r="S130" s="157"/>
      <c r="T130" s="157"/>
      <c r="U130" s="157"/>
      <c r="V130" s="157"/>
      <c r="W130" s="157"/>
      <c r="X130" s="157"/>
      <c r="Y130" s="157"/>
      <c r="Z130" s="157"/>
    </row>
    <row r="131" spans="1:26" ht="15.75" customHeight="1" x14ac:dyDescent="0.25">
      <c r="A131" s="456"/>
      <c r="B131" s="157"/>
      <c r="C131" s="456"/>
      <c r="D131" s="157"/>
      <c r="E131" s="157"/>
      <c r="F131" s="456"/>
      <c r="G131" s="156"/>
      <c r="H131" s="157"/>
      <c r="I131" s="157"/>
      <c r="J131" s="157"/>
      <c r="K131" s="157"/>
      <c r="L131" s="157"/>
      <c r="M131" s="157"/>
      <c r="N131" s="157"/>
      <c r="O131" s="157"/>
      <c r="P131" s="157"/>
      <c r="Q131" s="157"/>
      <c r="R131" s="157"/>
      <c r="S131" s="157"/>
      <c r="T131" s="157"/>
      <c r="U131" s="157"/>
      <c r="V131" s="157"/>
      <c r="W131" s="157"/>
      <c r="X131" s="157"/>
      <c r="Y131" s="157"/>
      <c r="Z131" s="157"/>
    </row>
    <row r="132" spans="1:26" ht="15.75" customHeight="1" x14ac:dyDescent="0.25">
      <c r="A132" s="456"/>
      <c r="B132" s="157"/>
      <c r="C132" s="456"/>
      <c r="D132" s="157"/>
      <c r="E132" s="157"/>
      <c r="F132" s="456"/>
      <c r="G132" s="156"/>
      <c r="H132" s="157"/>
      <c r="I132" s="157"/>
      <c r="J132" s="157"/>
      <c r="K132" s="157"/>
      <c r="L132" s="157"/>
      <c r="M132" s="157"/>
      <c r="N132" s="157"/>
      <c r="O132" s="157"/>
      <c r="P132" s="157"/>
      <c r="Q132" s="157"/>
      <c r="R132" s="157"/>
      <c r="S132" s="157"/>
      <c r="T132" s="157"/>
      <c r="U132" s="157"/>
      <c r="V132" s="157"/>
      <c r="W132" s="157"/>
      <c r="X132" s="157"/>
      <c r="Y132" s="157"/>
      <c r="Z132" s="157"/>
    </row>
    <row r="133" spans="1:26" ht="15.75" customHeight="1" x14ac:dyDescent="0.25">
      <c r="A133" s="456"/>
      <c r="B133" s="157"/>
      <c r="C133" s="456"/>
      <c r="D133" s="157"/>
      <c r="E133" s="157"/>
      <c r="F133" s="456"/>
      <c r="G133" s="156"/>
      <c r="H133" s="157"/>
      <c r="I133" s="157"/>
      <c r="J133" s="157"/>
      <c r="K133" s="157"/>
      <c r="L133" s="157"/>
      <c r="M133" s="157"/>
      <c r="N133" s="157"/>
      <c r="O133" s="157"/>
      <c r="P133" s="157"/>
      <c r="Q133" s="157"/>
      <c r="R133" s="157"/>
      <c r="S133" s="157"/>
      <c r="T133" s="157"/>
      <c r="U133" s="157"/>
      <c r="V133" s="157"/>
      <c r="W133" s="157"/>
      <c r="X133" s="157"/>
      <c r="Y133" s="157"/>
      <c r="Z133" s="157"/>
    </row>
    <row r="134" spans="1:26" ht="15.75" customHeight="1" x14ac:dyDescent="0.25">
      <c r="A134" s="456"/>
      <c r="B134" s="157"/>
      <c r="C134" s="456"/>
      <c r="D134" s="157"/>
      <c r="E134" s="157"/>
      <c r="F134" s="456"/>
      <c r="G134" s="156"/>
      <c r="H134" s="157"/>
      <c r="I134" s="157"/>
      <c r="J134" s="157"/>
      <c r="K134" s="157"/>
      <c r="L134" s="157"/>
      <c r="M134" s="157"/>
      <c r="N134" s="157"/>
      <c r="O134" s="157"/>
      <c r="P134" s="157"/>
      <c r="Q134" s="157"/>
      <c r="R134" s="157"/>
      <c r="S134" s="157"/>
      <c r="T134" s="157"/>
      <c r="U134" s="157"/>
      <c r="V134" s="157"/>
      <c r="W134" s="157"/>
      <c r="X134" s="157"/>
      <c r="Y134" s="157"/>
      <c r="Z134" s="157"/>
    </row>
    <row r="135" spans="1:26" ht="15.75" customHeight="1" x14ac:dyDescent="0.25">
      <c r="A135" s="456"/>
      <c r="B135" s="157"/>
      <c r="C135" s="456"/>
      <c r="D135" s="157"/>
      <c r="E135" s="157"/>
      <c r="F135" s="456"/>
      <c r="G135" s="156"/>
      <c r="H135" s="157"/>
      <c r="I135" s="157"/>
      <c r="J135" s="157"/>
      <c r="K135" s="157"/>
      <c r="L135" s="157"/>
      <c r="M135" s="157"/>
      <c r="N135" s="157"/>
      <c r="O135" s="157"/>
      <c r="P135" s="157"/>
      <c r="Q135" s="157"/>
      <c r="R135" s="157"/>
      <c r="S135" s="157"/>
      <c r="T135" s="157"/>
      <c r="U135" s="157"/>
      <c r="V135" s="157"/>
      <c r="W135" s="157"/>
      <c r="X135" s="157"/>
      <c r="Y135" s="157"/>
      <c r="Z135" s="157"/>
    </row>
    <row r="136" spans="1:26" ht="15.75" customHeight="1" x14ac:dyDescent="0.25">
      <c r="A136" s="456"/>
      <c r="B136" s="157"/>
      <c r="C136" s="456"/>
      <c r="D136" s="157"/>
      <c r="E136" s="157"/>
      <c r="F136" s="456"/>
      <c r="G136" s="156"/>
      <c r="H136" s="157"/>
      <c r="I136" s="157"/>
      <c r="J136" s="157"/>
      <c r="K136" s="157"/>
      <c r="L136" s="157"/>
      <c r="M136" s="157"/>
      <c r="N136" s="157"/>
      <c r="O136" s="157"/>
      <c r="P136" s="157"/>
      <c r="Q136" s="157"/>
      <c r="R136" s="157"/>
      <c r="S136" s="157"/>
      <c r="T136" s="157"/>
      <c r="U136" s="157"/>
      <c r="V136" s="157"/>
      <c r="W136" s="157"/>
      <c r="X136" s="157"/>
      <c r="Y136" s="157"/>
      <c r="Z136" s="157"/>
    </row>
    <row r="137" spans="1:26" ht="15.75" customHeight="1" x14ac:dyDescent="0.25">
      <c r="A137" s="456"/>
      <c r="B137" s="157"/>
      <c r="C137" s="456"/>
      <c r="D137" s="157"/>
      <c r="E137" s="157"/>
      <c r="F137" s="456"/>
      <c r="G137" s="156"/>
      <c r="H137" s="157"/>
      <c r="I137" s="157"/>
      <c r="J137" s="157"/>
      <c r="K137" s="157"/>
      <c r="L137" s="157"/>
      <c r="M137" s="157"/>
      <c r="N137" s="157"/>
      <c r="O137" s="157"/>
      <c r="P137" s="157"/>
      <c r="Q137" s="157"/>
      <c r="R137" s="157"/>
      <c r="S137" s="157"/>
      <c r="T137" s="157"/>
      <c r="U137" s="157"/>
      <c r="V137" s="157"/>
      <c r="W137" s="157"/>
      <c r="X137" s="157"/>
      <c r="Y137" s="157"/>
      <c r="Z137" s="157"/>
    </row>
    <row r="138" spans="1:26" ht="15.75" customHeight="1" x14ac:dyDescent="0.25">
      <c r="A138" s="456"/>
      <c r="B138" s="157"/>
      <c r="C138" s="456"/>
      <c r="D138" s="157"/>
      <c r="E138" s="157"/>
      <c r="F138" s="456"/>
      <c r="G138" s="156"/>
      <c r="H138" s="157"/>
      <c r="I138" s="157"/>
      <c r="J138" s="157"/>
      <c r="K138" s="157"/>
      <c r="L138" s="157"/>
      <c r="M138" s="157"/>
      <c r="N138" s="157"/>
      <c r="O138" s="157"/>
      <c r="P138" s="157"/>
      <c r="Q138" s="157"/>
      <c r="R138" s="157"/>
      <c r="S138" s="157"/>
      <c r="T138" s="157"/>
      <c r="U138" s="157"/>
      <c r="V138" s="157"/>
      <c r="W138" s="157"/>
      <c r="X138" s="157"/>
      <c r="Y138" s="157"/>
      <c r="Z138" s="157"/>
    </row>
    <row r="139" spans="1:26" ht="15.75" customHeight="1" x14ac:dyDescent="0.25">
      <c r="A139" s="456"/>
      <c r="B139" s="157"/>
      <c r="C139" s="456"/>
      <c r="D139" s="157"/>
      <c r="E139" s="157"/>
      <c r="F139" s="456"/>
      <c r="G139" s="156"/>
      <c r="H139" s="157"/>
      <c r="I139" s="157"/>
      <c r="J139" s="157"/>
      <c r="K139" s="157"/>
      <c r="L139" s="157"/>
      <c r="M139" s="157"/>
      <c r="N139" s="157"/>
      <c r="O139" s="157"/>
      <c r="P139" s="157"/>
      <c r="Q139" s="157"/>
      <c r="R139" s="157"/>
      <c r="S139" s="157"/>
      <c r="T139" s="157"/>
      <c r="U139" s="157"/>
      <c r="V139" s="157"/>
      <c r="W139" s="157"/>
      <c r="X139" s="157"/>
      <c r="Y139" s="157"/>
      <c r="Z139" s="157"/>
    </row>
    <row r="140" spans="1:26" ht="15.75" customHeight="1" x14ac:dyDescent="0.25">
      <c r="A140" s="456"/>
      <c r="B140" s="157"/>
      <c r="C140" s="456"/>
      <c r="D140" s="157"/>
      <c r="E140" s="157"/>
      <c r="F140" s="456"/>
      <c r="G140" s="156"/>
      <c r="H140" s="157"/>
      <c r="I140" s="157"/>
      <c r="J140" s="157"/>
      <c r="K140" s="157"/>
      <c r="L140" s="157"/>
      <c r="M140" s="157"/>
      <c r="N140" s="157"/>
      <c r="O140" s="157"/>
      <c r="P140" s="157"/>
      <c r="Q140" s="157"/>
      <c r="R140" s="157"/>
      <c r="S140" s="157"/>
      <c r="T140" s="157"/>
      <c r="U140" s="157"/>
      <c r="V140" s="157"/>
      <c r="W140" s="157"/>
      <c r="X140" s="157"/>
      <c r="Y140" s="157"/>
      <c r="Z140" s="157"/>
    </row>
    <row r="141" spans="1:26" ht="15.75" customHeight="1" x14ac:dyDescent="0.25">
      <c r="A141" s="456"/>
      <c r="B141" s="157"/>
      <c r="C141" s="456"/>
      <c r="D141" s="157"/>
      <c r="E141" s="157"/>
      <c r="F141" s="456"/>
      <c r="G141" s="156"/>
      <c r="H141" s="157"/>
      <c r="I141" s="157"/>
      <c r="J141" s="157"/>
      <c r="K141" s="157"/>
      <c r="L141" s="157"/>
      <c r="M141" s="157"/>
      <c r="N141" s="157"/>
      <c r="O141" s="157"/>
      <c r="P141" s="157"/>
      <c r="Q141" s="157"/>
      <c r="R141" s="157"/>
      <c r="S141" s="157"/>
      <c r="T141" s="157"/>
      <c r="U141" s="157"/>
      <c r="V141" s="157"/>
      <c r="W141" s="157"/>
      <c r="X141" s="157"/>
      <c r="Y141" s="157"/>
      <c r="Z141" s="157"/>
    </row>
    <row r="142" spans="1:26" ht="15.75" customHeight="1" x14ac:dyDescent="0.25">
      <c r="A142" s="456"/>
      <c r="B142" s="157"/>
      <c r="C142" s="456"/>
      <c r="D142" s="157"/>
      <c r="E142" s="157"/>
      <c r="F142" s="456"/>
      <c r="G142" s="156"/>
      <c r="H142" s="157"/>
      <c r="I142" s="157"/>
      <c r="J142" s="157"/>
      <c r="K142" s="157"/>
      <c r="L142" s="157"/>
      <c r="M142" s="157"/>
      <c r="N142" s="157"/>
      <c r="O142" s="157"/>
      <c r="P142" s="157"/>
      <c r="Q142" s="157"/>
      <c r="R142" s="157"/>
      <c r="S142" s="157"/>
      <c r="T142" s="157"/>
      <c r="U142" s="157"/>
      <c r="V142" s="157"/>
      <c r="W142" s="157"/>
      <c r="X142" s="157"/>
      <c r="Y142" s="157"/>
      <c r="Z142" s="157"/>
    </row>
    <row r="143" spans="1:26" ht="15.75" customHeight="1" x14ac:dyDescent="0.25">
      <c r="A143" s="456"/>
      <c r="B143" s="157"/>
      <c r="C143" s="456"/>
      <c r="D143" s="157"/>
      <c r="E143" s="157"/>
      <c r="F143" s="456"/>
      <c r="G143" s="156"/>
      <c r="H143" s="157"/>
      <c r="I143" s="157"/>
      <c r="J143" s="157"/>
      <c r="K143" s="157"/>
      <c r="L143" s="157"/>
      <c r="M143" s="157"/>
      <c r="N143" s="157"/>
      <c r="O143" s="157"/>
      <c r="P143" s="157"/>
      <c r="Q143" s="157"/>
      <c r="R143" s="157"/>
      <c r="S143" s="157"/>
      <c r="T143" s="157"/>
      <c r="U143" s="157"/>
      <c r="V143" s="157"/>
      <c r="W143" s="157"/>
      <c r="X143" s="157"/>
      <c r="Y143" s="157"/>
      <c r="Z143" s="157"/>
    </row>
    <row r="144" spans="1:26" ht="15.75" customHeight="1" x14ac:dyDescent="0.25">
      <c r="A144" s="456"/>
      <c r="B144" s="157"/>
      <c r="C144" s="456"/>
      <c r="D144" s="157"/>
      <c r="E144" s="157"/>
      <c r="F144" s="456"/>
      <c r="G144" s="156"/>
      <c r="H144" s="157"/>
      <c r="I144" s="157"/>
      <c r="J144" s="157"/>
      <c r="K144" s="157"/>
      <c r="L144" s="157"/>
      <c r="M144" s="157"/>
      <c r="N144" s="157"/>
      <c r="O144" s="157"/>
      <c r="P144" s="157"/>
      <c r="Q144" s="157"/>
      <c r="R144" s="157"/>
      <c r="S144" s="157"/>
      <c r="T144" s="157"/>
      <c r="U144" s="157"/>
      <c r="V144" s="157"/>
      <c r="W144" s="157"/>
      <c r="X144" s="157"/>
      <c r="Y144" s="157"/>
      <c r="Z144" s="157"/>
    </row>
    <row r="145" spans="1:26" ht="15.75" customHeight="1" x14ac:dyDescent="0.25">
      <c r="A145" s="456"/>
      <c r="B145" s="157"/>
      <c r="C145" s="456"/>
      <c r="D145" s="157"/>
      <c r="E145" s="157"/>
      <c r="F145" s="456"/>
      <c r="G145" s="156"/>
      <c r="H145" s="157"/>
      <c r="I145" s="157"/>
      <c r="J145" s="157"/>
      <c r="K145" s="157"/>
      <c r="L145" s="157"/>
      <c r="M145" s="157"/>
      <c r="N145" s="157"/>
      <c r="O145" s="157"/>
      <c r="P145" s="157"/>
      <c r="Q145" s="157"/>
      <c r="R145" s="157"/>
      <c r="S145" s="157"/>
      <c r="T145" s="157"/>
      <c r="U145" s="157"/>
      <c r="V145" s="157"/>
      <c r="W145" s="157"/>
      <c r="X145" s="157"/>
      <c r="Y145" s="157"/>
      <c r="Z145" s="157"/>
    </row>
    <row r="146" spans="1:26" ht="15.75" customHeight="1" x14ac:dyDescent="0.25">
      <c r="A146" s="456"/>
      <c r="B146" s="157"/>
      <c r="C146" s="456"/>
      <c r="D146" s="157"/>
      <c r="E146" s="157"/>
      <c r="F146" s="456"/>
      <c r="G146" s="156"/>
      <c r="H146" s="157"/>
      <c r="I146" s="157"/>
      <c r="J146" s="157"/>
      <c r="K146" s="157"/>
      <c r="L146" s="157"/>
      <c r="M146" s="157"/>
      <c r="N146" s="157"/>
      <c r="O146" s="157"/>
      <c r="P146" s="157"/>
      <c r="Q146" s="157"/>
      <c r="R146" s="157"/>
      <c r="S146" s="157"/>
      <c r="T146" s="157"/>
      <c r="U146" s="157"/>
      <c r="V146" s="157"/>
      <c r="W146" s="157"/>
      <c r="X146" s="157"/>
      <c r="Y146" s="157"/>
      <c r="Z146" s="157"/>
    </row>
    <row r="147" spans="1:26" ht="15.75" customHeight="1" x14ac:dyDescent="0.25">
      <c r="A147" s="456"/>
      <c r="B147" s="157"/>
      <c r="C147" s="456"/>
      <c r="D147" s="157"/>
      <c r="E147" s="157"/>
      <c r="F147" s="456"/>
      <c r="G147" s="156"/>
      <c r="H147" s="157"/>
      <c r="I147" s="157"/>
      <c r="J147" s="157"/>
      <c r="K147" s="157"/>
      <c r="L147" s="157"/>
      <c r="M147" s="157"/>
      <c r="N147" s="157"/>
      <c r="O147" s="157"/>
      <c r="P147" s="157"/>
      <c r="Q147" s="157"/>
      <c r="R147" s="157"/>
      <c r="S147" s="157"/>
      <c r="T147" s="157"/>
      <c r="U147" s="157"/>
      <c r="V147" s="157"/>
      <c r="W147" s="157"/>
      <c r="X147" s="157"/>
      <c r="Y147" s="157"/>
      <c r="Z147" s="157"/>
    </row>
    <row r="148" spans="1:26" ht="15.75" customHeight="1" x14ac:dyDescent="0.25">
      <c r="A148" s="456"/>
      <c r="B148" s="157"/>
      <c r="C148" s="456"/>
      <c r="D148" s="157"/>
      <c r="E148" s="157"/>
      <c r="F148" s="456"/>
      <c r="G148" s="156"/>
      <c r="H148" s="157"/>
      <c r="I148" s="157"/>
      <c r="J148" s="157"/>
      <c r="K148" s="157"/>
      <c r="L148" s="157"/>
      <c r="M148" s="157"/>
      <c r="N148" s="157"/>
      <c r="O148" s="157"/>
      <c r="P148" s="157"/>
      <c r="Q148" s="157"/>
      <c r="R148" s="157"/>
      <c r="S148" s="157"/>
      <c r="T148" s="157"/>
      <c r="U148" s="157"/>
      <c r="V148" s="157"/>
      <c r="W148" s="157"/>
      <c r="X148" s="157"/>
      <c r="Y148" s="157"/>
      <c r="Z148" s="157"/>
    </row>
    <row r="149" spans="1:26" ht="15.75" customHeight="1" x14ac:dyDescent="0.25">
      <c r="A149" s="456"/>
      <c r="B149" s="157"/>
      <c r="C149" s="456"/>
      <c r="D149" s="157"/>
      <c r="E149" s="157"/>
      <c r="F149" s="456"/>
      <c r="G149" s="156"/>
      <c r="H149" s="157"/>
      <c r="I149" s="157"/>
      <c r="J149" s="157"/>
      <c r="K149" s="157"/>
      <c r="L149" s="157"/>
      <c r="M149" s="157"/>
      <c r="N149" s="157"/>
      <c r="O149" s="157"/>
      <c r="P149" s="157"/>
      <c r="Q149" s="157"/>
      <c r="R149" s="157"/>
      <c r="S149" s="157"/>
      <c r="T149" s="157"/>
      <c r="U149" s="157"/>
      <c r="V149" s="157"/>
      <c r="W149" s="157"/>
      <c r="X149" s="157"/>
      <c r="Y149" s="157"/>
      <c r="Z149" s="157"/>
    </row>
    <row r="150" spans="1:26" ht="15.75" customHeight="1" x14ac:dyDescent="0.25">
      <c r="A150" s="456"/>
      <c r="B150" s="157"/>
      <c r="C150" s="456"/>
      <c r="D150" s="157"/>
      <c r="E150" s="157"/>
      <c r="F150" s="456"/>
      <c r="G150" s="156"/>
      <c r="H150" s="157"/>
      <c r="I150" s="157"/>
      <c r="J150" s="157"/>
      <c r="K150" s="157"/>
      <c r="L150" s="157"/>
      <c r="M150" s="157"/>
      <c r="N150" s="157"/>
      <c r="O150" s="157"/>
      <c r="P150" s="157"/>
      <c r="Q150" s="157"/>
      <c r="R150" s="157"/>
      <c r="S150" s="157"/>
      <c r="T150" s="157"/>
      <c r="U150" s="157"/>
      <c r="V150" s="157"/>
      <c r="W150" s="157"/>
      <c r="X150" s="157"/>
      <c r="Y150" s="157"/>
      <c r="Z150" s="157"/>
    </row>
    <row r="151" spans="1:26" ht="15.75" customHeight="1" x14ac:dyDescent="0.25">
      <c r="A151" s="456"/>
      <c r="B151" s="157"/>
      <c r="C151" s="456"/>
      <c r="D151" s="157"/>
      <c r="E151" s="157"/>
      <c r="F151" s="456"/>
      <c r="G151" s="156"/>
      <c r="H151" s="157"/>
      <c r="I151" s="157"/>
      <c r="J151" s="157"/>
      <c r="K151" s="157"/>
      <c r="L151" s="157"/>
      <c r="M151" s="157"/>
      <c r="N151" s="157"/>
      <c r="O151" s="157"/>
      <c r="P151" s="157"/>
      <c r="Q151" s="157"/>
      <c r="R151" s="157"/>
      <c r="S151" s="157"/>
      <c r="T151" s="157"/>
      <c r="U151" s="157"/>
      <c r="V151" s="157"/>
      <c r="W151" s="157"/>
      <c r="X151" s="157"/>
      <c r="Y151" s="157"/>
      <c r="Z151" s="157"/>
    </row>
    <row r="152" spans="1:26" ht="15.75" customHeight="1" x14ac:dyDescent="0.25">
      <c r="A152" s="456"/>
      <c r="B152" s="157"/>
      <c r="C152" s="456"/>
      <c r="D152" s="157"/>
      <c r="E152" s="157"/>
      <c r="F152" s="456"/>
      <c r="G152" s="156"/>
      <c r="H152" s="157"/>
      <c r="I152" s="157"/>
      <c r="J152" s="157"/>
      <c r="K152" s="157"/>
      <c r="L152" s="157"/>
      <c r="M152" s="157"/>
      <c r="N152" s="157"/>
      <c r="O152" s="157"/>
      <c r="P152" s="157"/>
      <c r="Q152" s="157"/>
      <c r="R152" s="157"/>
      <c r="S152" s="157"/>
      <c r="T152" s="157"/>
      <c r="U152" s="157"/>
      <c r="V152" s="157"/>
      <c r="W152" s="157"/>
      <c r="X152" s="157"/>
      <c r="Y152" s="157"/>
      <c r="Z152" s="157"/>
    </row>
    <row r="153" spans="1:26" ht="15.75" customHeight="1" x14ac:dyDescent="0.25">
      <c r="A153" s="456"/>
      <c r="B153" s="157"/>
      <c r="C153" s="456"/>
      <c r="D153" s="157"/>
      <c r="E153" s="157"/>
      <c r="F153" s="456"/>
      <c r="G153" s="156"/>
      <c r="H153" s="157"/>
      <c r="I153" s="157"/>
      <c r="J153" s="157"/>
      <c r="K153" s="157"/>
      <c r="L153" s="157"/>
      <c r="M153" s="157"/>
      <c r="N153" s="157"/>
      <c r="O153" s="157"/>
      <c r="P153" s="157"/>
      <c r="Q153" s="157"/>
      <c r="R153" s="157"/>
      <c r="S153" s="157"/>
      <c r="T153" s="157"/>
      <c r="U153" s="157"/>
      <c r="V153" s="157"/>
      <c r="W153" s="157"/>
      <c r="X153" s="157"/>
      <c r="Y153" s="157"/>
      <c r="Z153" s="157"/>
    </row>
    <row r="154" spans="1:26" ht="15.75" customHeight="1" x14ac:dyDescent="0.25">
      <c r="A154" s="456"/>
      <c r="B154" s="157"/>
      <c r="C154" s="456"/>
      <c r="D154" s="157"/>
      <c r="E154" s="157"/>
      <c r="F154" s="456"/>
      <c r="G154" s="156"/>
      <c r="H154" s="157"/>
      <c r="I154" s="157"/>
      <c r="J154" s="157"/>
      <c r="K154" s="157"/>
      <c r="L154" s="157"/>
      <c r="M154" s="157"/>
      <c r="N154" s="157"/>
      <c r="O154" s="157"/>
      <c r="P154" s="157"/>
      <c r="Q154" s="157"/>
      <c r="R154" s="157"/>
      <c r="S154" s="157"/>
      <c r="T154" s="157"/>
      <c r="U154" s="157"/>
      <c r="V154" s="157"/>
      <c r="W154" s="157"/>
      <c r="X154" s="157"/>
      <c r="Y154" s="157"/>
      <c r="Z154" s="157"/>
    </row>
    <row r="155" spans="1:26" ht="15.75" customHeight="1" x14ac:dyDescent="0.25">
      <c r="A155" s="456"/>
      <c r="B155" s="157"/>
      <c r="C155" s="456"/>
      <c r="D155" s="157"/>
      <c r="E155" s="157"/>
      <c r="F155" s="456"/>
      <c r="G155" s="156"/>
      <c r="H155" s="157"/>
      <c r="I155" s="157"/>
      <c r="J155" s="157"/>
      <c r="K155" s="157"/>
      <c r="L155" s="157"/>
      <c r="M155" s="157"/>
      <c r="N155" s="157"/>
      <c r="O155" s="157"/>
      <c r="P155" s="157"/>
      <c r="Q155" s="157"/>
      <c r="R155" s="157"/>
      <c r="S155" s="157"/>
      <c r="T155" s="157"/>
      <c r="U155" s="157"/>
      <c r="V155" s="157"/>
      <c r="W155" s="157"/>
      <c r="X155" s="157"/>
      <c r="Y155" s="157"/>
      <c r="Z155" s="157"/>
    </row>
    <row r="156" spans="1:26" ht="15.75" customHeight="1" x14ac:dyDescent="0.25">
      <c r="A156" s="456"/>
      <c r="B156" s="157"/>
      <c r="C156" s="456"/>
      <c r="D156" s="157"/>
      <c r="E156" s="157"/>
      <c r="F156" s="456"/>
      <c r="G156" s="156"/>
      <c r="H156" s="157"/>
      <c r="I156" s="157"/>
      <c r="J156" s="157"/>
      <c r="K156" s="157"/>
      <c r="L156" s="157"/>
      <c r="M156" s="157"/>
      <c r="N156" s="157"/>
      <c r="O156" s="157"/>
      <c r="P156" s="157"/>
      <c r="Q156" s="157"/>
      <c r="R156" s="157"/>
      <c r="S156" s="157"/>
      <c r="T156" s="157"/>
      <c r="U156" s="157"/>
      <c r="V156" s="157"/>
      <c r="W156" s="157"/>
      <c r="X156" s="157"/>
      <c r="Y156" s="157"/>
      <c r="Z156" s="157"/>
    </row>
    <row r="157" spans="1:26" ht="15.75" customHeight="1" x14ac:dyDescent="0.25">
      <c r="A157" s="456"/>
      <c r="B157" s="157"/>
      <c r="C157" s="456"/>
      <c r="D157" s="157"/>
      <c r="E157" s="157"/>
      <c r="F157" s="456"/>
      <c r="G157" s="156"/>
      <c r="H157" s="157"/>
      <c r="I157" s="157"/>
      <c r="J157" s="157"/>
      <c r="K157" s="157"/>
      <c r="L157" s="157"/>
      <c r="M157" s="157"/>
      <c r="N157" s="157"/>
      <c r="O157" s="157"/>
      <c r="P157" s="157"/>
      <c r="Q157" s="157"/>
      <c r="R157" s="157"/>
      <c r="S157" s="157"/>
      <c r="T157" s="157"/>
      <c r="U157" s="157"/>
      <c r="V157" s="157"/>
      <c r="W157" s="157"/>
      <c r="X157" s="157"/>
      <c r="Y157" s="157"/>
      <c r="Z157" s="157"/>
    </row>
    <row r="158" spans="1:26" ht="15.75" customHeight="1" x14ac:dyDescent="0.25">
      <c r="A158" s="456"/>
      <c r="B158" s="157"/>
      <c r="C158" s="456"/>
      <c r="D158" s="157"/>
      <c r="E158" s="157"/>
      <c r="F158" s="456"/>
      <c r="G158" s="156"/>
      <c r="H158" s="157"/>
      <c r="I158" s="157"/>
      <c r="J158" s="157"/>
      <c r="K158" s="157"/>
      <c r="L158" s="157"/>
      <c r="M158" s="157"/>
      <c r="N158" s="157"/>
      <c r="O158" s="157"/>
      <c r="P158" s="157"/>
      <c r="Q158" s="157"/>
      <c r="R158" s="157"/>
      <c r="S158" s="157"/>
      <c r="T158" s="157"/>
      <c r="U158" s="157"/>
      <c r="V158" s="157"/>
      <c r="W158" s="157"/>
      <c r="X158" s="157"/>
      <c r="Y158" s="157"/>
      <c r="Z158" s="157"/>
    </row>
    <row r="159" spans="1:26" ht="15.75" customHeight="1" x14ac:dyDescent="0.25">
      <c r="A159" s="456"/>
      <c r="B159" s="157"/>
      <c r="C159" s="456"/>
      <c r="D159" s="157"/>
      <c r="E159" s="157"/>
      <c r="F159" s="456"/>
      <c r="G159" s="156"/>
      <c r="H159" s="157"/>
      <c r="I159" s="157"/>
      <c r="J159" s="157"/>
      <c r="K159" s="157"/>
      <c r="L159" s="157"/>
      <c r="M159" s="157"/>
      <c r="N159" s="157"/>
      <c r="O159" s="157"/>
      <c r="P159" s="157"/>
      <c r="Q159" s="157"/>
      <c r="R159" s="157"/>
      <c r="S159" s="157"/>
      <c r="T159" s="157"/>
      <c r="U159" s="157"/>
      <c r="V159" s="157"/>
      <c r="W159" s="157"/>
      <c r="X159" s="157"/>
      <c r="Y159" s="157"/>
      <c r="Z159" s="157"/>
    </row>
    <row r="160" spans="1:26" ht="15.75" customHeight="1" x14ac:dyDescent="0.25">
      <c r="A160" s="456"/>
      <c r="B160" s="157"/>
      <c r="C160" s="456"/>
      <c r="D160" s="157"/>
      <c r="E160" s="157"/>
      <c r="F160" s="456"/>
      <c r="G160" s="156"/>
      <c r="H160" s="157"/>
      <c r="I160" s="157"/>
      <c r="J160" s="157"/>
      <c r="K160" s="157"/>
      <c r="L160" s="157"/>
      <c r="M160" s="157"/>
      <c r="N160" s="157"/>
      <c r="O160" s="157"/>
      <c r="P160" s="157"/>
      <c r="Q160" s="157"/>
      <c r="R160" s="157"/>
      <c r="S160" s="157"/>
      <c r="T160" s="157"/>
      <c r="U160" s="157"/>
      <c r="V160" s="157"/>
      <c r="W160" s="157"/>
      <c r="X160" s="157"/>
      <c r="Y160" s="157"/>
      <c r="Z160" s="157"/>
    </row>
    <row r="161" spans="1:26" ht="15.75" customHeight="1" x14ac:dyDescent="0.25">
      <c r="A161" s="456"/>
      <c r="B161" s="157"/>
      <c r="C161" s="456"/>
      <c r="D161" s="157"/>
      <c r="E161" s="157"/>
      <c r="F161" s="456"/>
      <c r="G161" s="156"/>
      <c r="H161" s="157"/>
      <c r="I161" s="157"/>
      <c r="J161" s="157"/>
      <c r="K161" s="157"/>
      <c r="L161" s="157"/>
      <c r="M161" s="157"/>
      <c r="N161" s="157"/>
      <c r="O161" s="157"/>
      <c r="P161" s="157"/>
      <c r="Q161" s="157"/>
      <c r="R161" s="157"/>
      <c r="S161" s="157"/>
      <c r="T161" s="157"/>
      <c r="U161" s="157"/>
      <c r="V161" s="157"/>
      <c r="W161" s="157"/>
      <c r="X161" s="157"/>
      <c r="Y161" s="157"/>
      <c r="Z161" s="157"/>
    </row>
    <row r="162" spans="1:26" ht="15.75" customHeight="1" x14ac:dyDescent="0.25">
      <c r="A162" s="456"/>
      <c r="B162" s="157"/>
      <c r="C162" s="456"/>
      <c r="D162" s="157"/>
      <c r="E162" s="157"/>
      <c r="F162" s="456"/>
      <c r="G162" s="156"/>
      <c r="H162" s="157"/>
      <c r="I162" s="157"/>
      <c r="J162" s="157"/>
      <c r="K162" s="157"/>
      <c r="L162" s="157"/>
      <c r="M162" s="157"/>
      <c r="N162" s="157"/>
      <c r="O162" s="157"/>
      <c r="P162" s="157"/>
      <c r="Q162" s="157"/>
      <c r="R162" s="157"/>
      <c r="S162" s="157"/>
      <c r="T162" s="157"/>
      <c r="U162" s="157"/>
      <c r="V162" s="157"/>
      <c r="W162" s="157"/>
      <c r="X162" s="157"/>
      <c r="Y162" s="157"/>
      <c r="Z162" s="157"/>
    </row>
    <row r="163" spans="1:26" ht="15.75" customHeight="1" x14ac:dyDescent="0.25">
      <c r="A163" s="456"/>
      <c r="B163" s="157"/>
      <c r="C163" s="456"/>
      <c r="D163" s="157"/>
      <c r="E163" s="157"/>
      <c r="F163" s="456"/>
      <c r="G163" s="156"/>
      <c r="H163" s="157"/>
      <c r="I163" s="157"/>
      <c r="J163" s="157"/>
      <c r="K163" s="157"/>
      <c r="L163" s="157"/>
      <c r="M163" s="157"/>
      <c r="N163" s="157"/>
      <c r="O163" s="157"/>
      <c r="P163" s="157"/>
      <c r="Q163" s="157"/>
      <c r="R163" s="157"/>
      <c r="S163" s="157"/>
      <c r="T163" s="157"/>
      <c r="U163" s="157"/>
      <c r="V163" s="157"/>
      <c r="W163" s="157"/>
      <c r="X163" s="157"/>
      <c r="Y163" s="157"/>
      <c r="Z163" s="157"/>
    </row>
    <row r="164" spans="1:26" ht="15.75" customHeight="1" x14ac:dyDescent="0.25">
      <c r="A164" s="456"/>
      <c r="B164" s="157"/>
      <c r="C164" s="456"/>
      <c r="D164" s="157"/>
      <c r="E164" s="157"/>
      <c r="F164" s="456"/>
      <c r="G164" s="156"/>
      <c r="H164" s="157"/>
      <c r="I164" s="157"/>
      <c r="J164" s="157"/>
      <c r="K164" s="157"/>
      <c r="L164" s="157"/>
      <c r="M164" s="157"/>
      <c r="N164" s="157"/>
      <c r="O164" s="157"/>
      <c r="P164" s="157"/>
      <c r="Q164" s="157"/>
      <c r="R164" s="157"/>
      <c r="S164" s="157"/>
      <c r="T164" s="157"/>
      <c r="U164" s="157"/>
      <c r="V164" s="157"/>
      <c r="W164" s="157"/>
      <c r="X164" s="157"/>
      <c r="Y164" s="157"/>
      <c r="Z164" s="157"/>
    </row>
    <row r="165" spans="1:26" ht="15.75" customHeight="1" x14ac:dyDescent="0.25">
      <c r="A165" s="456"/>
      <c r="B165" s="157"/>
      <c r="C165" s="456"/>
      <c r="D165" s="157"/>
      <c r="E165" s="157"/>
      <c r="F165" s="456"/>
      <c r="G165" s="156"/>
      <c r="H165" s="157"/>
      <c r="I165" s="157"/>
      <c r="J165" s="157"/>
      <c r="K165" s="157"/>
      <c r="L165" s="157"/>
      <c r="M165" s="157"/>
      <c r="N165" s="157"/>
      <c r="O165" s="157"/>
      <c r="P165" s="157"/>
      <c r="Q165" s="157"/>
      <c r="R165" s="157"/>
      <c r="S165" s="157"/>
      <c r="T165" s="157"/>
      <c r="U165" s="157"/>
      <c r="V165" s="157"/>
      <c r="W165" s="157"/>
      <c r="X165" s="157"/>
      <c r="Y165" s="157"/>
      <c r="Z165" s="157"/>
    </row>
    <row r="166" spans="1:26" ht="15.75" customHeight="1" x14ac:dyDescent="0.25">
      <c r="A166" s="456"/>
      <c r="B166" s="157"/>
      <c r="C166" s="456"/>
      <c r="D166" s="157"/>
      <c r="E166" s="157"/>
      <c r="F166" s="456"/>
      <c r="G166" s="156"/>
      <c r="H166" s="157"/>
      <c r="I166" s="157"/>
      <c r="J166" s="157"/>
      <c r="K166" s="157"/>
      <c r="L166" s="157"/>
      <c r="M166" s="157"/>
      <c r="N166" s="157"/>
      <c r="O166" s="157"/>
      <c r="P166" s="157"/>
      <c r="Q166" s="157"/>
      <c r="R166" s="157"/>
      <c r="S166" s="157"/>
      <c r="T166" s="157"/>
      <c r="U166" s="157"/>
      <c r="V166" s="157"/>
      <c r="W166" s="157"/>
      <c r="X166" s="157"/>
      <c r="Y166" s="157"/>
      <c r="Z166" s="157"/>
    </row>
    <row r="167" spans="1:26" ht="15.75" customHeight="1" x14ac:dyDescent="0.25">
      <c r="A167" s="456"/>
      <c r="B167" s="157"/>
      <c r="C167" s="456"/>
      <c r="D167" s="157"/>
      <c r="E167" s="157"/>
      <c r="F167" s="456"/>
      <c r="G167" s="156"/>
      <c r="H167" s="157"/>
      <c r="I167" s="157"/>
      <c r="J167" s="157"/>
      <c r="K167" s="157"/>
      <c r="L167" s="157"/>
      <c r="M167" s="157"/>
      <c r="N167" s="157"/>
      <c r="O167" s="157"/>
      <c r="P167" s="157"/>
      <c r="Q167" s="157"/>
      <c r="R167" s="157"/>
      <c r="S167" s="157"/>
      <c r="T167" s="157"/>
      <c r="U167" s="157"/>
      <c r="V167" s="157"/>
      <c r="W167" s="157"/>
      <c r="X167" s="157"/>
      <c r="Y167" s="157"/>
      <c r="Z167" s="157"/>
    </row>
    <row r="168" spans="1:26" ht="15.75" customHeight="1" x14ac:dyDescent="0.25">
      <c r="A168" s="456"/>
      <c r="B168" s="157"/>
      <c r="C168" s="456"/>
      <c r="D168" s="157"/>
      <c r="E168" s="157"/>
      <c r="F168" s="456"/>
      <c r="G168" s="156"/>
      <c r="H168" s="157"/>
      <c r="I168" s="157"/>
      <c r="J168" s="157"/>
      <c r="K168" s="157"/>
      <c r="L168" s="157"/>
      <c r="M168" s="157"/>
      <c r="N168" s="157"/>
      <c r="O168" s="157"/>
      <c r="P168" s="157"/>
      <c r="Q168" s="157"/>
      <c r="R168" s="157"/>
      <c r="S168" s="157"/>
      <c r="T168" s="157"/>
      <c r="U168" s="157"/>
      <c r="V168" s="157"/>
      <c r="W168" s="157"/>
      <c r="X168" s="157"/>
      <c r="Y168" s="157"/>
      <c r="Z168" s="157"/>
    </row>
    <row r="169" spans="1:26" ht="15.75" customHeight="1" x14ac:dyDescent="0.25">
      <c r="A169" s="456"/>
      <c r="B169" s="157"/>
      <c r="C169" s="456"/>
      <c r="D169" s="157"/>
      <c r="E169" s="157"/>
      <c r="F169" s="456"/>
      <c r="G169" s="156"/>
      <c r="H169" s="157"/>
      <c r="I169" s="157"/>
      <c r="J169" s="157"/>
      <c r="K169" s="157"/>
      <c r="L169" s="157"/>
      <c r="M169" s="157"/>
      <c r="N169" s="157"/>
      <c r="O169" s="157"/>
      <c r="P169" s="157"/>
      <c r="Q169" s="157"/>
      <c r="R169" s="157"/>
      <c r="S169" s="157"/>
      <c r="T169" s="157"/>
      <c r="U169" s="157"/>
      <c r="V169" s="157"/>
      <c r="W169" s="157"/>
      <c r="X169" s="157"/>
      <c r="Y169" s="157"/>
      <c r="Z169" s="157"/>
    </row>
    <row r="170" spans="1:26" ht="15.75" customHeight="1" x14ac:dyDescent="0.25">
      <c r="A170" s="456"/>
      <c r="B170" s="157"/>
      <c r="C170" s="456"/>
      <c r="D170" s="157"/>
      <c r="E170" s="157"/>
      <c r="F170" s="456"/>
      <c r="G170" s="156"/>
      <c r="H170" s="157"/>
      <c r="I170" s="157"/>
      <c r="J170" s="157"/>
      <c r="K170" s="157"/>
      <c r="L170" s="157"/>
      <c r="M170" s="157"/>
      <c r="N170" s="157"/>
      <c r="O170" s="157"/>
      <c r="P170" s="157"/>
      <c r="Q170" s="157"/>
      <c r="R170" s="157"/>
      <c r="S170" s="157"/>
      <c r="T170" s="157"/>
      <c r="U170" s="157"/>
      <c r="V170" s="157"/>
      <c r="W170" s="157"/>
      <c r="X170" s="157"/>
      <c r="Y170" s="157"/>
      <c r="Z170" s="157"/>
    </row>
    <row r="171" spans="1:26" ht="15.75" customHeight="1" x14ac:dyDescent="0.25">
      <c r="A171" s="456"/>
      <c r="B171" s="157"/>
      <c r="C171" s="456"/>
      <c r="D171" s="157"/>
      <c r="E171" s="157"/>
      <c r="F171" s="456"/>
      <c r="G171" s="156"/>
      <c r="H171" s="157"/>
      <c r="I171" s="157"/>
      <c r="J171" s="157"/>
      <c r="K171" s="157"/>
      <c r="L171" s="157"/>
      <c r="M171" s="157"/>
      <c r="N171" s="157"/>
      <c r="O171" s="157"/>
      <c r="P171" s="157"/>
      <c r="Q171" s="157"/>
      <c r="R171" s="157"/>
      <c r="S171" s="157"/>
      <c r="T171" s="157"/>
      <c r="U171" s="157"/>
      <c r="V171" s="157"/>
      <c r="W171" s="157"/>
      <c r="X171" s="157"/>
      <c r="Y171" s="157"/>
      <c r="Z171" s="157"/>
    </row>
    <row r="172" spans="1:26" ht="15.75" customHeight="1" x14ac:dyDescent="0.25">
      <c r="A172" s="456"/>
      <c r="B172" s="157"/>
      <c r="C172" s="456"/>
      <c r="D172" s="157"/>
      <c r="E172" s="157"/>
      <c r="F172" s="456"/>
      <c r="G172" s="156"/>
      <c r="H172" s="157"/>
      <c r="I172" s="157"/>
      <c r="J172" s="157"/>
      <c r="K172" s="157"/>
      <c r="L172" s="157"/>
      <c r="M172" s="157"/>
      <c r="N172" s="157"/>
      <c r="O172" s="157"/>
      <c r="P172" s="157"/>
      <c r="Q172" s="157"/>
      <c r="R172" s="157"/>
      <c r="S172" s="157"/>
      <c r="T172" s="157"/>
      <c r="U172" s="157"/>
      <c r="V172" s="157"/>
      <c r="W172" s="157"/>
      <c r="X172" s="157"/>
      <c r="Y172" s="157"/>
      <c r="Z172" s="157"/>
    </row>
    <row r="173" spans="1:26" ht="15.75" customHeight="1" x14ac:dyDescent="0.25">
      <c r="A173" s="456"/>
      <c r="B173" s="157"/>
      <c r="C173" s="456"/>
      <c r="D173" s="157"/>
      <c r="E173" s="157"/>
      <c r="F173" s="456"/>
      <c r="G173" s="156"/>
      <c r="H173" s="157"/>
      <c r="I173" s="157"/>
      <c r="J173" s="157"/>
      <c r="K173" s="157"/>
      <c r="L173" s="157"/>
      <c r="M173" s="157"/>
      <c r="N173" s="157"/>
      <c r="O173" s="157"/>
      <c r="P173" s="157"/>
      <c r="Q173" s="157"/>
      <c r="R173" s="157"/>
      <c r="S173" s="157"/>
      <c r="T173" s="157"/>
      <c r="U173" s="157"/>
      <c r="V173" s="157"/>
      <c r="W173" s="157"/>
      <c r="X173" s="157"/>
      <c r="Y173" s="157"/>
      <c r="Z173" s="157"/>
    </row>
    <row r="174" spans="1:26" ht="15.75" customHeight="1" x14ac:dyDescent="0.25">
      <c r="A174" s="456"/>
      <c r="B174" s="157"/>
      <c r="C174" s="456"/>
      <c r="D174" s="157"/>
      <c r="E174" s="157"/>
      <c r="F174" s="456"/>
      <c r="G174" s="156"/>
      <c r="H174" s="157"/>
      <c r="I174" s="157"/>
      <c r="J174" s="157"/>
      <c r="K174" s="157"/>
      <c r="L174" s="157"/>
      <c r="M174" s="157"/>
      <c r="N174" s="157"/>
      <c r="O174" s="157"/>
      <c r="P174" s="157"/>
      <c r="Q174" s="157"/>
      <c r="R174" s="157"/>
      <c r="S174" s="157"/>
      <c r="T174" s="157"/>
      <c r="U174" s="157"/>
      <c r="V174" s="157"/>
      <c r="W174" s="157"/>
      <c r="X174" s="157"/>
      <c r="Y174" s="157"/>
      <c r="Z174" s="157"/>
    </row>
    <row r="175" spans="1:26" ht="15.75" customHeight="1" x14ac:dyDescent="0.25">
      <c r="A175" s="456"/>
      <c r="B175" s="157"/>
      <c r="C175" s="456"/>
      <c r="D175" s="157"/>
      <c r="E175" s="157"/>
      <c r="F175" s="456"/>
      <c r="G175" s="156"/>
      <c r="H175" s="157"/>
      <c r="I175" s="157"/>
      <c r="J175" s="157"/>
      <c r="K175" s="157"/>
      <c r="L175" s="157"/>
      <c r="M175" s="157"/>
      <c r="N175" s="157"/>
      <c r="O175" s="157"/>
      <c r="P175" s="157"/>
      <c r="Q175" s="157"/>
      <c r="R175" s="157"/>
      <c r="S175" s="157"/>
      <c r="T175" s="157"/>
      <c r="U175" s="157"/>
      <c r="V175" s="157"/>
      <c r="W175" s="157"/>
      <c r="X175" s="157"/>
      <c r="Y175" s="157"/>
      <c r="Z175" s="157"/>
    </row>
    <row r="176" spans="1:26" ht="15.75" customHeight="1" x14ac:dyDescent="0.25">
      <c r="A176" s="456"/>
      <c r="B176" s="157"/>
      <c r="C176" s="456"/>
      <c r="D176" s="157"/>
      <c r="E176" s="157"/>
      <c r="F176" s="456"/>
      <c r="G176" s="156"/>
      <c r="H176" s="157"/>
      <c r="I176" s="157"/>
      <c r="J176" s="157"/>
      <c r="K176" s="157"/>
      <c r="L176" s="157"/>
      <c r="M176" s="157"/>
      <c r="N176" s="157"/>
      <c r="O176" s="157"/>
      <c r="P176" s="157"/>
      <c r="Q176" s="157"/>
      <c r="R176" s="157"/>
      <c r="S176" s="157"/>
      <c r="T176" s="157"/>
      <c r="U176" s="157"/>
      <c r="V176" s="157"/>
      <c r="W176" s="157"/>
      <c r="X176" s="157"/>
      <c r="Y176" s="157"/>
      <c r="Z176" s="157"/>
    </row>
    <row r="177" spans="1:26" ht="15.75" customHeight="1" x14ac:dyDescent="0.25">
      <c r="A177" s="456"/>
      <c r="B177" s="157"/>
      <c r="C177" s="456"/>
      <c r="D177" s="157"/>
      <c r="E177" s="157"/>
      <c r="F177" s="456"/>
      <c r="G177" s="156"/>
      <c r="H177" s="157"/>
      <c r="I177" s="157"/>
      <c r="J177" s="157"/>
      <c r="K177" s="157"/>
      <c r="L177" s="157"/>
      <c r="M177" s="157"/>
      <c r="N177" s="157"/>
      <c r="O177" s="157"/>
      <c r="P177" s="157"/>
      <c r="Q177" s="157"/>
      <c r="R177" s="157"/>
      <c r="S177" s="157"/>
      <c r="T177" s="157"/>
      <c r="U177" s="157"/>
      <c r="V177" s="157"/>
      <c r="W177" s="157"/>
      <c r="X177" s="157"/>
      <c r="Y177" s="157"/>
      <c r="Z177" s="157"/>
    </row>
    <row r="178" spans="1:26" ht="15.75" customHeight="1" x14ac:dyDescent="0.25">
      <c r="A178" s="456"/>
      <c r="B178" s="157"/>
      <c r="C178" s="456"/>
      <c r="D178" s="157"/>
      <c r="E178" s="157"/>
      <c r="F178" s="456"/>
      <c r="G178" s="156"/>
      <c r="H178" s="157"/>
      <c r="I178" s="157"/>
      <c r="J178" s="157"/>
      <c r="K178" s="157"/>
      <c r="L178" s="157"/>
      <c r="M178" s="157"/>
      <c r="N178" s="157"/>
      <c r="O178" s="157"/>
      <c r="P178" s="157"/>
      <c r="Q178" s="157"/>
      <c r="R178" s="157"/>
      <c r="S178" s="157"/>
      <c r="T178" s="157"/>
      <c r="U178" s="157"/>
      <c r="V178" s="157"/>
      <c r="W178" s="157"/>
      <c r="X178" s="157"/>
      <c r="Y178" s="157"/>
      <c r="Z178" s="157"/>
    </row>
    <row r="179" spans="1:26" ht="15.75" customHeight="1" x14ac:dyDescent="0.25">
      <c r="A179" s="456"/>
      <c r="B179" s="157"/>
      <c r="C179" s="456"/>
      <c r="D179" s="157"/>
      <c r="E179" s="157"/>
      <c r="F179" s="456"/>
      <c r="G179" s="156"/>
      <c r="H179" s="157"/>
      <c r="I179" s="157"/>
      <c r="J179" s="157"/>
      <c r="K179" s="157"/>
      <c r="L179" s="157"/>
      <c r="M179" s="157"/>
      <c r="N179" s="157"/>
      <c r="O179" s="157"/>
      <c r="P179" s="157"/>
      <c r="Q179" s="157"/>
      <c r="R179" s="157"/>
      <c r="S179" s="157"/>
      <c r="T179" s="157"/>
      <c r="U179" s="157"/>
      <c r="V179" s="157"/>
      <c r="W179" s="157"/>
      <c r="X179" s="157"/>
      <c r="Y179" s="157"/>
      <c r="Z179" s="157"/>
    </row>
    <row r="180" spans="1:26" ht="15.75" customHeight="1" x14ac:dyDescent="0.25">
      <c r="A180" s="456"/>
      <c r="B180" s="157"/>
      <c r="C180" s="456"/>
      <c r="D180" s="157"/>
      <c r="E180" s="157"/>
      <c r="F180" s="456"/>
      <c r="G180" s="156"/>
      <c r="H180" s="157"/>
      <c r="I180" s="157"/>
      <c r="J180" s="157"/>
      <c r="K180" s="157"/>
      <c r="L180" s="157"/>
      <c r="M180" s="157"/>
      <c r="N180" s="157"/>
      <c r="O180" s="157"/>
      <c r="P180" s="157"/>
      <c r="Q180" s="157"/>
      <c r="R180" s="157"/>
      <c r="S180" s="157"/>
      <c r="T180" s="157"/>
      <c r="U180" s="157"/>
      <c r="V180" s="157"/>
      <c r="W180" s="157"/>
      <c r="X180" s="157"/>
      <c r="Y180" s="157"/>
      <c r="Z180" s="157"/>
    </row>
    <row r="181" spans="1:26" ht="15.75" customHeight="1" x14ac:dyDescent="0.25">
      <c r="A181" s="456"/>
      <c r="B181" s="157"/>
      <c r="C181" s="456"/>
      <c r="D181" s="157"/>
      <c r="E181" s="157"/>
      <c r="F181" s="456"/>
      <c r="G181" s="156"/>
      <c r="H181" s="157"/>
      <c r="I181" s="157"/>
      <c r="J181" s="157"/>
      <c r="K181" s="157"/>
      <c r="L181" s="157"/>
      <c r="M181" s="157"/>
      <c r="N181" s="157"/>
      <c r="O181" s="157"/>
      <c r="P181" s="157"/>
      <c r="Q181" s="157"/>
      <c r="R181" s="157"/>
      <c r="S181" s="157"/>
      <c r="T181" s="157"/>
      <c r="U181" s="157"/>
      <c r="V181" s="157"/>
      <c r="W181" s="157"/>
      <c r="X181" s="157"/>
      <c r="Y181" s="157"/>
      <c r="Z181" s="157"/>
    </row>
    <row r="182" spans="1:26" ht="15.75" customHeight="1" x14ac:dyDescent="0.25">
      <c r="A182" s="456"/>
      <c r="B182" s="157"/>
      <c r="C182" s="456"/>
      <c r="D182" s="157"/>
      <c r="E182" s="157"/>
      <c r="F182" s="456"/>
      <c r="G182" s="156"/>
      <c r="H182" s="157"/>
      <c r="I182" s="157"/>
      <c r="J182" s="157"/>
      <c r="K182" s="157"/>
      <c r="L182" s="157"/>
      <c r="M182" s="157"/>
      <c r="N182" s="157"/>
      <c r="O182" s="157"/>
      <c r="P182" s="157"/>
      <c r="Q182" s="157"/>
      <c r="R182" s="157"/>
      <c r="S182" s="157"/>
      <c r="T182" s="157"/>
      <c r="U182" s="157"/>
      <c r="V182" s="157"/>
      <c r="W182" s="157"/>
      <c r="X182" s="157"/>
      <c r="Y182" s="157"/>
      <c r="Z182" s="157"/>
    </row>
    <row r="183" spans="1:26" ht="15.75" customHeight="1" x14ac:dyDescent="0.25">
      <c r="A183" s="456"/>
      <c r="B183" s="157"/>
      <c r="C183" s="456"/>
      <c r="D183" s="157"/>
      <c r="E183" s="157"/>
      <c r="F183" s="456"/>
      <c r="G183" s="156"/>
      <c r="H183" s="157"/>
      <c r="I183" s="157"/>
      <c r="J183" s="157"/>
      <c r="K183" s="157"/>
      <c r="L183" s="157"/>
      <c r="M183" s="157"/>
      <c r="N183" s="157"/>
      <c r="O183" s="157"/>
      <c r="P183" s="157"/>
      <c r="Q183" s="157"/>
      <c r="R183" s="157"/>
      <c r="S183" s="157"/>
      <c r="T183" s="157"/>
      <c r="U183" s="157"/>
      <c r="V183" s="157"/>
      <c r="W183" s="157"/>
      <c r="X183" s="157"/>
      <c r="Y183" s="157"/>
      <c r="Z183" s="157"/>
    </row>
    <row r="184" spans="1:26" ht="15.75" customHeight="1" x14ac:dyDescent="0.25">
      <c r="A184" s="456"/>
      <c r="B184" s="157"/>
      <c r="C184" s="456"/>
      <c r="D184" s="157"/>
      <c r="E184" s="157"/>
      <c r="F184" s="456"/>
      <c r="G184" s="156"/>
      <c r="H184" s="157"/>
      <c r="I184" s="157"/>
      <c r="J184" s="157"/>
      <c r="K184" s="157"/>
      <c r="L184" s="157"/>
      <c r="M184" s="157"/>
      <c r="N184" s="157"/>
      <c r="O184" s="157"/>
      <c r="P184" s="157"/>
      <c r="Q184" s="157"/>
      <c r="R184" s="157"/>
      <c r="S184" s="157"/>
      <c r="T184" s="157"/>
      <c r="U184" s="157"/>
      <c r="V184" s="157"/>
      <c r="W184" s="157"/>
      <c r="X184" s="157"/>
      <c r="Y184" s="157"/>
      <c r="Z184" s="157"/>
    </row>
    <row r="185" spans="1:26" ht="15.75" customHeight="1" x14ac:dyDescent="0.25">
      <c r="A185" s="456"/>
      <c r="B185" s="157"/>
      <c r="C185" s="456"/>
      <c r="D185" s="157"/>
      <c r="E185" s="157"/>
      <c r="F185" s="456"/>
      <c r="G185" s="156"/>
      <c r="H185" s="157"/>
      <c r="I185" s="157"/>
      <c r="J185" s="157"/>
      <c r="K185" s="157"/>
      <c r="L185" s="157"/>
      <c r="M185" s="157"/>
      <c r="N185" s="157"/>
      <c r="O185" s="157"/>
      <c r="P185" s="157"/>
      <c r="Q185" s="157"/>
      <c r="R185" s="157"/>
      <c r="S185" s="157"/>
      <c r="T185" s="157"/>
      <c r="U185" s="157"/>
      <c r="V185" s="157"/>
      <c r="W185" s="157"/>
      <c r="X185" s="157"/>
      <c r="Y185" s="157"/>
      <c r="Z185" s="157"/>
    </row>
    <row r="186" spans="1:26" ht="15.75" customHeight="1" x14ac:dyDescent="0.25">
      <c r="A186" s="456"/>
      <c r="B186" s="157"/>
      <c r="C186" s="456"/>
      <c r="D186" s="157"/>
      <c r="E186" s="157"/>
      <c r="F186" s="456"/>
      <c r="G186" s="156"/>
      <c r="H186" s="157"/>
      <c r="I186" s="157"/>
      <c r="J186" s="157"/>
      <c r="K186" s="157"/>
      <c r="L186" s="157"/>
      <c r="M186" s="157"/>
      <c r="N186" s="157"/>
      <c r="O186" s="157"/>
      <c r="P186" s="157"/>
      <c r="Q186" s="157"/>
      <c r="R186" s="157"/>
      <c r="S186" s="157"/>
      <c r="T186" s="157"/>
      <c r="U186" s="157"/>
      <c r="V186" s="157"/>
      <c r="W186" s="157"/>
      <c r="X186" s="157"/>
      <c r="Y186" s="157"/>
      <c r="Z186" s="157"/>
    </row>
    <row r="187" spans="1:26" ht="15.75" customHeight="1" x14ac:dyDescent="0.25">
      <c r="A187" s="456"/>
      <c r="B187" s="157"/>
      <c r="C187" s="456"/>
      <c r="D187" s="157"/>
      <c r="E187" s="157"/>
      <c r="F187" s="456"/>
      <c r="G187" s="156"/>
      <c r="H187" s="157"/>
      <c r="I187" s="157"/>
      <c r="J187" s="157"/>
      <c r="K187" s="157"/>
      <c r="L187" s="157"/>
      <c r="M187" s="157"/>
      <c r="N187" s="157"/>
      <c r="O187" s="157"/>
      <c r="P187" s="157"/>
      <c r="Q187" s="157"/>
      <c r="R187" s="157"/>
      <c r="S187" s="157"/>
      <c r="T187" s="157"/>
      <c r="U187" s="157"/>
      <c r="V187" s="157"/>
      <c r="W187" s="157"/>
      <c r="X187" s="157"/>
      <c r="Y187" s="157"/>
      <c r="Z187" s="157"/>
    </row>
    <row r="188" spans="1:26" ht="15.75" customHeight="1" x14ac:dyDescent="0.25">
      <c r="A188" s="456"/>
      <c r="B188" s="157"/>
      <c r="C188" s="456"/>
      <c r="D188" s="157"/>
      <c r="E188" s="157"/>
      <c r="F188" s="456"/>
      <c r="G188" s="156"/>
      <c r="H188" s="157"/>
      <c r="I188" s="157"/>
      <c r="J188" s="157"/>
      <c r="K188" s="157"/>
      <c r="L188" s="157"/>
      <c r="M188" s="157"/>
      <c r="N188" s="157"/>
      <c r="O188" s="157"/>
      <c r="P188" s="157"/>
      <c r="Q188" s="157"/>
      <c r="R188" s="157"/>
      <c r="S188" s="157"/>
      <c r="T188" s="157"/>
      <c r="U188" s="157"/>
      <c r="V188" s="157"/>
      <c r="W188" s="157"/>
      <c r="X188" s="157"/>
      <c r="Y188" s="157"/>
      <c r="Z188" s="157"/>
    </row>
    <row r="189" spans="1:26" ht="15.75" customHeight="1" x14ac:dyDescent="0.25">
      <c r="A189" s="456"/>
      <c r="B189" s="157"/>
      <c r="C189" s="456"/>
      <c r="D189" s="157"/>
      <c r="E189" s="157"/>
      <c r="F189" s="456"/>
      <c r="G189" s="156"/>
      <c r="H189" s="157"/>
      <c r="I189" s="157"/>
      <c r="J189" s="157"/>
      <c r="K189" s="157"/>
      <c r="L189" s="157"/>
      <c r="M189" s="157"/>
      <c r="N189" s="157"/>
      <c r="O189" s="157"/>
      <c r="P189" s="157"/>
      <c r="Q189" s="157"/>
      <c r="R189" s="157"/>
      <c r="S189" s="157"/>
      <c r="T189" s="157"/>
      <c r="U189" s="157"/>
      <c r="V189" s="157"/>
      <c r="W189" s="157"/>
      <c r="X189" s="157"/>
      <c r="Y189" s="157"/>
      <c r="Z189" s="157"/>
    </row>
    <row r="190" spans="1:26" ht="15.75" customHeight="1" x14ac:dyDescent="0.25">
      <c r="A190" s="456"/>
      <c r="B190" s="157"/>
      <c r="C190" s="456"/>
      <c r="D190" s="157"/>
      <c r="E190" s="157"/>
      <c r="F190" s="456"/>
      <c r="G190" s="156"/>
      <c r="H190" s="157"/>
      <c r="I190" s="157"/>
      <c r="J190" s="157"/>
      <c r="K190" s="157"/>
      <c r="L190" s="157"/>
      <c r="M190" s="157"/>
      <c r="N190" s="157"/>
      <c r="O190" s="157"/>
      <c r="P190" s="157"/>
      <c r="Q190" s="157"/>
      <c r="R190" s="157"/>
      <c r="S190" s="157"/>
      <c r="T190" s="157"/>
      <c r="U190" s="157"/>
      <c r="V190" s="157"/>
      <c r="W190" s="157"/>
      <c r="X190" s="157"/>
      <c r="Y190" s="157"/>
      <c r="Z190" s="157"/>
    </row>
    <row r="191" spans="1:26" ht="15.75" customHeight="1" x14ac:dyDescent="0.25">
      <c r="A191" s="456"/>
      <c r="B191" s="157"/>
      <c r="C191" s="456"/>
      <c r="D191" s="157"/>
      <c r="E191" s="157"/>
      <c r="F191" s="456"/>
      <c r="G191" s="156"/>
      <c r="H191" s="157"/>
      <c r="I191" s="157"/>
      <c r="J191" s="157"/>
      <c r="K191" s="157"/>
      <c r="L191" s="157"/>
      <c r="M191" s="157"/>
      <c r="N191" s="157"/>
      <c r="O191" s="157"/>
      <c r="P191" s="157"/>
      <c r="Q191" s="157"/>
      <c r="R191" s="157"/>
      <c r="S191" s="157"/>
      <c r="T191" s="157"/>
      <c r="U191" s="157"/>
      <c r="V191" s="157"/>
      <c r="W191" s="157"/>
      <c r="X191" s="157"/>
      <c r="Y191" s="157"/>
      <c r="Z191" s="157"/>
    </row>
    <row r="192" spans="1:26" ht="15.75" customHeight="1" x14ac:dyDescent="0.25">
      <c r="A192" s="456"/>
      <c r="B192" s="157"/>
      <c r="C192" s="456"/>
      <c r="D192" s="157"/>
      <c r="E192" s="157"/>
      <c r="F192" s="456"/>
      <c r="G192" s="156"/>
      <c r="H192" s="157"/>
      <c r="I192" s="157"/>
      <c r="J192" s="157"/>
      <c r="K192" s="157"/>
      <c r="L192" s="157"/>
      <c r="M192" s="157"/>
      <c r="N192" s="157"/>
      <c r="O192" s="157"/>
      <c r="P192" s="157"/>
      <c r="Q192" s="157"/>
      <c r="R192" s="157"/>
      <c r="S192" s="157"/>
      <c r="T192" s="157"/>
      <c r="U192" s="157"/>
      <c r="V192" s="157"/>
      <c r="W192" s="157"/>
      <c r="X192" s="157"/>
      <c r="Y192" s="157"/>
      <c r="Z192" s="157"/>
    </row>
    <row r="193" spans="1:26" ht="15.75" customHeight="1" x14ac:dyDescent="0.25">
      <c r="A193" s="456"/>
      <c r="B193" s="157"/>
      <c r="C193" s="456"/>
      <c r="D193" s="157"/>
      <c r="E193" s="157"/>
      <c r="F193" s="456"/>
      <c r="G193" s="156"/>
      <c r="H193" s="157"/>
      <c r="I193" s="157"/>
      <c r="J193" s="157"/>
      <c r="K193" s="157"/>
      <c r="L193" s="157"/>
      <c r="M193" s="157"/>
      <c r="N193" s="157"/>
      <c r="O193" s="157"/>
      <c r="P193" s="157"/>
      <c r="Q193" s="157"/>
      <c r="R193" s="157"/>
      <c r="S193" s="157"/>
      <c r="T193" s="157"/>
      <c r="U193" s="157"/>
      <c r="V193" s="157"/>
      <c r="W193" s="157"/>
      <c r="X193" s="157"/>
      <c r="Y193" s="157"/>
      <c r="Z193" s="157"/>
    </row>
    <row r="194" spans="1:26" ht="15.75" customHeight="1" x14ac:dyDescent="0.25">
      <c r="A194" s="456"/>
      <c r="B194" s="157"/>
      <c r="C194" s="456"/>
      <c r="D194" s="157"/>
      <c r="E194" s="157"/>
      <c r="F194" s="456"/>
      <c r="G194" s="156"/>
      <c r="H194" s="157"/>
      <c r="I194" s="157"/>
      <c r="J194" s="157"/>
      <c r="K194" s="157"/>
      <c r="L194" s="157"/>
      <c r="M194" s="157"/>
      <c r="N194" s="157"/>
      <c r="O194" s="157"/>
      <c r="P194" s="157"/>
      <c r="Q194" s="157"/>
      <c r="R194" s="157"/>
      <c r="S194" s="157"/>
      <c r="T194" s="157"/>
      <c r="U194" s="157"/>
      <c r="V194" s="157"/>
      <c r="W194" s="157"/>
      <c r="X194" s="157"/>
      <c r="Y194" s="157"/>
      <c r="Z194" s="157"/>
    </row>
    <row r="195" spans="1:26" ht="15.75" customHeight="1" x14ac:dyDescent="0.25">
      <c r="A195" s="456"/>
      <c r="B195" s="157"/>
      <c r="C195" s="456"/>
      <c r="D195" s="157"/>
      <c r="E195" s="157"/>
      <c r="F195" s="456"/>
      <c r="G195" s="156"/>
      <c r="H195" s="157"/>
      <c r="I195" s="157"/>
      <c r="J195" s="157"/>
      <c r="K195" s="157"/>
      <c r="L195" s="157"/>
      <c r="M195" s="157"/>
      <c r="N195" s="157"/>
      <c r="O195" s="157"/>
      <c r="P195" s="157"/>
      <c r="Q195" s="157"/>
      <c r="R195" s="157"/>
      <c r="S195" s="157"/>
      <c r="T195" s="157"/>
      <c r="U195" s="157"/>
      <c r="V195" s="157"/>
      <c r="W195" s="157"/>
      <c r="X195" s="157"/>
      <c r="Y195" s="157"/>
      <c r="Z195" s="157"/>
    </row>
    <row r="196" spans="1:26" ht="15.75" customHeight="1" x14ac:dyDescent="0.25">
      <c r="A196" s="456"/>
      <c r="B196" s="157"/>
      <c r="C196" s="456"/>
      <c r="D196" s="157"/>
      <c r="E196" s="157"/>
      <c r="F196" s="456"/>
      <c r="G196" s="156"/>
      <c r="H196" s="157"/>
      <c r="I196" s="157"/>
      <c r="J196" s="157"/>
      <c r="K196" s="157"/>
      <c r="L196" s="157"/>
      <c r="M196" s="157"/>
      <c r="N196" s="157"/>
      <c r="O196" s="157"/>
      <c r="P196" s="157"/>
      <c r="Q196" s="157"/>
      <c r="R196" s="157"/>
      <c r="S196" s="157"/>
      <c r="T196" s="157"/>
      <c r="U196" s="157"/>
      <c r="V196" s="157"/>
      <c r="W196" s="157"/>
      <c r="X196" s="157"/>
      <c r="Y196" s="157"/>
      <c r="Z196" s="157"/>
    </row>
    <row r="197" spans="1:26" ht="15.75" customHeight="1" x14ac:dyDescent="0.25">
      <c r="A197" s="456"/>
      <c r="B197" s="157"/>
      <c r="C197" s="456"/>
      <c r="D197" s="157"/>
      <c r="E197" s="157"/>
      <c r="F197" s="456"/>
      <c r="G197" s="156"/>
      <c r="H197" s="157"/>
      <c r="I197" s="157"/>
      <c r="J197" s="157"/>
      <c r="K197" s="157"/>
      <c r="L197" s="157"/>
      <c r="M197" s="157"/>
      <c r="N197" s="157"/>
      <c r="O197" s="157"/>
      <c r="P197" s="157"/>
      <c r="Q197" s="157"/>
      <c r="R197" s="157"/>
      <c r="S197" s="157"/>
      <c r="T197" s="157"/>
      <c r="U197" s="157"/>
      <c r="V197" s="157"/>
      <c r="W197" s="157"/>
      <c r="X197" s="157"/>
      <c r="Y197" s="157"/>
      <c r="Z197" s="157"/>
    </row>
    <row r="198" spans="1:26" ht="15.75" customHeight="1" x14ac:dyDescent="0.25">
      <c r="A198" s="456"/>
      <c r="B198" s="157"/>
      <c r="C198" s="456"/>
      <c r="D198" s="157"/>
      <c r="E198" s="157"/>
      <c r="F198" s="456"/>
      <c r="G198" s="156"/>
      <c r="H198" s="157"/>
      <c r="I198" s="157"/>
      <c r="J198" s="157"/>
      <c r="K198" s="157"/>
      <c r="L198" s="157"/>
      <c r="M198" s="157"/>
      <c r="N198" s="157"/>
      <c r="O198" s="157"/>
      <c r="P198" s="157"/>
      <c r="Q198" s="157"/>
      <c r="R198" s="157"/>
      <c r="S198" s="157"/>
      <c r="T198" s="157"/>
      <c r="U198" s="157"/>
      <c r="V198" s="157"/>
      <c r="W198" s="157"/>
      <c r="X198" s="157"/>
      <c r="Y198" s="157"/>
      <c r="Z198" s="157"/>
    </row>
    <row r="199" spans="1:26" ht="15.75" customHeight="1" x14ac:dyDescent="0.25">
      <c r="A199" s="456"/>
      <c r="B199" s="157"/>
      <c r="C199" s="456"/>
      <c r="D199" s="157"/>
      <c r="E199" s="157"/>
      <c r="F199" s="456"/>
      <c r="G199" s="156"/>
      <c r="H199" s="157"/>
      <c r="I199" s="157"/>
      <c r="J199" s="157"/>
      <c r="K199" s="157"/>
      <c r="L199" s="157"/>
      <c r="M199" s="157"/>
      <c r="N199" s="157"/>
      <c r="O199" s="157"/>
      <c r="P199" s="157"/>
      <c r="Q199" s="157"/>
      <c r="R199" s="157"/>
      <c r="S199" s="157"/>
      <c r="T199" s="157"/>
      <c r="U199" s="157"/>
      <c r="V199" s="157"/>
      <c r="W199" s="157"/>
      <c r="X199" s="157"/>
      <c r="Y199" s="157"/>
      <c r="Z199" s="157"/>
    </row>
    <row r="200" spans="1:26" ht="15.75" customHeight="1" x14ac:dyDescent="0.25">
      <c r="A200" s="456"/>
      <c r="B200" s="157"/>
      <c r="C200" s="456"/>
      <c r="D200" s="157"/>
      <c r="E200" s="157"/>
      <c r="F200" s="456"/>
      <c r="G200" s="156"/>
      <c r="H200" s="157"/>
      <c r="I200" s="157"/>
      <c r="J200" s="157"/>
      <c r="K200" s="157"/>
      <c r="L200" s="157"/>
      <c r="M200" s="157"/>
      <c r="N200" s="157"/>
      <c r="O200" s="157"/>
      <c r="P200" s="157"/>
      <c r="Q200" s="157"/>
      <c r="R200" s="157"/>
      <c r="S200" s="157"/>
      <c r="T200" s="157"/>
      <c r="U200" s="157"/>
      <c r="V200" s="157"/>
      <c r="W200" s="157"/>
      <c r="X200" s="157"/>
      <c r="Y200" s="157"/>
      <c r="Z200" s="157"/>
    </row>
    <row r="201" spans="1:26" ht="15.75" customHeight="1" x14ac:dyDescent="0.25">
      <c r="A201" s="456"/>
      <c r="B201" s="157"/>
      <c r="C201" s="456"/>
      <c r="D201" s="157"/>
      <c r="E201" s="157"/>
      <c r="F201" s="456"/>
      <c r="G201" s="156"/>
      <c r="H201" s="157"/>
      <c r="I201" s="157"/>
      <c r="J201" s="157"/>
      <c r="K201" s="157"/>
      <c r="L201" s="157"/>
      <c r="M201" s="157"/>
      <c r="N201" s="157"/>
      <c r="O201" s="157"/>
      <c r="P201" s="157"/>
      <c r="Q201" s="157"/>
      <c r="R201" s="157"/>
      <c r="S201" s="157"/>
      <c r="T201" s="157"/>
      <c r="U201" s="157"/>
      <c r="V201" s="157"/>
      <c r="W201" s="157"/>
      <c r="X201" s="157"/>
      <c r="Y201" s="157"/>
      <c r="Z201" s="157"/>
    </row>
    <row r="202" spans="1:26" ht="15.75" customHeight="1" x14ac:dyDescent="0.25">
      <c r="A202" s="456"/>
      <c r="B202" s="157"/>
      <c r="C202" s="456"/>
      <c r="D202" s="157"/>
      <c r="E202" s="157"/>
      <c r="F202" s="456"/>
      <c r="G202" s="156"/>
      <c r="H202" s="157"/>
      <c r="I202" s="157"/>
      <c r="J202" s="157"/>
      <c r="K202" s="157"/>
      <c r="L202" s="157"/>
      <c r="M202" s="157"/>
      <c r="N202" s="157"/>
      <c r="O202" s="157"/>
      <c r="P202" s="157"/>
      <c r="Q202" s="157"/>
      <c r="R202" s="157"/>
      <c r="S202" s="157"/>
      <c r="T202" s="157"/>
      <c r="U202" s="157"/>
      <c r="V202" s="157"/>
      <c r="W202" s="157"/>
      <c r="X202" s="157"/>
      <c r="Y202" s="157"/>
      <c r="Z202" s="157"/>
    </row>
    <row r="203" spans="1:26" ht="15.75" customHeight="1" x14ac:dyDescent="0.25">
      <c r="A203" s="456"/>
      <c r="B203" s="157"/>
      <c r="C203" s="456"/>
      <c r="D203" s="157"/>
      <c r="E203" s="157"/>
      <c r="F203" s="456"/>
      <c r="G203" s="156"/>
      <c r="H203" s="157"/>
      <c r="I203" s="157"/>
      <c r="J203" s="157"/>
      <c r="K203" s="157"/>
      <c r="L203" s="157"/>
      <c r="M203" s="157"/>
      <c r="N203" s="157"/>
      <c r="O203" s="157"/>
      <c r="P203" s="157"/>
      <c r="Q203" s="157"/>
      <c r="R203" s="157"/>
      <c r="S203" s="157"/>
      <c r="T203" s="157"/>
      <c r="U203" s="157"/>
      <c r="V203" s="157"/>
      <c r="W203" s="157"/>
      <c r="X203" s="157"/>
      <c r="Y203" s="157"/>
      <c r="Z203" s="157"/>
    </row>
    <row r="204" spans="1:26" ht="15.75" customHeight="1" x14ac:dyDescent="0.25">
      <c r="A204" s="456"/>
      <c r="B204" s="157"/>
      <c r="C204" s="456"/>
      <c r="D204" s="157"/>
      <c r="E204" s="157"/>
      <c r="F204" s="456"/>
      <c r="G204" s="156"/>
      <c r="H204" s="157"/>
      <c r="I204" s="157"/>
      <c r="J204" s="157"/>
      <c r="K204" s="157"/>
      <c r="L204" s="157"/>
      <c r="M204" s="157"/>
      <c r="N204" s="157"/>
      <c r="O204" s="157"/>
      <c r="P204" s="157"/>
      <c r="Q204" s="157"/>
      <c r="R204" s="157"/>
      <c r="S204" s="157"/>
      <c r="T204" s="157"/>
      <c r="U204" s="157"/>
      <c r="V204" s="157"/>
      <c r="W204" s="157"/>
      <c r="X204" s="157"/>
      <c r="Y204" s="157"/>
      <c r="Z204" s="157"/>
    </row>
    <row r="205" spans="1:26" ht="15.75" customHeight="1" x14ac:dyDescent="0.25">
      <c r="A205" s="456"/>
      <c r="B205" s="157"/>
      <c r="C205" s="456"/>
      <c r="D205" s="157"/>
      <c r="E205" s="157"/>
      <c r="F205" s="456"/>
      <c r="G205" s="156"/>
      <c r="H205" s="157"/>
      <c r="I205" s="157"/>
      <c r="J205" s="157"/>
      <c r="K205" s="157"/>
      <c r="L205" s="157"/>
      <c r="M205" s="157"/>
      <c r="N205" s="157"/>
      <c r="O205" s="157"/>
      <c r="P205" s="157"/>
      <c r="Q205" s="157"/>
      <c r="R205" s="157"/>
      <c r="S205" s="157"/>
      <c r="T205" s="157"/>
      <c r="U205" s="157"/>
      <c r="V205" s="157"/>
      <c r="W205" s="157"/>
      <c r="X205" s="157"/>
      <c r="Y205" s="157"/>
      <c r="Z205" s="157"/>
    </row>
    <row r="206" spans="1:26" ht="15.75" customHeight="1" x14ac:dyDescent="0.25">
      <c r="A206" s="456"/>
      <c r="B206" s="157"/>
      <c r="C206" s="456"/>
      <c r="D206" s="157"/>
      <c r="E206" s="157"/>
      <c r="F206" s="456"/>
      <c r="G206" s="156"/>
      <c r="H206" s="157"/>
      <c r="I206" s="157"/>
      <c r="J206" s="157"/>
      <c r="K206" s="157"/>
      <c r="L206" s="157"/>
      <c r="M206" s="157"/>
      <c r="N206" s="157"/>
      <c r="O206" s="157"/>
      <c r="P206" s="157"/>
      <c r="Q206" s="157"/>
      <c r="R206" s="157"/>
      <c r="S206" s="157"/>
      <c r="T206" s="157"/>
      <c r="U206" s="157"/>
      <c r="V206" s="157"/>
      <c r="W206" s="157"/>
      <c r="X206" s="157"/>
      <c r="Y206" s="157"/>
      <c r="Z206" s="157"/>
    </row>
    <row r="207" spans="1:26" ht="15.75" customHeight="1" x14ac:dyDescent="0.25">
      <c r="A207" s="456"/>
      <c r="B207" s="157"/>
      <c r="C207" s="456"/>
      <c r="D207" s="157"/>
      <c r="E207" s="157"/>
      <c r="F207" s="456"/>
      <c r="G207" s="156"/>
      <c r="H207" s="157"/>
      <c r="I207" s="157"/>
      <c r="J207" s="157"/>
      <c r="K207" s="157"/>
      <c r="L207" s="157"/>
      <c r="M207" s="157"/>
      <c r="N207" s="157"/>
      <c r="O207" s="157"/>
      <c r="P207" s="157"/>
      <c r="Q207" s="157"/>
      <c r="R207" s="157"/>
      <c r="S207" s="157"/>
      <c r="T207" s="157"/>
      <c r="U207" s="157"/>
      <c r="V207" s="157"/>
      <c r="W207" s="157"/>
      <c r="X207" s="157"/>
      <c r="Y207" s="157"/>
      <c r="Z207" s="157"/>
    </row>
    <row r="208" spans="1:26" ht="15.75" customHeight="1" x14ac:dyDescent="0.25">
      <c r="A208" s="456"/>
      <c r="B208" s="157"/>
      <c r="C208" s="456"/>
      <c r="D208" s="157"/>
      <c r="E208" s="157"/>
      <c r="F208" s="456"/>
      <c r="G208" s="156"/>
      <c r="H208" s="157"/>
      <c r="I208" s="157"/>
      <c r="J208" s="157"/>
      <c r="K208" s="157"/>
      <c r="L208" s="157"/>
      <c r="M208" s="157"/>
      <c r="N208" s="157"/>
      <c r="O208" s="157"/>
      <c r="P208" s="157"/>
      <c r="Q208" s="157"/>
      <c r="R208" s="157"/>
      <c r="S208" s="157"/>
      <c r="T208" s="157"/>
      <c r="U208" s="157"/>
      <c r="V208" s="157"/>
      <c r="W208" s="157"/>
      <c r="X208" s="157"/>
      <c r="Y208" s="157"/>
      <c r="Z208" s="157"/>
    </row>
    <row r="209" spans="1:26" ht="15.75" customHeight="1" x14ac:dyDescent="0.25">
      <c r="A209" s="456"/>
      <c r="B209" s="157"/>
      <c r="C209" s="456"/>
      <c r="D209" s="157"/>
      <c r="E209" s="157"/>
      <c r="F209" s="456"/>
      <c r="G209" s="156"/>
      <c r="H209" s="157"/>
      <c r="I209" s="157"/>
      <c r="J209" s="157"/>
      <c r="K209" s="157"/>
      <c r="L209" s="157"/>
      <c r="M209" s="157"/>
      <c r="N209" s="157"/>
      <c r="O209" s="157"/>
      <c r="P209" s="157"/>
      <c r="Q209" s="157"/>
      <c r="R209" s="157"/>
      <c r="S209" s="157"/>
      <c r="T209" s="157"/>
      <c r="U209" s="157"/>
      <c r="V209" s="157"/>
      <c r="W209" s="157"/>
      <c r="X209" s="157"/>
      <c r="Y209" s="157"/>
      <c r="Z209" s="157"/>
    </row>
    <row r="210" spans="1:26" ht="15.75" customHeight="1" x14ac:dyDescent="0.25">
      <c r="A210" s="456"/>
      <c r="B210" s="157"/>
      <c r="C210" s="456"/>
      <c r="D210" s="157"/>
      <c r="E210" s="157"/>
      <c r="F210" s="456"/>
      <c r="G210" s="156"/>
      <c r="H210" s="157"/>
      <c r="I210" s="157"/>
      <c r="J210" s="157"/>
      <c r="K210" s="157"/>
      <c r="L210" s="157"/>
      <c r="M210" s="157"/>
      <c r="N210" s="157"/>
      <c r="O210" s="157"/>
      <c r="P210" s="157"/>
      <c r="Q210" s="157"/>
      <c r="R210" s="157"/>
      <c r="S210" s="157"/>
      <c r="T210" s="157"/>
      <c r="U210" s="157"/>
      <c r="V210" s="157"/>
      <c r="W210" s="157"/>
      <c r="X210" s="157"/>
      <c r="Y210" s="157"/>
      <c r="Z210" s="157"/>
    </row>
    <row r="211" spans="1:26" ht="15.75" customHeight="1" x14ac:dyDescent="0.25">
      <c r="A211" s="456"/>
      <c r="B211" s="157"/>
      <c r="C211" s="456"/>
      <c r="D211" s="157"/>
      <c r="E211" s="157"/>
      <c r="F211" s="456"/>
      <c r="G211" s="156"/>
      <c r="H211" s="157"/>
      <c r="I211" s="157"/>
      <c r="J211" s="157"/>
      <c r="K211" s="157"/>
      <c r="L211" s="157"/>
      <c r="M211" s="157"/>
      <c r="N211" s="157"/>
      <c r="O211" s="157"/>
      <c r="P211" s="157"/>
      <c r="Q211" s="157"/>
      <c r="R211" s="157"/>
      <c r="S211" s="157"/>
      <c r="T211" s="157"/>
      <c r="U211" s="157"/>
      <c r="V211" s="157"/>
      <c r="W211" s="157"/>
      <c r="X211" s="157"/>
      <c r="Y211" s="157"/>
      <c r="Z211" s="157"/>
    </row>
    <row r="212" spans="1:26" ht="15.75" customHeight="1" x14ac:dyDescent="0.25">
      <c r="A212" s="456"/>
      <c r="B212" s="157"/>
      <c r="C212" s="456"/>
      <c r="D212" s="157"/>
      <c r="E212" s="157"/>
      <c r="F212" s="456"/>
      <c r="G212" s="156"/>
      <c r="H212" s="157"/>
      <c r="I212" s="157"/>
      <c r="J212" s="157"/>
      <c r="K212" s="157"/>
      <c r="L212" s="157"/>
      <c r="M212" s="157"/>
      <c r="N212" s="157"/>
      <c r="O212" s="157"/>
      <c r="P212" s="157"/>
      <c r="Q212" s="157"/>
      <c r="R212" s="157"/>
      <c r="S212" s="157"/>
      <c r="T212" s="157"/>
      <c r="U212" s="157"/>
      <c r="V212" s="157"/>
      <c r="W212" s="157"/>
      <c r="X212" s="157"/>
      <c r="Y212" s="157"/>
      <c r="Z212" s="157"/>
    </row>
    <row r="213" spans="1:26" ht="15.75" customHeight="1" x14ac:dyDescent="0.25">
      <c r="A213" s="456"/>
      <c r="B213" s="157"/>
      <c r="C213" s="456"/>
      <c r="D213" s="157"/>
      <c r="E213" s="157"/>
      <c r="F213" s="456"/>
      <c r="G213" s="156"/>
      <c r="H213" s="157"/>
      <c r="I213" s="157"/>
      <c r="J213" s="157"/>
      <c r="K213" s="157"/>
      <c r="L213" s="157"/>
      <c r="M213" s="157"/>
      <c r="N213" s="157"/>
      <c r="O213" s="157"/>
      <c r="P213" s="157"/>
      <c r="Q213" s="157"/>
      <c r="R213" s="157"/>
      <c r="S213" s="157"/>
      <c r="T213" s="157"/>
      <c r="U213" s="157"/>
      <c r="V213" s="157"/>
      <c r="W213" s="157"/>
      <c r="X213" s="157"/>
      <c r="Y213" s="157"/>
      <c r="Z213" s="157"/>
    </row>
    <row r="214" spans="1:26" ht="15.75" customHeight="1" x14ac:dyDescent="0.25">
      <c r="A214" s="456"/>
      <c r="B214" s="157"/>
      <c r="C214" s="456"/>
      <c r="D214" s="157"/>
      <c r="E214" s="157"/>
      <c r="F214" s="456"/>
      <c r="G214" s="156"/>
      <c r="H214" s="157"/>
      <c r="I214" s="157"/>
      <c r="J214" s="157"/>
      <c r="K214" s="157"/>
      <c r="L214" s="157"/>
      <c r="M214" s="157"/>
      <c r="N214" s="157"/>
      <c r="O214" s="157"/>
      <c r="P214" s="157"/>
      <c r="Q214" s="157"/>
      <c r="R214" s="157"/>
      <c r="S214" s="157"/>
      <c r="T214" s="157"/>
      <c r="U214" s="157"/>
      <c r="V214" s="157"/>
      <c r="W214" s="157"/>
      <c r="X214" s="157"/>
      <c r="Y214" s="157"/>
      <c r="Z214" s="157"/>
    </row>
    <row r="215" spans="1:26" ht="15.75" customHeight="1" x14ac:dyDescent="0.25">
      <c r="A215" s="456"/>
      <c r="B215" s="157"/>
      <c r="C215" s="456"/>
      <c r="D215" s="157"/>
      <c r="E215" s="157"/>
      <c r="F215" s="456"/>
      <c r="G215" s="156"/>
      <c r="H215" s="157"/>
      <c r="I215" s="157"/>
      <c r="J215" s="157"/>
      <c r="K215" s="157"/>
      <c r="L215" s="157"/>
      <c r="M215" s="157"/>
      <c r="N215" s="157"/>
      <c r="O215" s="157"/>
      <c r="P215" s="157"/>
      <c r="Q215" s="157"/>
      <c r="R215" s="157"/>
      <c r="S215" s="157"/>
      <c r="T215" s="157"/>
      <c r="U215" s="157"/>
      <c r="V215" s="157"/>
      <c r="W215" s="157"/>
      <c r="X215" s="157"/>
      <c r="Y215" s="157"/>
      <c r="Z215" s="157"/>
    </row>
    <row r="216" spans="1:26" ht="15.75" customHeight="1" x14ac:dyDescent="0.25">
      <c r="A216" s="456"/>
      <c r="B216" s="157"/>
      <c r="C216" s="456"/>
      <c r="D216" s="157"/>
      <c r="E216" s="157"/>
      <c r="F216" s="456"/>
      <c r="G216" s="156"/>
      <c r="H216" s="157"/>
      <c r="I216" s="157"/>
      <c r="J216" s="157"/>
      <c r="K216" s="157"/>
      <c r="L216" s="157"/>
      <c r="M216" s="157"/>
      <c r="N216" s="157"/>
      <c r="O216" s="157"/>
      <c r="P216" s="157"/>
      <c r="Q216" s="157"/>
      <c r="R216" s="157"/>
      <c r="S216" s="157"/>
      <c r="T216" s="157"/>
      <c r="U216" s="157"/>
      <c r="V216" s="157"/>
      <c r="W216" s="157"/>
      <c r="X216" s="157"/>
      <c r="Y216" s="157"/>
      <c r="Z216" s="157"/>
    </row>
    <row r="217" spans="1:26" ht="15.75" customHeight="1" x14ac:dyDescent="0.25">
      <c r="A217" s="456"/>
      <c r="B217" s="157"/>
      <c r="C217" s="456"/>
      <c r="D217" s="157"/>
      <c r="E217" s="157"/>
      <c r="F217" s="456"/>
      <c r="G217" s="156"/>
      <c r="H217" s="157"/>
      <c r="I217" s="157"/>
      <c r="J217" s="157"/>
      <c r="K217" s="157"/>
      <c r="L217" s="157"/>
      <c r="M217" s="157"/>
      <c r="N217" s="157"/>
      <c r="O217" s="157"/>
      <c r="P217" s="157"/>
      <c r="Q217" s="157"/>
      <c r="R217" s="157"/>
      <c r="S217" s="157"/>
      <c r="T217" s="157"/>
      <c r="U217" s="157"/>
      <c r="V217" s="157"/>
      <c r="W217" s="157"/>
      <c r="X217" s="157"/>
      <c r="Y217" s="157"/>
      <c r="Z217" s="157"/>
    </row>
    <row r="218" spans="1:26" ht="15.75" customHeight="1" x14ac:dyDescent="0.25">
      <c r="A218" s="456"/>
      <c r="B218" s="157"/>
      <c r="C218" s="456"/>
      <c r="D218" s="157"/>
      <c r="E218" s="157"/>
      <c r="F218" s="456"/>
      <c r="G218" s="156"/>
      <c r="H218" s="157"/>
      <c r="I218" s="157"/>
      <c r="J218" s="157"/>
      <c r="K218" s="157"/>
      <c r="L218" s="157"/>
      <c r="M218" s="157"/>
      <c r="N218" s="157"/>
      <c r="O218" s="157"/>
      <c r="P218" s="157"/>
      <c r="Q218" s="157"/>
      <c r="R218" s="157"/>
      <c r="S218" s="157"/>
      <c r="T218" s="157"/>
      <c r="U218" s="157"/>
      <c r="V218" s="157"/>
      <c r="W218" s="157"/>
      <c r="X218" s="157"/>
      <c r="Y218" s="157"/>
      <c r="Z218" s="157"/>
    </row>
    <row r="219" spans="1:26" ht="15.75" customHeight="1" x14ac:dyDescent="0.25">
      <c r="A219" s="456"/>
      <c r="B219" s="157"/>
      <c r="C219" s="456"/>
      <c r="D219" s="157"/>
      <c r="E219" s="157"/>
      <c r="F219" s="456"/>
      <c r="G219" s="156"/>
      <c r="H219" s="157"/>
      <c r="I219" s="157"/>
      <c r="J219" s="157"/>
      <c r="K219" s="157"/>
      <c r="L219" s="157"/>
      <c r="M219" s="157"/>
      <c r="N219" s="157"/>
      <c r="O219" s="157"/>
      <c r="P219" s="157"/>
      <c r="Q219" s="157"/>
      <c r="R219" s="157"/>
      <c r="S219" s="157"/>
      <c r="T219" s="157"/>
      <c r="U219" s="157"/>
      <c r="V219" s="157"/>
      <c r="W219" s="157"/>
      <c r="X219" s="157"/>
      <c r="Y219" s="157"/>
      <c r="Z219" s="157"/>
    </row>
    <row r="220" spans="1:26" ht="15.75" customHeight="1" x14ac:dyDescent="0.25">
      <c r="A220" s="456"/>
      <c r="B220" s="157"/>
      <c r="C220" s="456"/>
      <c r="D220" s="157"/>
      <c r="E220" s="157"/>
      <c r="F220" s="456"/>
      <c r="G220" s="156"/>
      <c r="H220" s="157"/>
      <c r="I220" s="157"/>
      <c r="J220" s="157"/>
      <c r="K220" s="157"/>
      <c r="L220" s="157"/>
      <c r="M220" s="157"/>
      <c r="N220" s="157"/>
      <c r="O220" s="157"/>
      <c r="P220" s="157"/>
      <c r="Q220" s="157"/>
      <c r="R220" s="157"/>
      <c r="S220" s="157"/>
      <c r="T220" s="157"/>
      <c r="U220" s="157"/>
      <c r="V220" s="157"/>
      <c r="W220" s="157"/>
      <c r="X220" s="157"/>
      <c r="Y220" s="157"/>
      <c r="Z220" s="157"/>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A2"/>
    <mergeCell ref="B1:B2"/>
    <mergeCell ref="C1:E1"/>
    <mergeCell ref="A13:B13"/>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00"/>
  <sheetViews>
    <sheetView workbookViewId="0"/>
  </sheetViews>
  <sheetFormatPr baseColWidth="10" defaultColWidth="12.625" defaultRowHeight="15" customHeight="1" x14ac:dyDescent="0.2"/>
  <cols>
    <col min="1" max="1" width="4.125" customWidth="1"/>
    <col min="2" max="2" width="30" customWidth="1"/>
    <col min="3" max="6" width="9.375" customWidth="1"/>
  </cols>
  <sheetData>
    <row r="1" spans="1:4" ht="31.5" customHeight="1" x14ac:dyDescent="0.25">
      <c r="A1" s="759" t="s">
        <v>418</v>
      </c>
      <c r="B1" s="760" t="s">
        <v>419</v>
      </c>
      <c r="C1" s="761" t="s">
        <v>429</v>
      </c>
      <c r="D1" s="695"/>
    </row>
    <row r="2" spans="1:4" ht="30" x14ac:dyDescent="0.2">
      <c r="A2" s="754"/>
      <c r="B2" s="756"/>
      <c r="C2" s="472" t="s">
        <v>430</v>
      </c>
      <c r="D2" s="473" t="s">
        <v>431</v>
      </c>
    </row>
    <row r="3" spans="1:4" ht="29.25" customHeight="1" x14ac:dyDescent="0.25">
      <c r="A3" s="459">
        <v>1</v>
      </c>
      <c r="B3" s="474" t="s">
        <v>424</v>
      </c>
      <c r="C3" s="475">
        <v>0.84</v>
      </c>
      <c r="D3" s="476" t="e">
        <f>#REF!</f>
        <v>#REF!</v>
      </c>
    </row>
    <row r="4" spans="1:4" ht="23.25" customHeight="1" x14ac:dyDescent="0.25">
      <c r="A4" s="462">
        <v>2</v>
      </c>
      <c r="B4" s="463" t="s">
        <v>425</v>
      </c>
      <c r="C4" s="477">
        <v>0.78</v>
      </c>
      <c r="D4" s="476">
        <v>0.84</v>
      </c>
    </row>
    <row r="5" spans="1:4" ht="27" customHeight="1" x14ac:dyDescent="0.25">
      <c r="A5" s="462">
        <v>3</v>
      </c>
      <c r="B5" s="478" t="s">
        <v>426</v>
      </c>
      <c r="C5" s="477">
        <v>0.94</v>
      </c>
      <c r="D5" s="479">
        <v>0.91</v>
      </c>
    </row>
    <row r="6" spans="1:4" x14ac:dyDescent="0.25">
      <c r="A6" s="462">
        <v>4</v>
      </c>
      <c r="B6" s="463" t="s">
        <v>328</v>
      </c>
      <c r="C6" s="477">
        <v>0.7</v>
      </c>
      <c r="D6" s="479">
        <f>[1]filtro!O76</f>
        <v>0.7</v>
      </c>
    </row>
    <row r="7" spans="1:4" x14ac:dyDescent="0.25">
      <c r="A7" s="462">
        <v>5</v>
      </c>
      <c r="B7" s="463" t="s">
        <v>340</v>
      </c>
      <c r="C7" s="477">
        <v>0.94</v>
      </c>
      <c r="D7" s="479">
        <f>[1]filtro!O81</f>
        <v>1</v>
      </c>
    </row>
    <row r="8" spans="1:4" x14ac:dyDescent="0.25">
      <c r="A8" s="462">
        <v>6</v>
      </c>
      <c r="B8" s="463" t="s">
        <v>348</v>
      </c>
      <c r="C8" s="477">
        <v>0.86</v>
      </c>
      <c r="D8" s="479">
        <v>0.97689999999999999</v>
      </c>
    </row>
    <row r="9" spans="1:4" x14ac:dyDescent="0.25">
      <c r="A9" s="462">
        <v>7</v>
      </c>
      <c r="B9" s="463" t="s">
        <v>362</v>
      </c>
      <c r="C9" s="477">
        <v>0.56000000000000005</v>
      </c>
      <c r="D9" s="479">
        <v>0.85450000000000004</v>
      </c>
    </row>
    <row r="10" spans="1:4" x14ac:dyDescent="0.25">
      <c r="A10" s="462">
        <v>8</v>
      </c>
      <c r="B10" s="463" t="s">
        <v>379</v>
      </c>
      <c r="C10" s="477">
        <v>0.82</v>
      </c>
      <c r="D10" s="479">
        <v>1</v>
      </c>
    </row>
    <row r="11" spans="1:4" x14ac:dyDescent="0.25">
      <c r="A11" s="462">
        <v>9</v>
      </c>
      <c r="B11" s="463" t="s">
        <v>388</v>
      </c>
      <c r="C11" s="477">
        <v>0.7</v>
      </c>
      <c r="D11" s="479">
        <f>[1]filtro!O133</f>
        <v>0.7</v>
      </c>
    </row>
    <row r="12" spans="1:4" ht="25.5" x14ac:dyDescent="0.25">
      <c r="A12" s="468">
        <v>10</v>
      </c>
      <c r="B12" s="480" t="s">
        <v>427</v>
      </c>
      <c r="C12" s="481">
        <v>0.68</v>
      </c>
      <c r="D12" s="482">
        <v>0.82</v>
      </c>
    </row>
    <row r="13" spans="1:4" ht="18.75" x14ac:dyDescent="0.3">
      <c r="A13" s="762" t="s">
        <v>432</v>
      </c>
      <c r="B13" s="738"/>
      <c r="C13" s="483">
        <f>AVERAGE(C3:C12)</f>
        <v>0.78199999999999992</v>
      </c>
      <c r="D13" s="483">
        <v>0.91339999999999999</v>
      </c>
    </row>
    <row r="15" spans="1:4" x14ac:dyDescent="0.25">
      <c r="D15" s="484">
        <f>+D13-C13</f>
        <v>0.13140000000000007</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A1:A2"/>
    <mergeCell ref="B1:B2"/>
    <mergeCell ref="C1:D1"/>
    <mergeCell ref="A13:B13"/>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1000"/>
  <sheetViews>
    <sheetView workbookViewId="0"/>
  </sheetViews>
  <sheetFormatPr baseColWidth="10" defaultColWidth="12.625" defaultRowHeight="15" customHeight="1" x14ac:dyDescent="0.2"/>
  <cols>
    <col min="1" max="1" width="13.125" customWidth="1"/>
    <col min="2" max="2" width="9.875" customWidth="1"/>
    <col min="3" max="3" width="9.375" customWidth="1"/>
    <col min="4" max="4" width="13.125" customWidth="1"/>
    <col min="5" max="5" width="10.875" customWidth="1"/>
    <col min="6" max="6" width="26.25" customWidth="1"/>
    <col min="7" max="7" width="28.375" customWidth="1"/>
    <col min="8" max="31" width="2.375" customWidth="1"/>
  </cols>
  <sheetData>
    <row r="1" spans="1:31" ht="35.25" customHeight="1" x14ac:dyDescent="0.2">
      <c r="A1" s="764"/>
      <c r="B1" s="748"/>
      <c r="C1" s="765"/>
      <c r="D1" s="485" t="s">
        <v>433</v>
      </c>
      <c r="E1" s="767" t="s">
        <v>192</v>
      </c>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695"/>
    </row>
    <row r="2" spans="1:31" ht="40.5" customHeight="1" x14ac:dyDescent="0.2">
      <c r="A2" s="716"/>
      <c r="B2" s="704"/>
      <c r="C2" s="766"/>
      <c r="D2" s="485" t="s">
        <v>434</v>
      </c>
      <c r="E2" s="768" t="s">
        <v>435</v>
      </c>
      <c r="F2" s="744"/>
      <c r="G2" s="695"/>
      <c r="H2" s="769" t="s">
        <v>436</v>
      </c>
      <c r="I2" s="735"/>
      <c r="J2" s="735"/>
      <c r="K2" s="735"/>
      <c r="L2" s="770"/>
      <c r="M2" s="771" t="s">
        <v>437</v>
      </c>
      <c r="N2" s="735"/>
      <c r="O2" s="735"/>
      <c r="P2" s="735"/>
      <c r="Q2" s="735"/>
      <c r="R2" s="770"/>
      <c r="S2" s="769" t="s">
        <v>438</v>
      </c>
      <c r="T2" s="735"/>
      <c r="U2" s="735"/>
      <c r="V2" s="735"/>
      <c r="W2" s="735"/>
      <c r="X2" s="735"/>
      <c r="Y2" s="770"/>
      <c r="Z2" s="771">
        <v>3</v>
      </c>
      <c r="AA2" s="735"/>
      <c r="AB2" s="735"/>
      <c r="AC2" s="735"/>
      <c r="AD2" s="735"/>
      <c r="AE2" s="770"/>
    </row>
    <row r="3" spans="1:31" ht="12.75" customHeight="1" x14ac:dyDescent="0.2">
      <c r="A3" s="486"/>
      <c r="B3" s="763"/>
      <c r="C3" s="701"/>
      <c r="D3" s="701"/>
      <c r="E3" s="701"/>
      <c r="F3" s="701"/>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row>
    <row r="4" spans="1:31" ht="12.75" customHeight="1" x14ac:dyDescent="0.2">
      <c r="A4" s="486"/>
      <c r="B4" s="763"/>
      <c r="C4" s="701"/>
      <c r="D4" s="487"/>
      <c r="E4" s="487"/>
      <c r="F4" s="487"/>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row>
    <row r="5" spans="1:31" ht="12.75" customHeight="1" x14ac:dyDescent="0.2">
      <c r="A5" s="489" t="str">
        <f>CONCATENATE("V",Z2,"-13-08-2021")</f>
        <v>V3-13-08-2021</v>
      </c>
      <c r="B5" s="763"/>
      <c r="C5" s="701"/>
      <c r="D5" s="487"/>
      <c r="E5" s="487"/>
      <c r="F5" s="487"/>
      <c r="G5" s="488"/>
      <c r="H5" s="488"/>
      <c r="I5" s="488"/>
      <c r="J5" s="488"/>
      <c r="K5" s="488"/>
      <c r="L5" s="488"/>
      <c r="M5" s="488"/>
      <c r="N5" s="488"/>
      <c r="O5" s="488"/>
      <c r="P5" s="488"/>
      <c r="Q5" s="488"/>
      <c r="R5" s="488"/>
      <c r="S5" s="488"/>
      <c r="T5" s="488"/>
      <c r="U5" s="488"/>
      <c r="V5" s="488"/>
      <c r="W5" s="488"/>
      <c r="X5" s="488"/>
      <c r="Y5" s="488"/>
      <c r="Z5" s="488"/>
      <c r="AA5" s="488"/>
      <c r="AB5" s="488"/>
      <c r="AC5" s="488"/>
      <c r="AD5" s="488"/>
      <c r="AE5" s="488"/>
    </row>
    <row r="6" spans="1:31" ht="12.75" customHeight="1" x14ac:dyDescent="0.2">
      <c r="A6" s="486"/>
      <c r="B6" s="486"/>
      <c r="C6" s="488"/>
      <c r="D6" s="488"/>
      <c r="E6" s="488"/>
      <c r="F6" s="488"/>
      <c r="G6" s="488"/>
      <c r="H6" s="488"/>
      <c r="I6" s="488"/>
      <c r="J6" s="488"/>
      <c r="K6" s="488"/>
      <c r="L6" s="488"/>
      <c r="M6" s="488"/>
      <c r="N6" s="488"/>
      <c r="O6" s="488"/>
      <c r="P6" s="488"/>
      <c r="Q6" s="488"/>
      <c r="R6" s="488"/>
      <c r="S6" s="488"/>
      <c r="T6" s="488"/>
      <c r="U6" s="488"/>
      <c r="V6" s="488"/>
      <c r="W6" s="488"/>
      <c r="X6" s="488"/>
      <c r="Y6" s="488"/>
      <c r="Z6" s="488"/>
      <c r="AA6" s="488"/>
      <c r="AB6" s="488"/>
      <c r="AC6" s="488"/>
      <c r="AD6" s="488"/>
      <c r="AE6" s="488"/>
    </row>
    <row r="7" spans="1:31" ht="12.75" customHeight="1" x14ac:dyDescent="0.2">
      <c r="A7" s="486"/>
      <c r="B7" s="486"/>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row>
    <row r="8" spans="1:31" ht="12.75" customHeight="1" x14ac:dyDescent="0.2">
      <c r="A8" s="486"/>
      <c r="B8" s="486"/>
      <c r="C8" s="488"/>
      <c r="D8" s="488"/>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row>
    <row r="9" spans="1:31" ht="12.75" customHeight="1" x14ac:dyDescent="0.2">
      <c r="A9" s="486"/>
      <c r="B9" s="486"/>
      <c r="C9" s="488"/>
      <c r="D9" s="488"/>
      <c r="E9" s="488"/>
      <c r="F9" s="488"/>
      <c r="G9" s="488"/>
      <c r="H9" s="488"/>
      <c r="I9" s="488"/>
      <c r="J9" s="488"/>
      <c r="K9" s="488"/>
      <c r="L9" s="488"/>
      <c r="M9" s="488"/>
      <c r="N9" s="488"/>
      <c r="O9" s="488"/>
      <c r="P9" s="488"/>
      <c r="Q9" s="488"/>
      <c r="R9" s="488"/>
      <c r="S9" s="488"/>
      <c r="T9" s="488"/>
      <c r="U9" s="488"/>
      <c r="V9" s="488"/>
      <c r="W9" s="488"/>
      <c r="X9" s="488"/>
      <c r="Y9" s="488"/>
      <c r="Z9" s="488"/>
      <c r="AA9" s="488"/>
      <c r="AB9" s="488"/>
      <c r="AC9" s="488"/>
      <c r="AD9" s="488"/>
      <c r="AE9" s="488"/>
    </row>
    <row r="10" spans="1:31" ht="12.75" customHeight="1" x14ac:dyDescent="0.2">
      <c r="A10" s="486"/>
      <c r="B10" s="486"/>
      <c r="C10" s="488"/>
      <c r="D10" s="488"/>
      <c r="E10" s="488"/>
      <c r="F10" s="488"/>
      <c r="G10" s="488"/>
      <c r="H10" s="488"/>
      <c r="I10" s="488"/>
      <c r="J10" s="488"/>
      <c r="K10" s="488"/>
      <c r="L10" s="488"/>
      <c r="M10" s="488"/>
      <c r="N10" s="488"/>
      <c r="O10" s="488"/>
      <c r="P10" s="488"/>
      <c r="Q10" s="488"/>
      <c r="R10" s="488"/>
      <c r="S10" s="488"/>
      <c r="T10" s="488"/>
      <c r="U10" s="488"/>
      <c r="V10" s="488"/>
      <c r="W10" s="488"/>
      <c r="X10" s="488"/>
      <c r="Y10" s="488"/>
      <c r="Z10" s="488"/>
      <c r="AA10" s="488"/>
      <c r="AB10" s="488"/>
      <c r="AC10" s="488"/>
      <c r="AD10" s="488"/>
      <c r="AE10" s="488"/>
    </row>
    <row r="11" spans="1:31" ht="12.75" customHeight="1" x14ac:dyDescent="0.2">
      <c r="A11" s="486"/>
      <c r="B11" s="486"/>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488"/>
      <c r="AB11" s="488"/>
      <c r="AC11" s="488"/>
      <c r="AD11" s="488"/>
      <c r="AE11" s="488"/>
    </row>
    <row r="12" spans="1:31" ht="12.75" customHeight="1" x14ac:dyDescent="0.2">
      <c r="A12" s="486"/>
      <c r="B12" s="486"/>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488"/>
      <c r="AC12" s="488"/>
      <c r="AD12" s="488"/>
      <c r="AE12" s="488"/>
    </row>
    <row r="13" spans="1:31" ht="12.75" customHeight="1" x14ac:dyDescent="0.2">
      <c r="A13" s="486"/>
      <c r="B13" s="486"/>
      <c r="C13" s="488"/>
      <c r="D13" s="488"/>
      <c r="E13" s="488"/>
      <c r="F13" s="488"/>
      <c r="G13" s="488"/>
      <c r="H13" s="488"/>
      <c r="I13" s="488"/>
      <c r="J13" s="488"/>
      <c r="K13" s="488"/>
      <c r="L13" s="488"/>
      <c r="M13" s="488"/>
      <c r="N13" s="488"/>
      <c r="O13" s="488"/>
      <c r="P13" s="488"/>
      <c r="Q13" s="488"/>
      <c r="R13" s="488"/>
      <c r="S13" s="488"/>
      <c r="T13" s="488"/>
      <c r="U13" s="488"/>
      <c r="V13" s="488"/>
      <c r="W13" s="488"/>
      <c r="X13" s="488"/>
      <c r="Y13" s="488"/>
      <c r="Z13" s="488"/>
      <c r="AA13" s="488"/>
      <c r="AB13" s="488"/>
      <c r="AC13" s="488"/>
      <c r="AD13" s="488"/>
      <c r="AE13" s="488"/>
    </row>
    <row r="14" spans="1:31" ht="12.75" customHeight="1" x14ac:dyDescent="0.2">
      <c r="A14" s="486"/>
      <c r="B14" s="486"/>
      <c r="C14" s="488"/>
      <c r="D14" s="488"/>
      <c r="E14" s="488"/>
      <c r="F14" s="488"/>
      <c r="G14" s="488"/>
      <c r="H14" s="488"/>
      <c r="I14" s="488"/>
      <c r="J14" s="488"/>
      <c r="K14" s="488"/>
      <c r="L14" s="488"/>
      <c r="M14" s="488"/>
      <c r="N14" s="488"/>
      <c r="O14" s="488"/>
      <c r="P14" s="488"/>
      <c r="Q14" s="488"/>
      <c r="R14" s="488"/>
      <c r="S14" s="488"/>
      <c r="T14" s="488"/>
      <c r="U14" s="488"/>
      <c r="V14" s="488"/>
      <c r="W14" s="488"/>
      <c r="X14" s="488"/>
      <c r="Y14" s="488"/>
      <c r="Z14" s="488"/>
      <c r="AA14" s="488"/>
      <c r="AB14" s="488"/>
      <c r="AC14" s="488"/>
      <c r="AD14" s="488"/>
      <c r="AE14" s="488"/>
    </row>
    <row r="15" spans="1:31" ht="12.75" customHeight="1" x14ac:dyDescent="0.2">
      <c r="A15" s="486"/>
      <c r="B15" s="486"/>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row>
    <row r="16" spans="1:31" ht="12.75" customHeight="1" x14ac:dyDescent="0.2">
      <c r="A16" s="486"/>
      <c r="B16" s="486"/>
      <c r="C16" s="488"/>
      <c r="D16" s="488"/>
      <c r="E16" s="488"/>
      <c r="F16" s="488"/>
      <c r="G16" s="488"/>
      <c r="H16" s="488"/>
      <c r="I16" s="488"/>
      <c r="J16" s="488"/>
      <c r="K16" s="488"/>
      <c r="L16" s="488"/>
      <c r="M16" s="488"/>
      <c r="N16" s="488"/>
      <c r="O16" s="488"/>
      <c r="P16" s="488"/>
      <c r="Q16" s="488"/>
      <c r="R16" s="488"/>
      <c r="S16" s="488"/>
      <c r="T16" s="488"/>
      <c r="U16" s="488"/>
      <c r="V16" s="488"/>
      <c r="W16" s="488"/>
      <c r="X16" s="488"/>
      <c r="Y16" s="488"/>
      <c r="Z16" s="488"/>
      <c r="AA16" s="488"/>
      <c r="AB16" s="488"/>
      <c r="AC16" s="488"/>
      <c r="AD16" s="488"/>
      <c r="AE16" s="488"/>
    </row>
    <row r="17" spans="1:31" ht="12.75" customHeight="1" x14ac:dyDescent="0.2">
      <c r="A17" s="486"/>
      <c r="B17" s="486"/>
      <c r="C17" s="488"/>
      <c r="D17" s="488"/>
      <c r="E17" s="488"/>
      <c r="F17" s="488"/>
      <c r="G17" s="488"/>
      <c r="H17" s="488"/>
      <c r="I17" s="488"/>
      <c r="J17" s="488"/>
      <c r="K17" s="488"/>
      <c r="L17" s="488"/>
      <c r="M17" s="488"/>
      <c r="N17" s="488"/>
      <c r="O17" s="488"/>
      <c r="P17" s="488"/>
      <c r="Q17" s="488"/>
      <c r="R17" s="488"/>
      <c r="S17" s="488"/>
      <c r="T17" s="488"/>
      <c r="U17" s="488"/>
      <c r="V17" s="488"/>
      <c r="W17" s="488"/>
      <c r="X17" s="488"/>
      <c r="Y17" s="488"/>
      <c r="Z17" s="488"/>
      <c r="AA17" s="488"/>
      <c r="AB17" s="488"/>
      <c r="AC17" s="488"/>
      <c r="AD17" s="488"/>
      <c r="AE17" s="488"/>
    </row>
    <row r="18" spans="1:31" ht="12.75" customHeight="1" x14ac:dyDescent="0.2">
      <c r="A18" s="486"/>
      <c r="B18" s="486"/>
      <c r="C18" s="488"/>
      <c r="D18" s="488"/>
      <c r="E18" s="488"/>
      <c r="F18" s="488"/>
      <c r="G18" s="488"/>
      <c r="H18" s="488"/>
      <c r="I18" s="488"/>
      <c r="J18" s="488"/>
      <c r="K18" s="488"/>
      <c r="L18" s="488"/>
      <c r="M18" s="488"/>
      <c r="N18" s="488"/>
      <c r="O18" s="488"/>
      <c r="P18" s="488"/>
      <c r="Q18" s="488"/>
      <c r="R18" s="488"/>
      <c r="S18" s="488"/>
      <c r="T18" s="488"/>
      <c r="U18" s="488"/>
      <c r="V18" s="488"/>
      <c r="W18" s="488"/>
      <c r="X18" s="488"/>
      <c r="Y18" s="488"/>
      <c r="Z18" s="488"/>
      <c r="AA18" s="488"/>
      <c r="AB18" s="488"/>
      <c r="AC18" s="488"/>
      <c r="AD18" s="488"/>
      <c r="AE18" s="488"/>
    </row>
    <row r="19" spans="1:31" ht="12.75" customHeight="1" x14ac:dyDescent="0.2">
      <c r="A19" s="486"/>
      <c r="B19" s="486"/>
      <c r="C19" s="488"/>
      <c r="D19" s="488"/>
      <c r="E19" s="488"/>
      <c r="F19" s="488"/>
      <c r="G19" s="488"/>
      <c r="H19" s="488"/>
      <c r="I19" s="488"/>
      <c r="J19" s="488"/>
      <c r="K19" s="488"/>
      <c r="L19" s="488"/>
      <c r="M19" s="488"/>
      <c r="N19" s="488"/>
      <c r="O19" s="488"/>
      <c r="P19" s="488"/>
      <c r="Q19" s="488"/>
      <c r="R19" s="488"/>
      <c r="S19" s="488"/>
      <c r="T19" s="488"/>
      <c r="U19" s="488"/>
      <c r="V19" s="488"/>
      <c r="W19" s="488"/>
      <c r="X19" s="488"/>
      <c r="Y19" s="488"/>
      <c r="Z19" s="488"/>
      <c r="AA19" s="488"/>
      <c r="AB19" s="488"/>
      <c r="AC19" s="488"/>
      <c r="AD19" s="488"/>
      <c r="AE19" s="488"/>
    </row>
    <row r="20" spans="1:31" ht="12.75" customHeight="1" x14ac:dyDescent="0.2">
      <c r="A20" s="486"/>
      <c r="B20" s="486"/>
      <c r="C20" s="488"/>
      <c r="D20" s="488"/>
      <c r="E20" s="488"/>
      <c r="F20" s="488"/>
      <c r="G20" s="488"/>
      <c r="H20" s="488"/>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row>
    <row r="21" spans="1:31" ht="12.75" customHeight="1" x14ac:dyDescent="0.2">
      <c r="A21" s="486"/>
      <c r="B21" s="486"/>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row>
    <row r="22" spans="1:31" ht="12.75" customHeight="1" x14ac:dyDescent="0.2">
      <c r="A22" s="486"/>
      <c r="B22" s="486"/>
      <c r="C22" s="488"/>
      <c r="D22" s="488"/>
      <c r="E22" s="488"/>
      <c r="F22" s="488"/>
      <c r="G22" s="488"/>
      <c r="H22" s="488"/>
      <c r="I22" s="488"/>
      <c r="J22" s="488"/>
      <c r="K22" s="488"/>
      <c r="L22" s="488"/>
      <c r="M22" s="488"/>
      <c r="N22" s="488"/>
      <c r="O22" s="488"/>
      <c r="P22" s="488"/>
      <c r="Q22" s="488"/>
      <c r="R22" s="488"/>
      <c r="S22" s="488"/>
      <c r="T22" s="488"/>
      <c r="U22" s="488"/>
      <c r="V22" s="488"/>
      <c r="W22" s="488"/>
      <c r="X22" s="488"/>
      <c r="Y22" s="488"/>
      <c r="Z22" s="488"/>
      <c r="AA22" s="488"/>
      <c r="AB22" s="488"/>
      <c r="AC22" s="488"/>
      <c r="AD22" s="488"/>
      <c r="AE22" s="488"/>
    </row>
    <row r="23" spans="1:31" ht="12.75" customHeight="1" x14ac:dyDescent="0.2">
      <c r="A23" s="486"/>
      <c r="B23" s="486"/>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488"/>
      <c r="AB23" s="488"/>
      <c r="AC23" s="488"/>
      <c r="AD23" s="488"/>
      <c r="AE23" s="488"/>
    </row>
    <row r="24" spans="1:31" ht="12.75" customHeight="1" x14ac:dyDescent="0.2">
      <c r="A24" s="486"/>
      <c r="B24" s="486"/>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488"/>
      <c r="AB24" s="488"/>
      <c r="AC24" s="488"/>
      <c r="AD24" s="488"/>
      <c r="AE24" s="488"/>
    </row>
    <row r="25" spans="1:31" ht="12.75" customHeight="1" x14ac:dyDescent="0.2">
      <c r="A25" s="486"/>
      <c r="B25" s="486"/>
      <c r="C25" s="488"/>
      <c r="D25" s="488"/>
      <c r="E25" s="488"/>
      <c r="F25" s="488"/>
      <c r="G25" s="488"/>
      <c r="H25" s="488"/>
      <c r="I25" s="488"/>
      <c r="J25" s="488"/>
      <c r="K25" s="488"/>
      <c r="L25" s="488"/>
      <c r="M25" s="488"/>
      <c r="N25" s="488"/>
      <c r="O25" s="488"/>
      <c r="P25" s="488"/>
      <c r="Q25" s="488"/>
      <c r="R25" s="488"/>
      <c r="S25" s="488"/>
      <c r="T25" s="488"/>
      <c r="U25" s="488"/>
      <c r="V25" s="488"/>
      <c r="W25" s="488"/>
      <c r="X25" s="488"/>
      <c r="Y25" s="488"/>
      <c r="Z25" s="488"/>
      <c r="AA25" s="488"/>
      <c r="AB25" s="488"/>
      <c r="AC25" s="488"/>
      <c r="AD25" s="488"/>
      <c r="AE25" s="488"/>
    </row>
    <row r="26" spans="1:31" ht="12.75" customHeight="1" x14ac:dyDescent="0.2">
      <c r="A26" s="486"/>
      <c r="B26" s="486"/>
      <c r="C26" s="488"/>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c r="AC26" s="488"/>
      <c r="AD26" s="488"/>
      <c r="AE26" s="488"/>
    </row>
    <row r="27" spans="1:31" ht="12.75" customHeight="1" x14ac:dyDescent="0.2">
      <c r="A27" s="486"/>
      <c r="B27" s="486"/>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88"/>
    </row>
    <row r="28" spans="1:31" ht="12.75" customHeight="1" x14ac:dyDescent="0.2">
      <c r="A28" s="486"/>
      <c r="B28" s="486"/>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row>
    <row r="29" spans="1:31" ht="12.75" customHeight="1" x14ac:dyDescent="0.2">
      <c r="A29" s="486"/>
      <c r="B29" s="486"/>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row>
    <row r="30" spans="1:31" ht="12.75" customHeight="1" x14ac:dyDescent="0.2">
      <c r="A30" s="486"/>
      <c r="B30" s="486"/>
      <c r="C30" s="488"/>
      <c r="D30" s="488"/>
      <c r="E30" s="488"/>
      <c r="F30" s="488"/>
      <c r="G30" s="488"/>
      <c r="H30" s="488"/>
      <c r="I30" s="488"/>
      <c r="J30" s="488"/>
      <c r="K30" s="488"/>
      <c r="L30" s="488"/>
      <c r="M30" s="488"/>
      <c r="N30" s="488"/>
      <c r="O30" s="488"/>
      <c r="P30" s="488"/>
      <c r="Q30" s="488"/>
      <c r="R30" s="488"/>
      <c r="S30" s="488"/>
      <c r="T30" s="488"/>
      <c r="U30" s="488"/>
      <c r="V30" s="488"/>
      <c r="W30" s="488"/>
      <c r="X30" s="488"/>
      <c r="Y30" s="488"/>
      <c r="Z30" s="488"/>
      <c r="AA30" s="488"/>
      <c r="AB30" s="488"/>
      <c r="AC30" s="488"/>
      <c r="AD30" s="488"/>
      <c r="AE30" s="488"/>
    </row>
    <row r="31" spans="1:31" ht="12.75" customHeight="1" x14ac:dyDescent="0.2">
      <c r="A31" s="486"/>
      <c r="B31" s="486"/>
      <c r="C31" s="488"/>
      <c r="D31" s="488"/>
      <c r="E31" s="488"/>
      <c r="F31" s="488"/>
      <c r="G31" s="488"/>
      <c r="H31" s="488"/>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row>
    <row r="32" spans="1:31" ht="12.75" customHeight="1" x14ac:dyDescent="0.2">
      <c r="A32" s="486"/>
      <c r="B32" s="486"/>
      <c r="C32" s="488"/>
      <c r="D32" s="488"/>
      <c r="E32" s="488"/>
      <c r="F32" s="488"/>
      <c r="G32" s="488"/>
      <c r="H32" s="488"/>
      <c r="I32" s="488"/>
      <c r="J32" s="488"/>
      <c r="K32" s="488"/>
      <c r="L32" s="488"/>
      <c r="M32" s="488"/>
      <c r="N32" s="488"/>
      <c r="O32" s="488"/>
      <c r="P32" s="488"/>
      <c r="Q32" s="488"/>
      <c r="R32" s="488"/>
      <c r="S32" s="488"/>
      <c r="T32" s="488"/>
      <c r="U32" s="488"/>
      <c r="V32" s="488"/>
      <c r="W32" s="488"/>
      <c r="X32" s="488"/>
      <c r="Y32" s="488"/>
      <c r="Z32" s="488"/>
      <c r="AA32" s="488"/>
      <c r="AB32" s="488"/>
      <c r="AC32" s="488"/>
      <c r="AD32" s="488"/>
      <c r="AE32" s="488"/>
    </row>
    <row r="33" spans="1:31" ht="12.75" customHeight="1" x14ac:dyDescent="0.2">
      <c r="A33" s="486"/>
      <c r="B33" s="486"/>
      <c r="C33" s="488"/>
      <c r="D33" s="488"/>
      <c r="E33" s="488"/>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row>
    <row r="34" spans="1:31" ht="12.75" customHeight="1" x14ac:dyDescent="0.2">
      <c r="A34" s="486"/>
      <c r="B34" s="486"/>
      <c r="C34" s="488"/>
      <c r="D34" s="488"/>
      <c r="E34" s="488"/>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row>
    <row r="35" spans="1:31" ht="12.75" customHeight="1" x14ac:dyDescent="0.2">
      <c r="A35" s="486"/>
      <c r="B35" s="486"/>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row>
    <row r="36" spans="1:31" ht="12.75" customHeight="1" x14ac:dyDescent="0.2">
      <c r="A36" s="486"/>
      <c r="B36" s="486"/>
      <c r="C36" s="488"/>
      <c r="D36" s="488"/>
      <c r="E36" s="488"/>
      <c r="F36" s="488"/>
      <c r="G36" s="488"/>
      <c r="H36" s="488"/>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row>
    <row r="37" spans="1:31" ht="12.75" customHeight="1" x14ac:dyDescent="0.2">
      <c r="A37" s="486"/>
      <c r="B37" s="486"/>
      <c r="C37" s="488"/>
      <c r="D37" s="488"/>
      <c r="E37" s="488"/>
      <c r="F37" s="488"/>
      <c r="G37" s="488"/>
      <c r="H37" s="488"/>
      <c r="I37" s="488"/>
      <c r="J37" s="488"/>
      <c r="K37" s="488"/>
      <c r="L37" s="488"/>
      <c r="M37" s="488"/>
      <c r="N37" s="488"/>
      <c r="O37" s="488"/>
      <c r="P37" s="488"/>
      <c r="Q37" s="488"/>
      <c r="R37" s="488"/>
      <c r="S37" s="488"/>
      <c r="T37" s="488"/>
      <c r="U37" s="488"/>
      <c r="V37" s="488"/>
      <c r="W37" s="488"/>
      <c r="X37" s="488"/>
      <c r="Y37" s="488"/>
      <c r="Z37" s="488"/>
      <c r="AA37" s="488"/>
      <c r="AB37" s="488"/>
      <c r="AC37" s="488"/>
      <c r="AD37" s="488"/>
      <c r="AE37" s="488"/>
    </row>
    <row r="38" spans="1:31" ht="12.75" customHeight="1" x14ac:dyDescent="0.2">
      <c r="A38" s="486"/>
      <c r="B38" s="486"/>
      <c r="C38" s="488"/>
      <c r="D38" s="488"/>
      <c r="E38" s="488"/>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488"/>
    </row>
    <row r="39" spans="1:31" ht="12.75" customHeight="1" x14ac:dyDescent="0.2">
      <c r="A39" s="486"/>
      <c r="B39" s="486"/>
      <c r="C39" s="488"/>
      <c r="D39" s="488"/>
      <c r="E39" s="488"/>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488"/>
    </row>
    <row r="40" spans="1:31" ht="12.75" customHeight="1" x14ac:dyDescent="0.2">
      <c r="A40" s="486"/>
      <c r="B40" s="486"/>
      <c r="C40" s="488"/>
      <c r="D40" s="488"/>
      <c r="E40" s="488"/>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488"/>
    </row>
    <row r="41" spans="1:31" ht="12.75" customHeight="1" x14ac:dyDescent="0.2">
      <c r="A41" s="486"/>
      <c r="B41" s="486"/>
      <c r="C41" s="488"/>
      <c r="D41" s="488"/>
      <c r="E41" s="488"/>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488"/>
    </row>
    <row r="42" spans="1:31" ht="12.75" customHeight="1" x14ac:dyDescent="0.2">
      <c r="A42" s="486"/>
      <c r="B42" s="486"/>
      <c r="C42" s="488"/>
      <c r="D42" s="488"/>
      <c r="E42" s="488"/>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488"/>
    </row>
    <row r="43" spans="1:31" ht="12.75" customHeight="1" x14ac:dyDescent="0.2">
      <c r="A43" s="486"/>
      <c r="B43" s="486"/>
      <c r="C43" s="488"/>
      <c r="D43" s="488"/>
      <c r="E43" s="488"/>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488"/>
    </row>
    <row r="44" spans="1:31" ht="12.75" customHeight="1" x14ac:dyDescent="0.2">
      <c r="A44" s="486"/>
      <c r="B44" s="486"/>
      <c r="C44" s="488"/>
      <c r="D44" s="488"/>
      <c r="E44" s="488"/>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row>
    <row r="45" spans="1:31" ht="12.75" customHeight="1" x14ac:dyDescent="0.2">
      <c r="A45" s="486"/>
      <c r="B45" s="486"/>
      <c r="C45" s="488"/>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488"/>
    </row>
    <row r="46" spans="1:31" ht="12.75" customHeight="1" x14ac:dyDescent="0.2">
      <c r="A46" s="486"/>
      <c r="B46" s="486"/>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488"/>
    </row>
    <row r="47" spans="1:31" ht="12.75" customHeight="1" x14ac:dyDescent="0.2">
      <c r="A47" s="486"/>
      <c r="B47" s="486"/>
      <c r="C47" s="488"/>
      <c r="D47" s="488"/>
      <c r="E47" s="488"/>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488"/>
    </row>
    <row r="48" spans="1:31" ht="12.75" customHeight="1" x14ac:dyDescent="0.2">
      <c r="A48" s="486"/>
      <c r="B48" s="486"/>
      <c r="C48" s="488"/>
      <c r="D48" s="488"/>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row>
    <row r="49" spans="1:31" ht="12.75" customHeight="1" x14ac:dyDescent="0.2">
      <c r="A49" s="486"/>
      <c r="B49" s="486"/>
      <c r="C49" s="488"/>
      <c r="D49" s="488"/>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row>
    <row r="50" spans="1:31" ht="12.75" customHeight="1" x14ac:dyDescent="0.2">
      <c r="A50" s="486"/>
      <c r="B50" s="486"/>
      <c r="C50" s="488"/>
      <c r="D50" s="488"/>
      <c r="E50" s="488"/>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488"/>
    </row>
    <row r="51" spans="1:31" ht="12.75" customHeight="1" x14ac:dyDescent="0.2">
      <c r="A51" s="486"/>
      <c r="B51" s="486"/>
      <c r="C51" s="488"/>
      <c r="D51" s="488"/>
      <c r="E51" s="488"/>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row>
    <row r="52" spans="1:31" ht="12.75" customHeight="1" x14ac:dyDescent="0.2">
      <c r="A52" s="486"/>
      <c r="B52" s="486"/>
      <c r="C52" s="488"/>
      <c r="D52" s="488"/>
      <c r="E52" s="488"/>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row>
    <row r="53" spans="1:31" ht="12.75" customHeight="1" x14ac:dyDescent="0.2">
      <c r="A53" s="486"/>
      <c r="B53" s="486"/>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row>
    <row r="54" spans="1:31" ht="12.75" customHeight="1" x14ac:dyDescent="0.2">
      <c r="A54" s="486"/>
      <c r="B54" s="486"/>
      <c r="C54" s="488"/>
      <c r="D54" s="488"/>
      <c r="E54" s="488"/>
      <c r="F54" s="488"/>
      <c r="G54" s="488"/>
      <c r="H54" s="488"/>
      <c r="I54" s="488"/>
      <c r="J54" s="488"/>
      <c r="K54" s="488"/>
      <c r="L54" s="488"/>
      <c r="M54" s="488"/>
      <c r="N54" s="488"/>
      <c r="O54" s="488"/>
      <c r="P54" s="488"/>
      <c r="Q54" s="488"/>
      <c r="R54" s="488"/>
      <c r="S54" s="488"/>
      <c r="T54" s="488"/>
      <c r="U54" s="488"/>
      <c r="V54" s="488"/>
      <c r="W54" s="488"/>
      <c r="X54" s="488"/>
      <c r="Y54" s="488"/>
      <c r="Z54" s="488"/>
      <c r="AA54" s="488"/>
      <c r="AB54" s="488"/>
      <c r="AC54" s="488"/>
      <c r="AD54" s="488"/>
      <c r="AE54" s="488"/>
    </row>
    <row r="55" spans="1:31" ht="12.75" customHeight="1" x14ac:dyDescent="0.2">
      <c r="A55" s="486"/>
      <c r="B55" s="486"/>
      <c r="C55" s="488"/>
      <c r="D55" s="488"/>
      <c r="E55" s="488"/>
      <c r="F55" s="488"/>
      <c r="G55" s="488"/>
      <c r="H55" s="488"/>
      <c r="I55" s="488"/>
      <c r="J55" s="488"/>
      <c r="K55" s="488"/>
      <c r="L55" s="488"/>
      <c r="M55" s="488"/>
      <c r="N55" s="488"/>
      <c r="O55" s="488"/>
      <c r="P55" s="488"/>
      <c r="Q55" s="488"/>
      <c r="R55" s="488"/>
      <c r="S55" s="488"/>
      <c r="T55" s="488"/>
      <c r="U55" s="488"/>
      <c r="V55" s="488"/>
      <c r="W55" s="488"/>
      <c r="X55" s="488"/>
      <c r="Y55" s="488"/>
      <c r="Z55" s="488"/>
      <c r="AA55" s="488"/>
      <c r="AB55" s="488"/>
      <c r="AC55" s="488"/>
      <c r="AD55" s="488"/>
      <c r="AE55" s="488"/>
    </row>
    <row r="56" spans="1:31" ht="12.75" customHeight="1" x14ac:dyDescent="0.2">
      <c r="A56" s="486"/>
      <c r="B56" s="486"/>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row>
    <row r="57" spans="1:31" ht="12.75" customHeight="1" x14ac:dyDescent="0.2">
      <c r="A57" s="486"/>
      <c r="B57" s="486"/>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row>
    <row r="58" spans="1:31" ht="12.75" customHeight="1" x14ac:dyDescent="0.2">
      <c r="A58" s="486"/>
      <c r="B58" s="486"/>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row>
    <row r="59" spans="1:31" ht="12.75" customHeight="1" x14ac:dyDescent="0.2">
      <c r="A59" s="486"/>
      <c r="B59" s="486"/>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row>
    <row r="60" spans="1:31" ht="12.75" customHeight="1" x14ac:dyDescent="0.2">
      <c r="A60" s="486"/>
      <c r="B60" s="486"/>
      <c r="C60" s="488"/>
      <c r="D60" s="488"/>
      <c r="E60" s="488"/>
      <c r="F60" s="488"/>
      <c r="G60" s="488"/>
      <c r="H60" s="488"/>
      <c r="I60" s="488"/>
      <c r="J60" s="488"/>
      <c r="K60" s="488"/>
      <c r="L60" s="488"/>
      <c r="M60" s="488"/>
      <c r="N60" s="488"/>
      <c r="O60" s="488"/>
      <c r="P60" s="488"/>
      <c r="Q60" s="488"/>
      <c r="R60" s="488"/>
      <c r="S60" s="488"/>
      <c r="T60" s="488"/>
      <c r="U60" s="488"/>
      <c r="V60" s="488"/>
      <c r="W60" s="488"/>
      <c r="X60" s="488"/>
      <c r="Y60" s="488"/>
      <c r="Z60" s="488"/>
      <c r="AA60" s="488"/>
      <c r="AB60" s="488"/>
      <c r="AC60" s="488"/>
      <c r="AD60" s="488"/>
      <c r="AE60" s="488"/>
    </row>
    <row r="61" spans="1:31" ht="12.75" customHeight="1" x14ac:dyDescent="0.2">
      <c r="A61" s="486"/>
      <c r="B61" s="486"/>
      <c r="C61" s="488"/>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c r="AD61" s="488"/>
      <c r="AE61" s="488"/>
    </row>
    <row r="62" spans="1:31" ht="12.75" customHeight="1" x14ac:dyDescent="0.2">
      <c r="A62" s="486"/>
      <c r="B62" s="486"/>
      <c r="C62" s="488"/>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488"/>
      <c r="AD62" s="488"/>
      <c r="AE62" s="488"/>
    </row>
    <row r="63" spans="1:31" ht="12.75" customHeight="1" x14ac:dyDescent="0.2">
      <c r="A63" s="486"/>
      <c r="B63" s="486"/>
      <c r="C63" s="488"/>
      <c r="D63" s="488"/>
      <c r="E63" s="488"/>
      <c r="F63" s="488"/>
      <c r="G63" s="488"/>
      <c r="H63" s="488"/>
      <c r="I63" s="488"/>
      <c r="J63" s="488"/>
      <c r="K63" s="488"/>
      <c r="L63" s="488"/>
      <c r="M63" s="488"/>
      <c r="N63" s="488"/>
      <c r="O63" s="488"/>
      <c r="P63" s="488"/>
      <c r="Q63" s="488"/>
      <c r="R63" s="488"/>
      <c r="S63" s="488"/>
      <c r="T63" s="488"/>
      <c r="U63" s="488"/>
      <c r="V63" s="488"/>
      <c r="W63" s="488"/>
      <c r="X63" s="488"/>
      <c r="Y63" s="488"/>
      <c r="Z63" s="488"/>
      <c r="AA63" s="488"/>
      <c r="AB63" s="488"/>
      <c r="AC63" s="488"/>
      <c r="AD63" s="488"/>
      <c r="AE63" s="488"/>
    </row>
    <row r="64" spans="1:31" ht="12.75" customHeight="1" x14ac:dyDescent="0.2">
      <c r="A64" s="486"/>
      <c r="B64" s="486"/>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8"/>
      <c r="AB64" s="488"/>
      <c r="AC64" s="488"/>
      <c r="AD64" s="488"/>
      <c r="AE64" s="488"/>
    </row>
    <row r="65" spans="1:31" ht="12.75" customHeight="1" x14ac:dyDescent="0.2">
      <c r="A65" s="486"/>
      <c r="B65" s="486"/>
      <c r="C65" s="488"/>
      <c r="D65" s="488"/>
      <c r="E65" s="488"/>
      <c r="F65" s="488"/>
      <c r="G65" s="488"/>
      <c r="H65" s="488"/>
      <c r="I65" s="488"/>
      <c r="J65" s="488"/>
      <c r="K65" s="488"/>
      <c r="L65" s="488"/>
      <c r="M65" s="488"/>
      <c r="N65" s="488"/>
      <c r="O65" s="488"/>
      <c r="P65" s="488"/>
      <c r="Q65" s="488"/>
      <c r="R65" s="488"/>
      <c r="S65" s="488"/>
      <c r="T65" s="488"/>
      <c r="U65" s="488"/>
      <c r="V65" s="488"/>
      <c r="W65" s="488"/>
      <c r="X65" s="488"/>
      <c r="Y65" s="488"/>
      <c r="Z65" s="488"/>
      <c r="AA65" s="488"/>
      <c r="AB65" s="488"/>
      <c r="AC65" s="488"/>
      <c r="AD65" s="488"/>
      <c r="AE65" s="488"/>
    </row>
    <row r="66" spans="1:31" ht="12.75" customHeight="1" x14ac:dyDescent="0.2">
      <c r="A66" s="486"/>
      <c r="B66" s="486"/>
      <c r="C66" s="488"/>
      <c r="D66" s="488"/>
      <c r="E66" s="488"/>
      <c r="F66" s="488"/>
      <c r="G66" s="488"/>
      <c r="H66" s="488"/>
      <c r="I66" s="488"/>
      <c r="J66" s="488"/>
      <c r="K66" s="488"/>
      <c r="L66" s="488"/>
      <c r="M66" s="488"/>
      <c r="N66" s="488"/>
      <c r="O66" s="488"/>
      <c r="P66" s="488"/>
      <c r="Q66" s="488"/>
      <c r="R66" s="488"/>
      <c r="S66" s="488"/>
      <c r="T66" s="488"/>
      <c r="U66" s="488"/>
      <c r="V66" s="488"/>
      <c r="W66" s="488"/>
      <c r="X66" s="488"/>
      <c r="Y66" s="488"/>
      <c r="Z66" s="488"/>
      <c r="AA66" s="488"/>
      <c r="AB66" s="488"/>
      <c r="AC66" s="488"/>
      <c r="AD66" s="488"/>
      <c r="AE66" s="488"/>
    </row>
    <row r="67" spans="1:31" ht="12.75" customHeight="1" x14ac:dyDescent="0.2">
      <c r="A67" s="486"/>
      <c r="B67" s="486"/>
      <c r="C67" s="488"/>
      <c r="D67" s="488"/>
      <c r="E67" s="488"/>
      <c r="F67" s="488"/>
      <c r="G67" s="488"/>
      <c r="H67" s="488"/>
      <c r="I67" s="488"/>
      <c r="J67" s="488"/>
      <c r="K67" s="488"/>
      <c r="L67" s="488"/>
      <c r="M67" s="488"/>
      <c r="N67" s="488"/>
      <c r="O67" s="488"/>
      <c r="P67" s="488"/>
      <c r="Q67" s="488"/>
      <c r="R67" s="488"/>
      <c r="S67" s="488"/>
      <c r="T67" s="488"/>
      <c r="U67" s="488"/>
      <c r="V67" s="488"/>
      <c r="W67" s="488"/>
      <c r="X67" s="488"/>
      <c r="Y67" s="488"/>
      <c r="Z67" s="488"/>
      <c r="AA67" s="488"/>
      <c r="AB67" s="488"/>
      <c r="AC67" s="488"/>
      <c r="AD67" s="488"/>
      <c r="AE67" s="488"/>
    </row>
    <row r="68" spans="1:31" ht="12.75" customHeight="1" x14ac:dyDescent="0.2">
      <c r="A68" s="486"/>
      <c r="B68" s="486"/>
      <c r="C68" s="488"/>
      <c r="D68" s="488"/>
      <c r="E68" s="488"/>
      <c r="F68" s="488"/>
      <c r="G68" s="488"/>
      <c r="H68" s="488"/>
      <c r="I68" s="488"/>
      <c r="J68" s="488"/>
      <c r="K68" s="488"/>
      <c r="L68" s="488"/>
      <c r="M68" s="488"/>
      <c r="N68" s="488"/>
      <c r="O68" s="488"/>
      <c r="P68" s="488"/>
      <c r="Q68" s="488"/>
      <c r="R68" s="488"/>
      <c r="S68" s="488"/>
      <c r="T68" s="488"/>
      <c r="U68" s="488"/>
      <c r="V68" s="488"/>
      <c r="W68" s="488"/>
      <c r="X68" s="488"/>
      <c r="Y68" s="488"/>
      <c r="Z68" s="488"/>
      <c r="AA68" s="488"/>
      <c r="AB68" s="488"/>
      <c r="AC68" s="488"/>
      <c r="AD68" s="488"/>
      <c r="AE68" s="488"/>
    </row>
    <row r="69" spans="1:31" ht="12.75" customHeight="1" x14ac:dyDescent="0.2">
      <c r="A69" s="486"/>
      <c r="B69" s="486"/>
      <c r="C69" s="488"/>
      <c r="D69" s="488"/>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row>
    <row r="70" spans="1:31" ht="12.75" customHeight="1" x14ac:dyDescent="0.2">
      <c r="A70" s="486"/>
      <c r="B70" s="486"/>
      <c r="C70" s="488"/>
      <c r="D70" s="488"/>
      <c r="E70" s="488"/>
      <c r="F70" s="488"/>
      <c r="G70" s="488"/>
      <c r="H70" s="488"/>
      <c r="I70" s="488"/>
      <c r="J70" s="488"/>
      <c r="K70" s="488"/>
      <c r="L70" s="488"/>
      <c r="M70" s="488"/>
      <c r="N70" s="488"/>
      <c r="O70" s="488"/>
      <c r="P70" s="488"/>
      <c r="Q70" s="488"/>
      <c r="R70" s="488"/>
      <c r="S70" s="488"/>
      <c r="T70" s="488"/>
      <c r="U70" s="488"/>
      <c r="V70" s="488"/>
      <c r="W70" s="488"/>
      <c r="X70" s="488"/>
      <c r="Y70" s="488"/>
      <c r="Z70" s="488"/>
      <c r="AA70" s="488"/>
      <c r="AB70" s="488"/>
      <c r="AC70" s="488"/>
      <c r="AD70" s="488"/>
      <c r="AE70" s="488"/>
    </row>
    <row r="71" spans="1:31" ht="12.75" customHeight="1" x14ac:dyDescent="0.2">
      <c r="A71" s="486"/>
      <c r="B71" s="486"/>
      <c r="C71" s="488"/>
      <c r="D71" s="488"/>
      <c r="E71" s="488"/>
      <c r="F71" s="488"/>
      <c r="G71" s="488"/>
      <c r="H71" s="488"/>
      <c r="I71" s="488"/>
      <c r="J71" s="488"/>
      <c r="K71" s="488"/>
      <c r="L71" s="488"/>
      <c r="M71" s="488"/>
      <c r="N71" s="488"/>
      <c r="O71" s="488"/>
      <c r="P71" s="488"/>
      <c r="Q71" s="488"/>
      <c r="R71" s="488"/>
      <c r="S71" s="488"/>
      <c r="T71" s="488"/>
      <c r="U71" s="488"/>
      <c r="V71" s="488"/>
      <c r="W71" s="488"/>
      <c r="X71" s="488"/>
      <c r="Y71" s="488"/>
      <c r="Z71" s="488"/>
      <c r="AA71" s="488"/>
      <c r="AB71" s="488"/>
      <c r="AC71" s="488"/>
      <c r="AD71" s="488"/>
      <c r="AE71" s="488"/>
    </row>
    <row r="72" spans="1:31" ht="12.75" customHeight="1" x14ac:dyDescent="0.2">
      <c r="A72" s="486"/>
      <c r="B72" s="486"/>
      <c r="C72" s="488"/>
      <c r="D72" s="488"/>
      <c r="E72" s="488"/>
      <c r="F72" s="488"/>
      <c r="G72" s="488"/>
      <c r="H72" s="488"/>
      <c r="I72" s="488"/>
      <c r="J72" s="488"/>
      <c r="K72" s="488"/>
      <c r="L72" s="488"/>
      <c r="M72" s="488"/>
      <c r="N72" s="488"/>
      <c r="O72" s="488"/>
      <c r="P72" s="488"/>
      <c r="Q72" s="488"/>
      <c r="R72" s="488"/>
      <c r="S72" s="488"/>
      <c r="T72" s="488"/>
      <c r="U72" s="488"/>
      <c r="V72" s="488"/>
      <c r="W72" s="488"/>
      <c r="X72" s="488"/>
      <c r="Y72" s="488"/>
      <c r="Z72" s="488"/>
      <c r="AA72" s="488"/>
      <c r="AB72" s="488"/>
      <c r="AC72" s="488"/>
      <c r="AD72" s="488"/>
      <c r="AE72" s="488"/>
    </row>
    <row r="73" spans="1:31" ht="12.75" customHeight="1" x14ac:dyDescent="0.2">
      <c r="A73" s="486"/>
      <c r="B73" s="486"/>
      <c r="C73" s="488"/>
      <c r="D73" s="488"/>
      <c r="E73" s="488"/>
      <c r="F73" s="488"/>
      <c r="G73" s="488"/>
      <c r="H73" s="488"/>
      <c r="I73" s="488"/>
      <c r="J73" s="488"/>
      <c r="K73" s="488"/>
      <c r="L73" s="488"/>
      <c r="M73" s="488"/>
      <c r="N73" s="488"/>
      <c r="O73" s="488"/>
      <c r="P73" s="488"/>
      <c r="Q73" s="488"/>
      <c r="R73" s="488"/>
      <c r="S73" s="488"/>
      <c r="T73" s="488"/>
      <c r="U73" s="488"/>
      <c r="V73" s="488"/>
      <c r="W73" s="488"/>
      <c r="X73" s="488"/>
      <c r="Y73" s="488"/>
      <c r="Z73" s="488"/>
      <c r="AA73" s="488"/>
      <c r="AB73" s="488"/>
      <c r="AC73" s="488"/>
      <c r="AD73" s="488"/>
      <c r="AE73" s="488"/>
    </row>
    <row r="74" spans="1:31" ht="12.75" customHeight="1" x14ac:dyDescent="0.2">
      <c r="A74" s="486"/>
      <c r="B74" s="486"/>
      <c r="C74" s="488"/>
      <c r="D74" s="488"/>
      <c r="E74" s="488"/>
      <c r="F74" s="488"/>
      <c r="G74" s="488"/>
      <c r="H74" s="488"/>
      <c r="I74" s="488"/>
      <c r="J74" s="488"/>
      <c r="K74" s="488"/>
      <c r="L74" s="488"/>
      <c r="M74" s="488"/>
      <c r="N74" s="488"/>
      <c r="O74" s="488"/>
      <c r="P74" s="488"/>
      <c r="Q74" s="488"/>
      <c r="R74" s="488"/>
      <c r="S74" s="488"/>
      <c r="T74" s="488"/>
      <c r="U74" s="488"/>
      <c r="V74" s="488"/>
      <c r="W74" s="488"/>
      <c r="X74" s="488"/>
      <c r="Y74" s="488"/>
      <c r="Z74" s="488"/>
      <c r="AA74" s="488"/>
      <c r="AB74" s="488"/>
      <c r="AC74" s="488"/>
      <c r="AD74" s="488"/>
      <c r="AE74" s="488"/>
    </row>
    <row r="75" spans="1:31" ht="12.75" customHeight="1" x14ac:dyDescent="0.2">
      <c r="A75" s="486"/>
      <c r="B75" s="486"/>
      <c r="C75" s="488"/>
      <c r="D75" s="488"/>
      <c r="E75" s="488"/>
      <c r="F75" s="488"/>
      <c r="G75" s="488"/>
      <c r="H75" s="488"/>
      <c r="I75" s="488"/>
      <c r="J75" s="488"/>
      <c r="K75" s="488"/>
      <c r="L75" s="488"/>
      <c r="M75" s="488"/>
      <c r="N75" s="488"/>
      <c r="O75" s="488"/>
      <c r="P75" s="488"/>
      <c r="Q75" s="488"/>
      <c r="R75" s="488"/>
      <c r="S75" s="488"/>
      <c r="T75" s="488"/>
      <c r="U75" s="488"/>
      <c r="V75" s="488"/>
      <c r="W75" s="488"/>
      <c r="X75" s="488"/>
      <c r="Y75" s="488"/>
      <c r="Z75" s="488"/>
      <c r="AA75" s="488"/>
      <c r="AB75" s="488"/>
      <c r="AC75" s="488"/>
      <c r="AD75" s="488"/>
      <c r="AE75" s="488"/>
    </row>
    <row r="76" spans="1:31" ht="12.75" customHeight="1" x14ac:dyDescent="0.2">
      <c r="A76" s="486"/>
      <c r="B76" s="486"/>
      <c r="C76" s="488"/>
      <c r="D76" s="488"/>
      <c r="E76" s="488"/>
      <c r="F76" s="488"/>
      <c r="G76" s="488"/>
      <c r="H76" s="488"/>
      <c r="I76" s="488"/>
      <c r="J76" s="488"/>
      <c r="K76" s="488"/>
      <c r="L76" s="488"/>
      <c r="M76" s="488"/>
      <c r="N76" s="488"/>
      <c r="O76" s="488"/>
      <c r="P76" s="488"/>
      <c r="Q76" s="488"/>
      <c r="R76" s="488"/>
      <c r="S76" s="488"/>
      <c r="T76" s="488"/>
      <c r="U76" s="488"/>
      <c r="V76" s="488"/>
      <c r="W76" s="488"/>
      <c r="X76" s="488"/>
      <c r="Y76" s="488"/>
      <c r="Z76" s="488"/>
      <c r="AA76" s="488"/>
      <c r="AB76" s="488"/>
      <c r="AC76" s="488"/>
      <c r="AD76" s="488"/>
      <c r="AE76" s="488"/>
    </row>
    <row r="77" spans="1:31" ht="12.75" customHeight="1" x14ac:dyDescent="0.2">
      <c r="A77" s="486"/>
      <c r="B77" s="486"/>
      <c r="C77" s="488"/>
      <c r="D77" s="488"/>
      <c r="E77" s="488"/>
      <c r="F77" s="488"/>
      <c r="G77" s="488"/>
      <c r="H77" s="488"/>
      <c r="I77" s="488"/>
      <c r="J77" s="488"/>
      <c r="K77" s="488"/>
      <c r="L77" s="488"/>
      <c r="M77" s="488"/>
      <c r="N77" s="488"/>
      <c r="O77" s="488"/>
      <c r="P77" s="488"/>
      <c r="Q77" s="488"/>
      <c r="R77" s="488"/>
      <c r="S77" s="488"/>
      <c r="T77" s="488"/>
      <c r="U77" s="488"/>
      <c r="V77" s="488"/>
      <c r="W77" s="488"/>
      <c r="X77" s="488"/>
      <c r="Y77" s="488"/>
      <c r="Z77" s="488"/>
      <c r="AA77" s="488"/>
      <c r="AB77" s="488"/>
      <c r="AC77" s="488"/>
      <c r="AD77" s="488"/>
      <c r="AE77" s="488"/>
    </row>
    <row r="78" spans="1:31" ht="12.75" customHeight="1" x14ac:dyDescent="0.2">
      <c r="A78" s="486"/>
      <c r="B78" s="486"/>
      <c r="C78" s="488"/>
      <c r="D78" s="488"/>
      <c r="E78" s="488"/>
      <c r="F78" s="488"/>
      <c r="G78" s="488"/>
      <c r="H78" s="488"/>
      <c r="I78" s="488"/>
      <c r="J78" s="488"/>
      <c r="K78" s="488"/>
      <c r="L78" s="488"/>
      <c r="M78" s="488"/>
      <c r="N78" s="488"/>
      <c r="O78" s="488"/>
      <c r="P78" s="488"/>
      <c r="Q78" s="488"/>
      <c r="R78" s="488"/>
      <c r="S78" s="488"/>
      <c r="T78" s="488"/>
      <c r="U78" s="488"/>
      <c r="V78" s="488"/>
      <c r="W78" s="488"/>
      <c r="X78" s="488"/>
      <c r="Y78" s="488"/>
      <c r="Z78" s="488"/>
      <c r="AA78" s="488"/>
      <c r="AB78" s="488"/>
      <c r="AC78" s="488"/>
      <c r="AD78" s="488"/>
      <c r="AE78" s="488"/>
    </row>
    <row r="79" spans="1:31" ht="12.75" customHeight="1" x14ac:dyDescent="0.2">
      <c r="A79" s="486"/>
      <c r="B79" s="486"/>
      <c r="C79" s="488"/>
      <c r="D79" s="488"/>
      <c r="E79" s="488"/>
      <c r="F79" s="488"/>
      <c r="G79" s="488"/>
      <c r="H79" s="488"/>
      <c r="I79" s="488"/>
      <c r="J79" s="488"/>
      <c r="K79" s="488"/>
      <c r="L79" s="488"/>
      <c r="M79" s="488"/>
      <c r="N79" s="488"/>
      <c r="O79" s="488"/>
      <c r="P79" s="488"/>
      <c r="Q79" s="488"/>
      <c r="R79" s="488"/>
      <c r="S79" s="488"/>
      <c r="T79" s="488"/>
      <c r="U79" s="488"/>
      <c r="V79" s="488"/>
      <c r="W79" s="488"/>
      <c r="X79" s="488"/>
      <c r="Y79" s="488"/>
      <c r="Z79" s="488"/>
      <c r="AA79" s="488"/>
      <c r="AB79" s="488"/>
      <c r="AC79" s="488"/>
      <c r="AD79" s="488"/>
      <c r="AE79" s="488"/>
    </row>
    <row r="80" spans="1:31" ht="12.75" customHeight="1" x14ac:dyDescent="0.2">
      <c r="A80" s="486"/>
      <c r="B80" s="486"/>
      <c r="C80" s="488"/>
      <c r="D80" s="488"/>
      <c r="E80" s="488"/>
      <c r="F80" s="488"/>
      <c r="G80" s="488"/>
      <c r="H80" s="488"/>
      <c r="I80" s="488"/>
      <c r="J80" s="488"/>
      <c r="K80" s="488"/>
      <c r="L80" s="488"/>
      <c r="M80" s="488"/>
      <c r="N80" s="488"/>
      <c r="O80" s="488"/>
      <c r="P80" s="488"/>
      <c r="Q80" s="488"/>
      <c r="R80" s="488"/>
      <c r="S80" s="488"/>
      <c r="T80" s="488"/>
      <c r="U80" s="488"/>
      <c r="V80" s="488"/>
      <c r="W80" s="488"/>
      <c r="X80" s="488"/>
      <c r="Y80" s="488"/>
      <c r="Z80" s="488"/>
      <c r="AA80" s="488"/>
      <c r="AB80" s="488"/>
      <c r="AC80" s="488"/>
      <c r="AD80" s="488"/>
      <c r="AE80" s="488"/>
    </row>
    <row r="81" spans="1:31" ht="12.75" customHeight="1" x14ac:dyDescent="0.2">
      <c r="A81" s="486"/>
      <c r="B81" s="486"/>
      <c r="C81" s="488"/>
      <c r="D81" s="488"/>
      <c r="E81" s="488"/>
      <c r="F81" s="488"/>
      <c r="G81" s="488"/>
      <c r="H81" s="488"/>
      <c r="I81" s="488"/>
      <c r="J81" s="488"/>
      <c r="K81" s="488"/>
      <c r="L81" s="488"/>
      <c r="M81" s="488"/>
      <c r="N81" s="488"/>
      <c r="O81" s="488"/>
      <c r="P81" s="488"/>
      <c r="Q81" s="488"/>
      <c r="R81" s="488"/>
      <c r="S81" s="488"/>
      <c r="T81" s="488"/>
      <c r="U81" s="488"/>
      <c r="V81" s="488"/>
      <c r="W81" s="488"/>
      <c r="X81" s="488"/>
      <c r="Y81" s="488"/>
      <c r="Z81" s="488"/>
      <c r="AA81" s="488"/>
      <c r="AB81" s="488"/>
      <c r="AC81" s="488"/>
      <c r="AD81" s="488"/>
      <c r="AE81" s="488"/>
    </row>
    <row r="82" spans="1:31" ht="12.75" customHeight="1" x14ac:dyDescent="0.2">
      <c r="A82" s="486"/>
      <c r="B82" s="486"/>
      <c r="C82" s="488"/>
      <c r="D82" s="488"/>
      <c r="E82" s="488"/>
      <c r="F82" s="488"/>
      <c r="G82" s="488"/>
      <c r="H82" s="488"/>
      <c r="I82" s="488"/>
      <c r="J82" s="488"/>
      <c r="K82" s="488"/>
      <c r="L82" s="488"/>
      <c r="M82" s="488"/>
      <c r="N82" s="488"/>
      <c r="O82" s="488"/>
      <c r="P82" s="488"/>
      <c r="Q82" s="488"/>
      <c r="R82" s="488"/>
      <c r="S82" s="488"/>
      <c r="T82" s="488"/>
      <c r="U82" s="488"/>
      <c r="V82" s="488"/>
      <c r="W82" s="488"/>
      <c r="X82" s="488"/>
      <c r="Y82" s="488"/>
      <c r="Z82" s="488"/>
      <c r="AA82" s="488"/>
      <c r="AB82" s="488"/>
      <c r="AC82" s="488"/>
      <c r="AD82" s="488"/>
      <c r="AE82" s="488"/>
    </row>
    <row r="83" spans="1:31" ht="12.75" customHeight="1" x14ac:dyDescent="0.2">
      <c r="A83" s="486"/>
      <c r="B83" s="486"/>
      <c r="C83" s="488"/>
      <c r="D83" s="488"/>
      <c r="E83" s="488"/>
      <c r="F83" s="488"/>
      <c r="G83" s="488"/>
      <c r="H83" s="488"/>
      <c r="I83" s="488"/>
      <c r="J83" s="488"/>
      <c r="K83" s="488"/>
      <c r="L83" s="488"/>
      <c r="M83" s="488"/>
      <c r="N83" s="488"/>
      <c r="O83" s="488"/>
      <c r="P83" s="488"/>
      <c r="Q83" s="488"/>
      <c r="R83" s="488"/>
      <c r="S83" s="488"/>
      <c r="T83" s="488"/>
      <c r="U83" s="488"/>
      <c r="V83" s="488"/>
      <c r="W83" s="488"/>
      <c r="X83" s="488"/>
      <c r="Y83" s="488"/>
      <c r="Z83" s="488"/>
      <c r="AA83" s="488"/>
      <c r="AB83" s="488"/>
      <c r="AC83" s="488"/>
      <c r="AD83" s="488"/>
      <c r="AE83" s="488"/>
    </row>
    <row r="84" spans="1:31" ht="12.75" customHeight="1" x14ac:dyDescent="0.2">
      <c r="A84" s="486"/>
      <c r="B84" s="486"/>
      <c r="C84" s="488"/>
      <c r="D84" s="488"/>
      <c r="E84" s="488"/>
      <c r="F84" s="488"/>
      <c r="G84" s="488"/>
      <c r="H84" s="488"/>
      <c r="I84" s="488"/>
      <c r="J84" s="488"/>
      <c r="K84" s="488"/>
      <c r="L84" s="488"/>
      <c r="M84" s="488"/>
      <c r="N84" s="488"/>
      <c r="O84" s="488"/>
      <c r="P84" s="488"/>
      <c r="Q84" s="488"/>
      <c r="R84" s="488"/>
      <c r="S84" s="488"/>
      <c r="T84" s="488"/>
      <c r="U84" s="488"/>
      <c r="V84" s="488"/>
      <c r="W84" s="488"/>
      <c r="X84" s="488"/>
      <c r="Y84" s="488"/>
      <c r="Z84" s="488"/>
      <c r="AA84" s="488"/>
      <c r="AB84" s="488"/>
      <c r="AC84" s="488"/>
      <c r="AD84" s="488"/>
      <c r="AE84" s="488"/>
    </row>
    <row r="85" spans="1:31" ht="12.75" customHeight="1" x14ac:dyDescent="0.2">
      <c r="A85" s="486"/>
      <c r="B85" s="486"/>
      <c r="C85" s="488"/>
      <c r="D85" s="488"/>
      <c r="E85" s="488"/>
      <c r="F85" s="488"/>
      <c r="G85" s="488"/>
      <c r="H85" s="488"/>
      <c r="I85" s="488"/>
      <c r="J85" s="488"/>
      <c r="K85" s="488"/>
      <c r="L85" s="488"/>
      <c r="M85" s="488"/>
      <c r="N85" s="488"/>
      <c r="O85" s="488"/>
      <c r="P85" s="488"/>
      <c r="Q85" s="488"/>
      <c r="R85" s="488"/>
      <c r="S85" s="488"/>
      <c r="T85" s="488"/>
      <c r="U85" s="488"/>
      <c r="V85" s="488"/>
      <c r="W85" s="488"/>
      <c r="X85" s="488"/>
      <c r="Y85" s="488"/>
      <c r="Z85" s="488"/>
      <c r="AA85" s="488"/>
      <c r="AB85" s="488"/>
      <c r="AC85" s="488"/>
      <c r="AD85" s="488"/>
      <c r="AE85" s="488"/>
    </row>
    <row r="86" spans="1:31" ht="12.75" customHeight="1" x14ac:dyDescent="0.2">
      <c r="A86" s="486"/>
      <c r="B86" s="486"/>
      <c r="C86" s="488"/>
      <c r="D86" s="488"/>
      <c r="E86" s="488"/>
      <c r="F86" s="488"/>
      <c r="G86" s="488"/>
      <c r="H86" s="488"/>
      <c r="I86" s="488"/>
      <c r="J86" s="488"/>
      <c r="K86" s="488"/>
      <c r="L86" s="488"/>
      <c r="M86" s="488"/>
      <c r="N86" s="488"/>
      <c r="O86" s="488"/>
      <c r="P86" s="488"/>
      <c r="Q86" s="488"/>
      <c r="R86" s="488"/>
      <c r="S86" s="488"/>
      <c r="T86" s="488"/>
      <c r="U86" s="488"/>
      <c r="V86" s="488"/>
      <c r="W86" s="488"/>
      <c r="X86" s="488"/>
      <c r="Y86" s="488"/>
      <c r="Z86" s="488"/>
      <c r="AA86" s="488"/>
      <c r="AB86" s="488"/>
      <c r="AC86" s="488"/>
      <c r="AD86" s="488"/>
      <c r="AE86" s="488"/>
    </row>
    <row r="87" spans="1:31" ht="12.75" customHeight="1" x14ac:dyDescent="0.2">
      <c r="A87" s="486"/>
      <c r="B87" s="486"/>
      <c r="C87" s="488"/>
      <c r="D87" s="488"/>
      <c r="E87" s="488"/>
      <c r="F87" s="488"/>
      <c r="G87" s="488"/>
      <c r="H87" s="488"/>
      <c r="I87" s="488"/>
      <c r="J87" s="488"/>
      <c r="K87" s="488"/>
      <c r="L87" s="488"/>
      <c r="M87" s="488"/>
      <c r="N87" s="488"/>
      <c r="O87" s="488"/>
      <c r="P87" s="488"/>
      <c r="Q87" s="488"/>
      <c r="R87" s="488"/>
      <c r="S87" s="488"/>
      <c r="T87" s="488"/>
      <c r="U87" s="488"/>
      <c r="V87" s="488"/>
      <c r="W87" s="488"/>
      <c r="X87" s="488"/>
      <c r="Y87" s="488"/>
      <c r="Z87" s="488"/>
      <c r="AA87" s="488"/>
      <c r="AB87" s="488"/>
      <c r="AC87" s="488"/>
      <c r="AD87" s="488"/>
      <c r="AE87" s="488"/>
    </row>
    <row r="88" spans="1:31" ht="12.75" customHeight="1" x14ac:dyDescent="0.2">
      <c r="A88" s="486"/>
      <c r="B88" s="486"/>
      <c r="C88" s="488"/>
      <c r="D88" s="488"/>
      <c r="E88" s="488"/>
      <c r="F88" s="488"/>
      <c r="G88" s="488"/>
      <c r="H88" s="488"/>
      <c r="I88" s="488"/>
      <c r="J88" s="488"/>
      <c r="K88" s="488"/>
      <c r="L88" s="488"/>
      <c r="M88" s="488"/>
      <c r="N88" s="488"/>
      <c r="O88" s="488"/>
      <c r="P88" s="488"/>
      <c r="Q88" s="488"/>
      <c r="R88" s="488"/>
      <c r="S88" s="488"/>
      <c r="T88" s="488"/>
      <c r="U88" s="488"/>
      <c r="V88" s="488"/>
      <c r="W88" s="488"/>
      <c r="X88" s="488"/>
      <c r="Y88" s="488"/>
      <c r="Z88" s="488"/>
      <c r="AA88" s="488"/>
      <c r="AB88" s="488"/>
      <c r="AC88" s="488"/>
      <c r="AD88" s="488"/>
      <c r="AE88" s="488"/>
    </row>
    <row r="89" spans="1:31" ht="12.75" customHeight="1" x14ac:dyDescent="0.2">
      <c r="A89" s="486"/>
      <c r="B89" s="486"/>
      <c r="C89" s="488"/>
      <c r="D89" s="488"/>
      <c r="E89" s="488"/>
      <c r="F89" s="488"/>
      <c r="G89" s="488"/>
      <c r="H89" s="488"/>
      <c r="I89" s="488"/>
      <c r="J89" s="488"/>
      <c r="K89" s="488"/>
      <c r="L89" s="488"/>
      <c r="M89" s="488"/>
      <c r="N89" s="488"/>
      <c r="O89" s="488"/>
      <c r="P89" s="488"/>
      <c r="Q89" s="488"/>
      <c r="R89" s="488"/>
      <c r="S89" s="488"/>
      <c r="T89" s="488"/>
      <c r="U89" s="488"/>
      <c r="V89" s="488"/>
      <c r="W89" s="488"/>
      <c r="X89" s="488"/>
      <c r="Y89" s="488"/>
      <c r="Z89" s="488"/>
      <c r="AA89" s="488"/>
      <c r="AB89" s="488"/>
      <c r="AC89" s="488"/>
      <c r="AD89" s="488"/>
      <c r="AE89" s="488"/>
    </row>
    <row r="90" spans="1:31" ht="12.75" customHeight="1" x14ac:dyDescent="0.2">
      <c r="A90" s="486"/>
      <c r="B90" s="486"/>
      <c r="C90" s="488"/>
      <c r="D90" s="488"/>
      <c r="E90" s="488"/>
      <c r="F90" s="488"/>
      <c r="G90" s="488"/>
      <c r="H90" s="488"/>
      <c r="I90" s="488"/>
      <c r="J90" s="488"/>
      <c r="K90" s="488"/>
      <c r="L90" s="488"/>
      <c r="M90" s="488"/>
      <c r="N90" s="488"/>
      <c r="O90" s="488"/>
      <c r="P90" s="488"/>
      <c r="Q90" s="488"/>
      <c r="R90" s="488"/>
      <c r="S90" s="488"/>
      <c r="T90" s="488"/>
      <c r="U90" s="488"/>
      <c r="V90" s="488"/>
      <c r="W90" s="488"/>
      <c r="X90" s="488"/>
      <c r="Y90" s="488"/>
      <c r="Z90" s="488"/>
      <c r="AA90" s="488"/>
      <c r="AB90" s="488"/>
      <c r="AC90" s="488"/>
      <c r="AD90" s="488"/>
      <c r="AE90" s="488"/>
    </row>
    <row r="91" spans="1:31" ht="12.75" customHeight="1" x14ac:dyDescent="0.2">
      <c r="A91" s="486"/>
      <c r="B91" s="486"/>
      <c r="C91" s="488"/>
      <c r="D91" s="488"/>
      <c r="E91" s="488"/>
      <c r="F91" s="488"/>
      <c r="G91" s="488"/>
      <c r="H91" s="488"/>
      <c r="I91" s="488"/>
      <c r="J91" s="488"/>
      <c r="K91" s="488"/>
      <c r="L91" s="488"/>
      <c r="M91" s="488"/>
      <c r="N91" s="488"/>
      <c r="O91" s="488"/>
      <c r="P91" s="488"/>
      <c r="Q91" s="488"/>
      <c r="R91" s="488"/>
      <c r="S91" s="488"/>
      <c r="T91" s="488"/>
      <c r="U91" s="488"/>
      <c r="V91" s="488"/>
      <c r="W91" s="488"/>
      <c r="X91" s="488"/>
      <c r="Y91" s="488"/>
      <c r="Z91" s="488"/>
      <c r="AA91" s="488"/>
      <c r="AB91" s="488"/>
      <c r="AC91" s="488"/>
      <c r="AD91" s="488"/>
      <c r="AE91" s="488"/>
    </row>
    <row r="92" spans="1:31" ht="12.75" customHeight="1" x14ac:dyDescent="0.2">
      <c r="A92" s="486"/>
      <c r="B92" s="486"/>
      <c r="C92" s="488"/>
      <c r="D92" s="488"/>
      <c r="E92" s="488"/>
      <c r="F92" s="488"/>
      <c r="G92" s="488"/>
      <c r="H92" s="488"/>
      <c r="I92" s="488"/>
      <c r="J92" s="488"/>
      <c r="K92" s="488"/>
      <c r="L92" s="488"/>
      <c r="M92" s="488"/>
      <c r="N92" s="488"/>
      <c r="O92" s="488"/>
      <c r="P92" s="488"/>
      <c r="Q92" s="488"/>
      <c r="R92" s="488"/>
      <c r="S92" s="488"/>
      <c r="T92" s="488"/>
      <c r="U92" s="488"/>
      <c r="V92" s="488"/>
      <c r="W92" s="488"/>
      <c r="X92" s="488"/>
      <c r="Y92" s="488"/>
      <c r="Z92" s="488"/>
      <c r="AA92" s="488"/>
      <c r="AB92" s="488"/>
      <c r="AC92" s="488"/>
      <c r="AD92" s="488"/>
      <c r="AE92" s="488"/>
    </row>
    <row r="93" spans="1:31" ht="12.75" customHeight="1" x14ac:dyDescent="0.2">
      <c r="A93" s="486"/>
      <c r="B93" s="486"/>
      <c r="C93" s="488"/>
      <c r="D93" s="488"/>
      <c r="E93" s="488"/>
      <c r="F93" s="488"/>
      <c r="G93" s="488"/>
      <c r="H93" s="488"/>
      <c r="I93" s="488"/>
      <c r="J93" s="488"/>
      <c r="K93" s="488"/>
      <c r="L93" s="488"/>
      <c r="M93" s="488"/>
      <c r="N93" s="488"/>
      <c r="O93" s="488"/>
      <c r="P93" s="488"/>
      <c r="Q93" s="488"/>
      <c r="R93" s="488"/>
      <c r="S93" s="488"/>
      <c r="T93" s="488"/>
      <c r="U93" s="488"/>
      <c r="V93" s="488"/>
      <c r="W93" s="488"/>
      <c r="X93" s="488"/>
      <c r="Y93" s="488"/>
      <c r="Z93" s="488"/>
      <c r="AA93" s="488"/>
      <c r="AB93" s="488"/>
      <c r="AC93" s="488"/>
      <c r="AD93" s="488"/>
      <c r="AE93" s="488"/>
    </row>
    <row r="94" spans="1:31" ht="12.75" customHeight="1" x14ac:dyDescent="0.2">
      <c r="A94" s="486"/>
      <c r="B94" s="486"/>
      <c r="C94" s="488"/>
      <c r="D94" s="488"/>
      <c r="E94" s="488"/>
      <c r="F94" s="488"/>
      <c r="G94" s="488"/>
      <c r="H94" s="488"/>
      <c r="I94" s="488"/>
      <c r="J94" s="488"/>
      <c r="K94" s="488"/>
      <c r="L94" s="488"/>
      <c r="M94" s="488"/>
      <c r="N94" s="488"/>
      <c r="O94" s="488"/>
      <c r="P94" s="488"/>
      <c r="Q94" s="488"/>
      <c r="R94" s="488"/>
      <c r="S94" s="488"/>
      <c r="T94" s="488"/>
      <c r="U94" s="488"/>
      <c r="V94" s="488"/>
      <c r="W94" s="488"/>
      <c r="X94" s="488"/>
      <c r="Y94" s="488"/>
      <c r="Z94" s="488"/>
      <c r="AA94" s="488"/>
      <c r="AB94" s="488"/>
      <c r="AC94" s="488"/>
      <c r="AD94" s="488"/>
      <c r="AE94" s="488"/>
    </row>
    <row r="95" spans="1:31" ht="12.75" customHeight="1" x14ac:dyDescent="0.2">
      <c r="A95" s="486"/>
      <c r="B95" s="486"/>
      <c r="C95" s="488"/>
      <c r="D95" s="488"/>
      <c r="E95" s="488"/>
      <c r="F95" s="488"/>
      <c r="G95" s="488"/>
      <c r="H95" s="488"/>
      <c r="I95" s="488"/>
      <c r="J95" s="488"/>
      <c r="K95" s="488"/>
      <c r="L95" s="488"/>
      <c r="M95" s="488"/>
      <c r="N95" s="488"/>
      <c r="O95" s="488"/>
      <c r="P95" s="488"/>
      <c r="Q95" s="488"/>
      <c r="R95" s="488"/>
      <c r="S95" s="488"/>
      <c r="T95" s="488"/>
      <c r="U95" s="488"/>
      <c r="V95" s="488"/>
      <c r="W95" s="488"/>
      <c r="X95" s="488"/>
      <c r="Y95" s="488"/>
      <c r="Z95" s="488"/>
      <c r="AA95" s="488"/>
      <c r="AB95" s="488"/>
      <c r="AC95" s="488"/>
      <c r="AD95" s="488"/>
      <c r="AE95" s="488"/>
    </row>
    <row r="96" spans="1:31" ht="12.75" customHeight="1" x14ac:dyDescent="0.2">
      <c r="A96" s="486"/>
      <c r="B96" s="486"/>
      <c r="C96" s="488"/>
      <c r="D96" s="488"/>
      <c r="E96" s="488"/>
      <c r="F96" s="488"/>
      <c r="G96" s="488"/>
      <c r="H96" s="488"/>
      <c r="I96" s="488"/>
      <c r="J96" s="488"/>
      <c r="K96" s="488"/>
      <c r="L96" s="488"/>
      <c r="M96" s="488"/>
      <c r="N96" s="488"/>
      <c r="O96" s="488"/>
      <c r="P96" s="488"/>
      <c r="Q96" s="488"/>
      <c r="R96" s="488"/>
      <c r="S96" s="488"/>
      <c r="T96" s="488"/>
      <c r="U96" s="488"/>
      <c r="V96" s="488"/>
      <c r="W96" s="488"/>
      <c r="X96" s="488"/>
      <c r="Y96" s="488"/>
      <c r="Z96" s="488"/>
      <c r="AA96" s="488"/>
      <c r="AB96" s="488"/>
      <c r="AC96" s="488"/>
      <c r="AD96" s="488"/>
      <c r="AE96" s="488"/>
    </row>
    <row r="97" spans="1:31" ht="12.75" customHeight="1" x14ac:dyDescent="0.2">
      <c r="A97" s="486"/>
      <c r="B97" s="486"/>
      <c r="C97" s="488"/>
      <c r="D97" s="488"/>
      <c r="E97" s="488"/>
      <c r="F97" s="488"/>
      <c r="G97" s="488"/>
      <c r="H97" s="488"/>
      <c r="I97" s="488"/>
      <c r="J97" s="488"/>
      <c r="K97" s="488"/>
      <c r="L97" s="488"/>
      <c r="M97" s="488"/>
      <c r="N97" s="488"/>
      <c r="O97" s="488"/>
      <c r="P97" s="488"/>
      <c r="Q97" s="488"/>
      <c r="R97" s="488"/>
      <c r="S97" s="488"/>
      <c r="T97" s="488"/>
      <c r="U97" s="488"/>
      <c r="V97" s="488"/>
      <c r="W97" s="488"/>
      <c r="X97" s="488"/>
      <c r="Y97" s="488"/>
      <c r="Z97" s="488"/>
      <c r="AA97" s="488"/>
      <c r="AB97" s="488"/>
      <c r="AC97" s="488"/>
      <c r="AD97" s="488"/>
      <c r="AE97" s="488"/>
    </row>
    <row r="98" spans="1:31" ht="12.75" customHeight="1" x14ac:dyDescent="0.2">
      <c r="A98" s="486"/>
      <c r="B98" s="486"/>
      <c r="C98" s="488"/>
      <c r="D98" s="488"/>
      <c r="E98" s="488"/>
      <c r="F98" s="488"/>
      <c r="G98" s="488"/>
      <c r="H98" s="488"/>
      <c r="I98" s="488"/>
      <c r="J98" s="488"/>
      <c r="K98" s="488"/>
      <c r="L98" s="488"/>
      <c r="M98" s="488"/>
      <c r="N98" s="488"/>
      <c r="O98" s="488"/>
      <c r="P98" s="488"/>
      <c r="Q98" s="488"/>
      <c r="R98" s="488"/>
      <c r="S98" s="488"/>
      <c r="T98" s="488"/>
      <c r="U98" s="488"/>
      <c r="V98" s="488"/>
      <c r="W98" s="488"/>
      <c r="X98" s="488"/>
      <c r="Y98" s="488"/>
      <c r="Z98" s="488"/>
      <c r="AA98" s="488"/>
      <c r="AB98" s="488"/>
      <c r="AC98" s="488"/>
      <c r="AD98" s="488"/>
      <c r="AE98" s="488"/>
    </row>
    <row r="99" spans="1:31" ht="12.75" customHeight="1" x14ac:dyDescent="0.2">
      <c r="A99" s="486"/>
      <c r="B99" s="486"/>
      <c r="C99" s="488"/>
      <c r="D99" s="488"/>
      <c r="E99" s="488"/>
      <c r="F99" s="488"/>
      <c r="G99" s="488"/>
      <c r="H99" s="488"/>
      <c r="I99" s="488"/>
      <c r="J99" s="488"/>
      <c r="K99" s="488"/>
      <c r="L99" s="488"/>
      <c r="M99" s="488"/>
      <c r="N99" s="488"/>
      <c r="O99" s="488"/>
      <c r="P99" s="488"/>
      <c r="Q99" s="488"/>
      <c r="R99" s="488"/>
      <c r="S99" s="488"/>
      <c r="T99" s="488"/>
      <c r="U99" s="488"/>
      <c r="V99" s="488"/>
      <c r="W99" s="488"/>
      <c r="X99" s="488"/>
      <c r="Y99" s="488"/>
      <c r="Z99" s="488"/>
      <c r="AA99" s="488"/>
      <c r="AB99" s="488"/>
      <c r="AC99" s="488"/>
      <c r="AD99" s="488"/>
      <c r="AE99" s="488"/>
    </row>
    <row r="100" spans="1:31" ht="12.75" customHeight="1" x14ac:dyDescent="0.2">
      <c r="A100" s="486"/>
      <c r="B100" s="486"/>
      <c r="C100" s="488"/>
      <c r="D100" s="488"/>
      <c r="E100" s="488"/>
      <c r="F100" s="488"/>
      <c r="G100" s="488"/>
      <c r="H100" s="488"/>
      <c r="I100" s="488"/>
      <c r="J100" s="488"/>
      <c r="K100" s="488"/>
      <c r="L100" s="488"/>
      <c r="M100" s="488"/>
      <c r="N100" s="488"/>
      <c r="O100" s="488"/>
      <c r="P100" s="488"/>
      <c r="Q100" s="488"/>
      <c r="R100" s="488"/>
      <c r="S100" s="488"/>
      <c r="T100" s="488"/>
      <c r="U100" s="488"/>
      <c r="V100" s="488"/>
      <c r="W100" s="488"/>
      <c r="X100" s="488"/>
      <c r="Y100" s="488"/>
      <c r="Z100" s="488"/>
      <c r="AA100" s="488"/>
      <c r="AB100" s="488"/>
      <c r="AC100" s="488"/>
      <c r="AD100" s="488"/>
      <c r="AE100" s="488"/>
    </row>
    <row r="101" spans="1:31" ht="12.75" customHeight="1" x14ac:dyDescent="0.2">
      <c r="A101" s="486"/>
      <c r="B101" s="486"/>
      <c r="C101" s="488"/>
      <c r="D101" s="488"/>
      <c r="E101" s="488"/>
      <c r="F101" s="488"/>
      <c r="G101" s="488"/>
      <c r="H101" s="488"/>
      <c r="I101" s="488"/>
      <c r="J101" s="488"/>
      <c r="K101" s="488"/>
      <c r="L101" s="488"/>
      <c r="M101" s="488"/>
      <c r="N101" s="488"/>
      <c r="O101" s="488"/>
      <c r="P101" s="488"/>
      <c r="Q101" s="488"/>
      <c r="R101" s="488"/>
      <c r="S101" s="488"/>
      <c r="T101" s="488"/>
      <c r="U101" s="488"/>
      <c r="V101" s="488"/>
      <c r="W101" s="488"/>
      <c r="X101" s="488"/>
      <c r="Y101" s="488"/>
      <c r="Z101" s="488"/>
      <c r="AA101" s="488"/>
      <c r="AB101" s="488"/>
      <c r="AC101" s="488"/>
      <c r="AD101" s="488"/>
      <c r="AE101" s="488"/>
    </row>
    <row r="102" spans="1:31" ht="12.75" customHeight="1" x14ac:dyDescent="0.2">
      <c r="A102" s="486"/>
      <c r="B102" s="486"/>
      <c r="C102" s="488"/>
      <c r="D102" s="488"/>
      <c r="E102" s="488"/>
      <c r="F102" s="488"/>
      <c r="G102" s="488"/>
      <c r="H102" s="488"/>
      <c r="I102" s="488"/>
      <c r="J102" s="488"/>
      <c r="K102" s="488"/>
      <c r="L102" s="488"/>
      <c r="M102" s="488"/>
      <c r="N102" s="488"/>
      <c r="O102" s="488"/>
      <c r="P102" s="488"/>
      <c r="Q102" s="488"/>
      <c r="R102" s="488"/>
      <c r="S102" s="488"/>
      <c r="T102" s="488"/>
      <c r="U102" s="488"/>
      <c r="V102" s="488"/>
      <c r="W102" s="488"/>
      <c r="X102" s="488"/>
      <c r="Y102" s="488"/>
      <c r="Z102" s="488"/>
      <c r="AA102" s="488"/>
      <c r="AB102" s="488"/>
      <c r="AC102" s="488"/>
      <c r="AD102" s="488"/>
      <c r="AE102" s="488"/>
    </row>
    <row r="103" spans="1:31" ht="12.75" customHeight="1" x14ac:dyDescent="0.2">
      <c r="A103" s="486"/>
      <c r="B103" s="486"/>
      <c r="C103" s="488"/>
      <c r="D103" s="488"/>
      <c r="E103" s="488"/>
      <c r="F103" s="488"/>
      <c r="G103" s="488"/>
      <c r="H103" s="488"/>
      <c r="I103" s="488"/>
      <c r="J103" s="488"/>
      <c r="K103" s="488"/>
      <c r="L103" s="488"/>
      <c r="M103" s="488"/>
      <c r="N103" s="488"/>
      <c r="O103" s="488"/>
      <c r="P103" s="488"/>
      <c r="Q103" s="488"/>
      <c r="R103" s="488"/>
      <c r="S103" s="488"/>
      <c r="T103" s="488"/>
      <c r="U103" s="488"/>
      <c r="V103" s="488"/>
      <c r="W103" s="488"/>
      <c r="X103" s="488"/>
      <c r="Y103" s="488"/>
      <c r="Z103" s="488"/>
      <c r="AA103" s="488"/>
      <c r="AB103" s="488"/>
      <c r="AC103" s="488"/>
      <c r="AD103" s="488"/>
      <c r="AE103" s="488"/>
    </row>
    <row r="104" spans="1:31" ht="12.75" customHeight="1" x14ac:dyDescent="0.2">
      <c r="A104" s="486"/>
      <c r="B104" s="486"/>
      <c r="C104" s="488"/>
      <c r="D104" s="488"/>
      <c r="E104" s="488"/>
      <c r="F104" s="488"/>
      <c r="G104" s="488"/>
      <c r="H104" s="488"/>
      <c r="I104" s="488"/>
      <c r="J104" s="488"/>
      <c r="K104" s="488"/>
      <c r="L104" s="488"/>
      <c r="M104" s="488"/>
      <c r="N104" s="488"/>
      <c r="O104" s="488"/>
      <c r="P104" s="488"/>
      <c r="Q104" s="488"/>
      <c r="R104" s="488"/>
      <c r="S104" s="488"/>
      <c r="T104" s="488"/>
      <c r="U104" s="488"/>
      <c r="V104" s="488"/>
      <c r="W104" s="488"/>
      <c r="X104" s="488"/>
      <c r="Y104" s="488"/>
      <c r="Z104" s="488"/>
      <c r="AA104" s="488"/>
      <c r="AB104" s="488"/>
      <c r="AC104" s="488"/>
      <c r="AD104" s="488"/>
      <c r="AE104" s="488"/>
    </row>
    <row r="105" spans="1:31" ht="12.75" customHeight="1" x14ac:dyDescent="0.2">
      <c r="A105" s="486"/>
      <c r="B105" s="486"/>
      <c r="C105" s="488"/>
      <c r="D105" s="488"/>
      <c r="E105" s="488"/>
      <c r="F105" s="488"/>
      <c r="G105" s="488"/>
      <c r="H105" s="488"/>
      <c r="I105" s="488"/>
      <c r="J105" s="488"/>
      <c r="K105" s="488"/>
      <c r="L105" s="488"/>
      <c r="M105" s="488"/>
      <c r="N105" s="488"/>
      <c r="O105" s="488"/>
      <c r="P105" s="488"/>
      <c r="Q105" s="488"/>
      <c r="R105" s="488"/>
      <c r="S105" s="488"/>
      <c r="T105" s="488"/>
      <c r="U105" s="488"/>
      <c r="V105" s="488"/>
      <c r="W105" s="488"/>
      <c r="X105" s="488"/>
      <c r="Y105" s="488"/>
      <c r="Z105" s="488"/>
      <c r="AA105" s="488"/>
      <c r="AB105" s="488"/>
      <c r="AC105" s="488"/>
      <c r="AD105" s="488"/>
      <c r="AE105" s="488"/>
    </row>
    <row r="106" spans="1:31" ht="12.75" customHeight="1" x14ac:dyDescent="0.2">
      <c r="A106" s="486"/>
      <c r="B106" s="486"/>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row>
    <row r="107" spans="1:31" ht="12.75" customHeight="1" x14ac:dyDescent="0.2">
      <c r="A107" s="486"/>
      <c r="B107" s="486"/>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row>
    <row r="108" spans="1:31" ht="12.75" customHeight="1" x14ac:dyDescent="0.2">
      <c r="A108" s="486"/>
      <c r="B108" s="486"/>
      <c r="C108" s="488"/>
      <c r="D108" s="488"/>
      <c r="E108" s="488"/>
      <c r="F108" s="488"/>
      <c r="G108" s="488"/>
      <c r="H108" s="488"/>
      <c r="I108" s="488"/>
      <c r="J108" s="488"/>
      <c r="K108" s="488"/>
      <c r="L108" s="488"/>
      <c r="M108" s="488"/>
      <c r="N108" s="488"/>
      <c r="O108" s="488"/>
      <c r="P108" s="488"/>
      <c r="Q108" s="488"/>
      <c r="R108" s="488"/>
      <c r="S108" s="488"/>
      <c r="T108" s="488"/>
      <c r="U108" s="488"/>
      <c r="V108" s="488"/>
      <c r="W108" s="488"/>
      <c r="X108" s="488"/>
      <c r="Y108" s="488"/>
      <c r="Z108" s="488"/>
      <c r="AA108" s="488"/>
      <c r="AB108" s="488"/>
      <c r="AC108" s="488"/>
      <c r="AD108" s="488"/>
      <c r="AE108" s="488"/>
    </row>
    <row r="109" spans="1:31" ht="12.75" customHeight="1" x14ac:dyDescent="0.2">
      <c r="A109" s="486"/>
      <c r="B109" s="486"/>
      <c r="C109" s="488"/>
      <c r="D109" s="488"/>
      <c r="E109" s="488"/>
      <c r="F109" s="488"/>
      <c r="G109" s="488"/>
      <c r="H109" s="488"/>
      <c r="I109" s="488"/>
      <c r="J109" s="488"/>
      <c r="K109" s="488"/>
      <c r="L109" s="488"/>
      <c r="M109" s="488"/>
      <c r="N109" s="488"/>
      <c r="O109" s="488"/>
      <c r="P109" s="488"/>
      <c r="Q109" s="488"/>
      <c r="R109" s="488"/>
      <c r="S109" s="488"/>
      <c r="T109" s="488"/>
      <c r="U109" s="488"/>
      <c r="V109" s="488"/>
      <c r="W109" s="488"/>
      <c r="X109" s="488"/>
      <c r="Y109" s="488"/>
      <c r="Z109" s="488"/>
      <c r="AA109" s="488"/>
      <c r="AB109" s="488"/>
      <c r="AC109" s="488"/>
      <c r="AD109" s="488"/>
      <c r="AE109" s="488"/>
    </row>
    <row r="110" spans="1:31" ht="12.75" customHeight="1" x14ac:dyDescent="0.2">
      <c r="A110" s="486"/>
      <c r="B110" s="486"/>
      <c r="C110" s="488"/>
      <c r="D110" s="488"/>
      <c r="E110" s="488"/>
      <c r="F110" s="488"/>
      <c r="G110" s="488"/>
      <c r="H110" s="488"/>
      <c r="I110" s="488"/>
      <c r="J110" s="488"/>
      <c r="K110" s="488"/>
      <c r="L110" s="488"/>
      <c r="M110" s="488"/>
      <c r="N110" s="488"/>
      <c r="O110" s="488"/>
      <c r="P110" s="488"/>
      <c r="Q110" s="488"/>
      <c r="R110" s="488"/>
      <c r="S110" s="488"/>
      <c r="T110" s="488"/>
      <c r="U110" s="488"/>
      <c r="V110" s="488"/>
      <c r="W110" s="488"/>
      <c r="X110" s="488"/>
      <c r="Y110" s="488"/>
      <c r="Z110" s="488"/>
      <c r="AA110" s="488"/>
      <c r="AB110" s="488"/>
      <c r="AC110" s="488"/>
      <c r="AD110" s="488"/>
      <c r="AE110" s="488"/>
    </row>
    <row r="111" spans="1:31" ht="12.75" customHeight="1" x14ac:dyDescent="0.2">
      <c r="A111" s="486"/>
      <c r="B111" s="486"/>
      <c r="C111" s="488"/>
      <c r="D111" s="488"/>
      <c r="E111" s="488"/>
      <c r="F111" s="488"/>
      <c r="G111" s="488"/>
      <c r="H111" s="488"/>
      <c r="I111" s="488"/>
      <c r="J111" s="488"/>
      <c r="K111" s="488"/>
      <c r="L111" s="488"/>
      <c r="M111" s="488"/>
      <c r="N111" s="488"/>
      <c r="O111" s="488"/>
      <c r="P111" s="488"/>
      <c r="Q111" s="488"/>
      <c r="R111" s="488"/>
      <c r="S111" s="488"/>
      <c r="T111" s="488"/>
      <c r="U111" s="488"/>
      <c r="V111" s="488"/>
      <c r="W111" s="488"/>
      <c r="X111" s="488"/>
      <c r="Y111" s="488"/>
      <c r="Z111" s="488"/>
      <c r="AA111" s="488"/>
      <c r="AB111" s="488"/>
      <c r="AC111" s="488"/>
      <c r="AD111" s="488"/>
      <c r="AE111" s="488"/>
    </row>
    <row r="112" spans="1:31" ht="12.75" customHeight="1" x14ac:dyDescent="0.2">
      <c r="A112" s="486"/>
      <c r="B112" s="486"/>
      <c r="C112" s="488"/>
      <c r="D112" s="488"/>
      <c r="E112" s="488"/>
      <c r="F112" s="488"/>
      <c r="G112" s="488"/>
      <c r="H112" s="488"/>
      <c r="I112" s="488"/>
      <c r="J112" s="488"/>
      <c r="K112" s="488"/>
      <c r="L112" s="488"/>
      <c r="M112" s="488"/>
      <c r="N112" s="488"/>
      <c r="O112" s="488"/>
      <c r="P112" s="488"/>
      <c r="Q112" s="488"/>
      <c r="R112" s="488"/>
      <c r="S112" s="488"/>
      <c r="T112" s="488"/>
      <c r="U112" s="488"/>
      <c r="V112" s="488"/>
      <c r="W112" s="488"/>
      <c r="X112" s="488"/>
      <c r="Y112" s="488"/>
      <c r="Z112" s="488"/>
      <c r="AA112" s="488"/>
      <c r="AB112" s="488"/>
      <c r="AC112" s="488"/>
      <c r="AD112" s="488"/>
      <c r="AE112" s="488"/>
    </row>
    <row r="113" spans="1:31" ht="12.75" customHeight="1" x14ac:dyDescent="0.2">
      <c r="A113" s="486"/>
      <c r="B113" s="486"/>
      <c r="C113" s="488"/>
      <c r="D113" s="488"/>
      <c r="E113" s="488"/>
      <c r="F113" s="488"/>
      <c r="G113" s="488"/>
      <c r="H113" s="488"/>
      <c r="I113" s="488"/>
      <c r="J113" s="488"/>
      <c r="K113" s="488"/>
      <c r="L113" s="488"/>
      <c r="M113" s="488"/>
      <c r="N113" s="488"/>
      <c r="O113" s="488"/>
      <c r="P113" s="488"/>
      <c r="Q113" s="488"/>
      <c r="R113" s="488"/>
      <c r="S113" s="488"/>
      <c r="T113" s="488"/>
      <c r="U113" s="488"/>
      <c r="V113" s="488"/>
      <c r="W113" s="488"/>
      <c r="X113" s="488"/>
      <c r="Y113" s="488"/>
      <c r="Z113" s="488"/>
      <c r="AA113" s="488"/>
      <c r="AB113" s="488"/>
      <c r="AC113" s="488"/>
      <c r="AD113" s="488"/>
      <c r="AE113" s="488"/>
    </row>
    <row r="114" spans="1:31" ht="12.75" customHeight="1" x14ac:dyDescent="0.2">
      <c r="A114" s="486"/>
      <c r="B114" s="486"/>
      <c r="C114" s="488"/>
      <c r="D114" s="488"/>
      <c r="E114" s="488"/>
      <c r="F114" s="488"/>
      <c r="G114" s="488"/>
      <c r="H114" s="488"/>
      <c r="I114" s="488"/>
      <c r="J114" s="488"/>
      <c r="K114" s="488"/>
      <c r="L114" s="488"/>
      <c r="M114" s="488"/>
      <c r="N114" s="488"/>
      <c r="O114" s="488"/>
      <c r="P114" s="488"/>
      <c r="Q114" s="488"/>
      <c r="R114" s="488"/>
      <c r="S114" s="488"/>
      <c r="T114" s="488"/>
      <c r="U114" s="488"/>
      <c r="V114" s="488"/>
      <c r="W114" s="488"/>
      <c r="X114" s="488"/>
      <c r="Y114" s="488"/>
      <c r="Z114" s="488"/>
      <c r="AA114" s="488"/>
      <c r="AB114" s="488"/>
      <c r="AC114" s="488"/>
      <c r="AD114" s="488"/>
      <c r="AE114" s="488"/>
    </row>
    <row r="115" spans="1:31" ht="12.75" customHeight="1" x14ac:dyDescent="0.2">
      <c r="A115" s="486"/>
      <c r="B115" s="486"/>
      <c r="C115" s="488"/>
      <c r="D115" s="488"/>
      <c r="E115" s="488"/>
      <c r="F115" s="488"/>
      <c r="G115" s="488"/>
      <c r="H115" s="488"/>
      <c r="I115" s="488"/>
      <c r="J115" s="488"/>
      <c r="K115" s="488"/>
      <c r="L115" s="488"/>
      <c r="M115" s="488"/>
      <c r="N115" s="488"/>
      <c r="O115" s="488"/>
      <c r="P115" s="488"/>
      <c r="Q115" s="488"/>
      <c r="R115" s="488"/>
      <c r="S115" s="488"/>
      <c r="T115" s="488"/>
      <c r="U115" s="488"/>
      <c r="V115" s="488"/>
      <c r="W115" s="488"/>
      <c r="X115" s="488"/>
      <c r="Y115" s="488"/>
      <c r="Z115" s="488"/>
      <c r="AA115" s="488"/>
      <c r="AB115" s="488"/>
      <c r="AC115" s="488"/>
      <c r="AD115" s="488"/>
      <c r="AE115" s="488"/>
    </row>
    <row r="116" spans="1:31" ht="12.75" customHeight="1" x14ac:dyDescent="0.2">
      <c r="A116" s="486"/>
      <c r="B116" s="486"/>
      <c r="C116" s="488"/>
      <c r="D116" s="488"/>
      <c r="E116" s="488"/>
      <c r="F116" s="488"/>
      <c r="G116" s="488"/>
      <c r="H116" s="488"/>
      <c r="I116" s="488"/>
      <c r="J116" s="488"/>
      <c r="K116" s="488"/>
      <c r="L116" s="488"/>
      <c r="M116" s="488"/>
      <c r="N116" s="488"/>
      <c r="O116" s="488"/>
      <c r="P116" s="488"/>
      <c r="Q116" s="488"/>
      <c r="R116" s="488"/>
      <c r="S116" s="488"/>
      <c r="T116" s="488"/>
      <c r="U116" s="488"/>
      <c r="V116" s="488"/>
      <c r="W116" s="488"/>
      <c r="X116" s="488"/>
      <c r="Y116" s="488"/>
      <c r="Z116" s="488"/>
      <c r="AA116" s="488"/>
      <c r="AB116" s="488"/>
      <c r="AC116" s="488"/>
      <c r="AD116" s="488"/>
      <c r="AE116" s="488"/>
    </row>
    <row r="117" spans="1:31" ht="12.75" customHeight="1" x14ac:dyDescent="0.2">
      <c r="A117" s="486"/>
      <c r="B117" s="486"/>
      <c r="C117" s="488"/>
      <c r="D117" s="488"/>
      <c r="E117" s="488"/>
      <c r="F117" s="488"/>
      <c r="G117" s="488"/>
      <c r="H117" s="488"/>
      <c r="I117" s="488"/>
      <c r="J117" s="488"/>
      <c r="K117" s="488"/>
      <c r="L117" s="488"/>
      <c r="M117" s="488"/>
      <c r="N117" s="488"/>
      <c r="O117" s="488"/>
      <c r="P117" s="488"/>
      <c r="Q117" s="488"/>
      <c r="R117" s="488"/>
      <c r="S117" s="488"/>
      <c r="T117" s="488"/>
      <c r="U117" s="488"/>
      <c r="V117" s="488"/>
      <c r="W117" s="488"/>
      <c r="X117" s="488"/>
      <c r="Y117" s="488"/>
      <c r="Z117" s="488"/>
      <c r="AA117" s="488"/>
      <c r="AB117" s="488"/>
      <c r="AC117" s="488"/>
      <c r="AD117" s="488"/>
      <c r="AE117" s="488"/>
    </row>
    <row r="118" spans="1:31" ht="12.75" customHeight="1" x14ac:dyDescent="0.2">
      <c r="A118" s="486"/>
      <c r="B118" s="486"/>
      <c r="C118" s="488"/>
      <c r="D118" s="488"/>
      <c r="E118" s="488"/>
      <c r="F118" s="488"/>
      <c r="G118" s="488"/>
      <c r="H118" s="488"/>
      <c r="I118" s="488"/>
      <c r="J118" s="488"/>
      <c r="K118" s="488"/>
      <c r="L118" s="488"/>
      <c r="M118" s="488"/>
      <c r="N118" s="488"/>
      <c r="O118" s="488"/>
      <c r="P118" s="488"/>
      <c r="Q118" s="488"/>
      <c r="R118" s="488"/>
      <c r="S118" s="488"/>
      <c r="T118" s="488"/>
      <c r="U118" s="488"/>
      <c r="V118" s="488"/>
      <c r="W118" s="488"/>
      <c r="X118" s="488"/>
      <c r="Y118" s="488"/>
      <c r="Z118" s="488"/>
      <c r="AA118" s="488"/>
      <c r="AB118" s="488"/>
      <c r="AC118" s="488"/>
      <c r="AD118" s="488"/>
      <c r="AE118" s="488"/>
    </row>
    <row r="119" spans="1:31" ht="12.75" customHeight="1" x14ac:dyDescent="0.2">
      <c r="A119" s="486"/>
      <c r="B119" s="486"/>
      <c r="C119" s="488"/>
      <c r="D119" s="488"/>
      <c r="E119" s="488"/>
      <c r="F119" s="488"/>
      <c r="G119" s="488"/>
      <c r="H119" s="488"/>
      <c r="I119" s="488"/>
      <c r="J119" s="488"/>
      <c r="K119" s="488"/>
      <c r="L119" s="488"/>
      <c r="M119" s="488"/>
      <c r="N119" s="488"/>
      <c r="O119" s="488"/>
      <c r="P119" s="488"/>
      <c r="Q119" s="488"/>
      <c r="R119" s="488"/>
      <c r="S119" s="488"/>
      <c r="T119" s="488"/>
      <c r="U119" s="488"/>
      <c r="V119" s="488"/>
      <c r="W119" s="488"/>
      <c r="X119" s="488"/>
      <c r="Y119" s="488"/>
      <c r="Z119" s="488"/>
      <c r="AA119" s="488"/>
      <c r="AB119" s="488"/>
      <c r="AC119" s="488"/>
      <c r="AD119" s="488"/>
      <c r="AE119" s="488"/>
    </row>
    <row r="120" spans="1:31" ht="12.75" customHeight="1" x14ac:dyDescent="0.2">
      <c r="A120" s="486"/>
      <c r="B120" s="486"/>
      <c r="C120" s="488"/>
      <c r="D120" s="488"/>
      <c r="E120" s="488"/>
      <c r="F120" s="488"/>
      <c r="G120" s="488"/>
      <c r="H120" s="488"/>
      <c r="I120" s="488"/>
      <c r="J120" s="488"/>
      <c r="K120" s="488"/>
      <c r="L120" s="488"/>
      <c r="M120" s="488"/>
      <c r="N120" s="488"/>
      <c r="O120" s="488"/>
      <c r="P120" s="488"/>
      <c r="Q120" s="488"/>
      <c r="R120" s="488"/>
      <c r="S120" s="488"/>
      <c r="T120" s="488"/>
      <c r="U120" s="488"/>
      <c r="V120" s="488"/>
      <c r="W120" s="488"/>
      <c r="X120" s="488"/>
      <c r="Y120" s="488"/>
      <c r="Z120" s="488"/>
      <c r="AA120" s="488"/>
      <c r="AB120" s="488"/>
      <c r="AC120" s="488"/>
      <c r="AD120" s="488"/>
      <c r="AE120" s="488"/>
    </row>
    <row r="121" spans="1:31" ht="12.75" customHeight="1" x14ac:dyDescent="0.2">
      <c r="A121" s="486"/>
      <c r="B121" s="486"/>
      <c r="C121" s="488"/>
      <c r="D121" s="488"/>
      <c r="E121" s="488"/>
      <c r="F121" s="488"/>
      <c r="G121" s="488"/>
      <c r="H121" s="488"/>
      <c r="I121" s="488"/>
      <c r="J121" s="488"/>
      <c r="K121" s="488"/>
      <c r="L121" s="488"/>
      <c r="M121" s="488"/>
      <c r="N121" s="488"/>
      <c r="O121" s="488"/>
      <c r="P121" s="488"/>
      <c r="Q121" s="488"/>
      <c r="R121" s="488"/>
      <c r="S121" s="488"/>
      <c r="T121" s="488"/>
      <c r="U121" s="488"/>
      <c r="V121" s="488"/>
      <c r="W121" s="488"/>
      <c r="X121" s="488"/>
      <c r="Y121" s="488"/>
      <c r="Z121" s="488"/>
      <c r="AA121" s="488"/>
      <c r="AB121" s="488"/>
      <c r="AC121" s="488"/>
      <c r="AD121" s="488"/>
      <c r="AE121" s="488"/>
    </row>
    <row r="122" spans="1:31" ht="12.75" customHeight="1" x14ac:dyDescent="0.2">
      <c r="A122" s="486"/>
      <c r="B122" s="486"/>
      <c r="C122" s="488"/>
      <c r="D122" s="488"/>
      <c r="E122" s="488"/>
      <c r="F122" s="488"/>
      <c r="G122" s="488"/>
      <c r="H122" s="488"/>
      <c r="I122" s="488"/>
      <c r="J122" s="488"/>
      <c r="K122" s="488"/>
      <c r="L122" s="488"/>
      <c r="M122" s="488"/>
      <c r="N122" s="488"/>
      <c r="O122" s="488"/>
      <c r="P122" s="488"/>
      <c r="Q122" s="488"/>
      <c r="R122" s="488"/>
      <c r="S122" s="488"/>
      <c r="T122" s="488"/>
      <c r="U122" s="488"/>
      <c r="V122" s="488"/>
      <c r="W122" s="488"/>
      <c r="X122" s="488"/>
      <c r="Y122" s="488"/>
      <c r="Z122" s="488"/>
      <c r="AA122" s="488"/>
      <c r="AB122" s="488"/>
      <c r="AC122" s="488"/>
      <c r="AD122" s="488"/>
      <c r="AE122" s="488"/>
    </row>
    <row r="123" spans="1:31" ht="12.75" customHeight="1" x14ac:dyDescent="0.2">
      <c r="A123" s="486"/>
      <c r="B123" s="486"/>
      <c r="C123" s="488"/>
      <c r="D123" s="488"/>
      <c r="E123" s="488"/>
      <c r="F123" s="488"/>
      <c r="G123" s="488"/>
      <c r="H123" s="488"/>
      <c r="I123" s="488"/>
      <c r="J123" s="488"/>
      <c r="K123" s="488"/>
      <c r="L123" s="488"/>
      <c r="M123" s="488"/>
      <c r="N123" s="488"/>
      <c r="O123" s="488"/>
      <c r="P123" s="488"/>
      <c r="Q123" s="488"/>
      <c r="R123" s="488"/>
      <c r="S123" s="488"/>
      <c r="T123" s="488"/>
      <c r="U123" s="488"/>
      <c r="V123" s="488"/>
      <c r="W123" s="488"/>
      <c r="X123" s="488"/>
      <c r="Y123" s="488"/>
      <c r="Z123" s="488"/>
      <c r="AA123" s="488"/>
      <c r="AB123" s="488"/>
      <c r="AC123" s="488"/>
      <c r="AD123" s="488"/>
      <c r="AE123" s="488"/>
    </row>
    <row r="124" spans="1:31" ht="12.75" customHeight="1" x14ac:dyDescent="0.2">
      <c r="A124" s="486"/>
      <c r="B124" s="486"/>
      <c r="C124" s="488"/>
      <c r="D124" s="488"/>
      <c r="E124" s="488"/>
      <c r="F124" s="488"/>
      <c r="G124" s="488"/>
      <c r="H124" s="488"/>
      <c r="I124" s="488"/>
      <c r="J124" s="488"/>
      <c r="K124" s="488"/>
      <c r="L124" s="488"/>
      <c r="M124" s="488"/>
      <c r="N124" s="488"/>
      <c r="O124" s="488"/>
      <c r="P124" s="488"/>
      <c r="Q124" s="488"/>
      <c r="R124" s="488"/>
      <c r="S124" s="488"/>
      <c r="T124" s="488"/>
      <c r="U124" s="488"/>
      <c r="V124" s="488"/>
      <c r="W124" s="488"/>
      <c r="X124" s="488"/>
      <c r="Y124" s="488"/>
      <c r="Z124" s="488"/>
      <c r="AA124" s="488"/>
      <c r="AB124" s="488"/>
      <c r="AC124" s="488"/>
      <c r="AD124" s="488"/>
      <c r="AE124" s="488"/>
    </row>
    <row r="125" spans="1:31" ht="12.75" customHeight="1" x14ac:dyDescent="0.2">
      <c r="A125" s="486"/>
      <c r="B125" s="486"/>
      <c r="C125" s="488"/>
      <c r="D125" s="488"/>
      <c r="E125" s="488"/>
      <c r="F125" s="488"/>
      <c r="G125" s="488"/>
      <c r="H125" s="488"/>
      <c r="I125" s="488"/>
      <c r="J125" s="488"/>
      <c r="K125" s="488"/>
      <c r="L125" s="488"/>
      <c r="M125" s="488"/>
      <c r="N125" s="488"/>
      <c r="O125" s="488"/>
      <c r="P125" s="488"/>
      <c r="Q125" s="488"/>
      <c r="R125" s="488"/>
      <c r="S125" s="488"/>
      <c r="T125" s="488"/>
      <c r="U125" s="488"/>
      <c r="V125" s="488"/>
      <c r="W125" s="488"/>
      <c r="X125" s="488"/>
      <c r="Y125" s="488"/>
      <c r="Z125" s="488"/>
      <c r="AA125" s="488"/>
      <c r="AB125" s="488"/>
      <c r="AC125" s="488"/>
      <c r="AD125" s="488"/>
      <c r="AE125" s="488"/>
    </row>
    <row r="126" spans="1:31" ht="12.75" customHeight="1" x14ac:dyDescent="0.2">
      <c r="A126" s="486"/>
      <c r="B126" s="486"/>
      <c r="C126" s="488"/>
      <c r="D126" s="488"/>
      <c r="E126" s="488"/>
      <c r="F126" s="488"/>
      <c r="G126" s="488"/>
      <c r="H126" s="488"/>
      <c r="I126" s="488"/>
      <c r="J126" s="488"/>
      <c r="K126" s="488"/>
      <c r="L126" s="488"/>
      <c r="M126" s="488"/>
      <c r="N126" s="488"/>
      <c r="O126" s="488"/>
      <c r="P126" s="488"/>
      <c r="Q126" s="488"/>
      <c r="R126" s="488"/>
      <c r="S126" s="488"/>
      <c r="T126" s="488"/>
      <c r="U126" s="488"/>
      <c r="V126" s="488"/>
      <c r="W126" s="488"/>
      <c r="X126" s="488"/>
      <c r="Y126" s="488"/>
      <c r="Z126" s="488"/>
      <c r="AA126" s="488"/>
      <c r="AB126" s="488"/>
      <c r="AC126" s="488"/>
      <c r="AD126" s="488"/>
      <c r="AE126" s="488"/>
    </row>
    <row r="127" spans="1:31" ht="12.75" customHeight="1" x14ac:dyDescent="0.2">
      <c r="A127" s="486"/>
      <c r="B127" s="486"/>
      <c r="C127" s="488"/>
      <c r="D127" s="488"/>
      <c r="E127" s="488"/>
      <c r="F127" s="488"/>
      <c r="G127" s="488"/>
      <c r="H127" s="488"/>
      <c r="I127" s="488"/>
      <c r="J127" s="488"/>
      <c r="K127" s="488"/>
      <c r="L127" s="488"/>
      <c r="M127" s="488"/>
      <c r="N127" s="488"/>
      <c r="O127" s="488"/>
      <c r="P127" s="488"/>
      <c r="Q127" s="488"/>
      <c r="R127" s="488"/>
      <c r="S127" s="488"/>
      <c r="T127" s="488"/>
      <c r="U127" s="488"/>
      <c r="V127" s="488"/>
      <c r="W127" s="488"/>
      <c r="X127" s="488"/>
      <c r="Y127" s="488"/>
      <c r="Z127" s="488"/>
      <c r="AA127" s="488"/>
      <c r="AB127" s="488"/>
      <c r="AC127" s="488"/>
      <c r="AD127" s="488"/>
      <c r="AE127" s="488"/>
    </row>
    <row r="128" spans="1:31" ht="12.75" customHeight="1" x14ac:dyDescent="0.2">
      <c r="A128" s="486"/>
      <c r="B128" s="486"/>
      <c r="C128" s="488"/>
      <c r="D128" s="488"/>
      <c r="E128" s="488"/>
      <c r="F128" s="488"/>
      <c r="G128" s="488"/>
      <c r="H128" s="488"/>
      <c r="I128" s="488"/>
      <c r="J128" s="488"/>
      <c r="K128" s="488"/>
      <c r="L128" s="488"/>
      <c r="M128" s="488"/>
      <c r="N128" s="488"/>
      <c r="O128" s="488"/>
      <c r="P128" s="488"/>
      <c r="Q128" s="488"/>
      <c r="R128" s="488"/>
      <c r="S128" s="488"/>
      <c r="T128" s="488"/>
      <c r="U128" s="488"/>
      <c r="V128" s="488"/>
      <c r="W128" s="488"/>
      <c r="X128" s="488"/>
      <c r="Y128" s="488"/>
      <c r="Z128" s="488"/>
      <c r="AA128" s="488"/>
      <c r="AB128" s="488"/>
      <c r="AC128" s="488"/>
      <c r="AD128" s="488"/>
      <c r="AE128" s="488"/>
    </row>
    <row r="129" spans="1:31" ht="12.75" customHeight="1" x14ac:dyDescent="0.2">
      <c r="A129" s="486"/>
      <c r="B129" s="486"/>
      <c r="C129" s="488"/>
      <c r="D129" s="488"/>
      <c r="E129" s="488"/>
      <c r="F129" s="488"/>
      <c r="G129" s="488"/>
      <c r="H129" s="488"/>
      <c r="I129" s="488"/>
      <c r="J129" s="488"/>
      <c r="K129" s="488"/>
      <c r="L129" s="488"/>
      <c r="M129" s="488"/>
      <c r="N129" s="488"/>
      <c r="O129" s="488"/>
      <c r="P129" s="488"/>
      <c r="Q129" s="488"/>
      <c r="R129" s="488"/>
      <c r="S129" s="488"/>
      <c r="T129" s="488"/>
      <c r="U129" s="488"/>
      <c r="V129" s="488"/>
      <c r="W129" s="488"/>
      <c r="X129" s="488"/>
      <c r="Y129" s="488"/>
      <c r="Z129" s="488"/>
      <c r="AA129" s="488"/>
      <c r="AB129" s="488"/>
      <c r="AC129" s="488"/>
      <c r="AD129" s="488"/>
      <c r="AE129" s="488"/>
    </row>
    <row r="130" spans="1:31" ht="12.75" customHeight="1" x14ac:dyDescent="0.2">
      <c r="A130" s="486"/>
      <c r="B130" s="486"/>
      <c r="C130" s="488"/>
      <c r="D130" s="488"/>
      <c r="E130" s="488"/>
      <c r="F130" s="488"/>
      <c r="G130" s="488"/>
      <c r="H130" s="488"/>
      <c r="I130" s="488"/>
      <c r="J130" s="488"/>
      <c r="K130" s="488"/>
      <c r="L130" s="488"/>
      <c r="M130" s="488"/>
      <c r="N130" s="488"/>
      <c r="O130" s="488"/>
      <c r="P130" s="488"/>
      <c r="Q130" s="488"/>
      <c r="R130" s="488"/>
      <c r="S130" s="488"/>
      <c r="T130" s="488"/>
      <c r="U130" s="488"/>
      <c r="V130" s="488"/>
      <c r="W130" s="488"/>
      <c r="X130" s="488"/>
      <c r="Y130" s="488"/>
      <c r="Z130" s="488"/>
      <c r="AA130" s="488"/>
      <c r="AB130" s="488"/>
      <c r="AC130" s="488"/>
      <c r="AD130" s="488"/>
      <c r="AE130" s="488"/>
    </row>
    <row r="131" spans="1:31" ht="12.75" customHeight="1" x14ac:dyDescent="0.2">
      <c r="A131" s="486"/>
      <c r="B131" s="486"/>
      <c r="C131" s="488"/>
      <c r="D131" s="488"/>
      <c r="E131" s="488"/>
      <c r="F131" s="488"/>
      <c r="G131" s="488"/>
      <c r="H131" s="488"/>
      <c r="I131" s="488"/>
      <c r="J131" s="488"/>
      <c r="K131" s="488"/>
      <c r="L131" s="488"/>
      <c r="M131" s="488"/>
      <c r="N131" s="488"/>
      <c r="O131" s="488"/>
      <c r="P131" s="488"/>
      <c r="Q131" s="488"/>
      <c r="R131" s="488"/>
      <c r="S131" s="488"/>
      <c r="T131" s="488"/>
      <c r="U131" s="488"/>
      <c r="V131" s="488"/>
      <c r="W131" s="488"/>
      <c r="X131" s="488"/>
      <c r="Y131" s="488"/>
      <c r="Z131" s="488"/>
      <c r="AA131" s="488"/>
      <c r="AB131" s="488"/>
      <c r="AC131" s="488"/>
      <c r="AD131" s="488"/>
      <c r="AE131" s="488"/>
    </row>
    <row r="132" spans="1:31" ht="12.75" customHeight="1" x14ac:dyDescent="0.2">
      <c r="A132" s="486"/>
      <c r="B132" s="486"/>
      <c r="C132" s="488"/>
      <c r="D132" s="488"/>
      <c r="E132" s="488"/>
      <c r="F132" s="488"/>
      <c r="G132" s="488"/>
      <c r="H132" s="488"/>
      <c r="I132" s="488"/>
      <c r="J132" s="488"/>
      <c r="K132" s="488"/>
      <c r="L132" s="488"/>
      <c r="M132" s="488"/>
      <c r="N132" s="488"/>
      <c r="O132" s="488"/>
      <c r="P132" s="488"/>
      <c r="Q132" s="488"/>
      <c r="R132" s="488"/>
      <c r="S132" s="488"/>
      <c r="T132" s="488"/>
      <c r="U132" s="488"/>
      <c r="V132" s="488"/>
      <c r="W132" s="488"/>
      <c r="X132" s="488"/>
      <c r="Y132" s="488"/>
      <c r="Z132" s="488"/>
      <c r="AA132" s="488"/>
      <c r="AB132" s="488"/>
      <c r="AC132" s="488"/>
      <c r="AD132" s="488"/>
      <c r="AE132" s="488"/>
    </row>
    <row r="133" spans="1:31" ht="12.75" customHeight="1" x14ac:dyDescent="0.2">
      <c r="A133" s="486"/>
      <c r="B133" s="486"/>
      <c r="C133" s="488"/>
      <c r="D133" s="488"/>
      <c r="E133" s="488"/>
      <c r="F133" s="488"/>
      <c r="G133" s="488"/>
      <c r="H133" s="488"/>
      <c r="I133" s="488"/>
      <c r="J133" s="488"/>
      <c r="K133" s="488"/>
      <c r="L133" s="488"/>
      <c r="M133" s="488"/>
      <c r="N133" s="488"/>
      <c r="O133" s="488"/>
      <c r="P133" s="488"/>
      <c r="Q133" s="488"/>
      <c r="R133" s="488"/>
      <c r="S133" s="488"/>
      <c r="T133" s="488"/>
      <c r="U133" s="488"/>
      <c r="V133" s="488"/>
      <c r="W133" s="488"/>
      <c r="X133" s="488"/>
      <c r="Y133" s="488"/>
      <c r="Z133" s="488"/>
      <c r="AA133" s="488"/>
      <c r="AB133" s="488"/>
      <c r="AC133" s="488"/>
      <c r="AD133" s="488"/>
      <c r="AE133" s="488"/>
    </row>
    <row r="134" spans="1:31" ht="12.75" customHeight="1" x14ac:dyDescent="0.2">
      <c r="A134" s="486"/>
      <c r="B134" s="486"/>
      <c r="C134" s="488"/>
      <c r="D134" s="488"/>
      <c r="E134" s="488"/>
      <c r="F134" s="488"/>
      <c r="G134" s="488"/>
      <c r="H134" s="488"/>
      <c r="I134" s="488"/>
      <c r="J134" s="488"/>
      <c r="K134" s="488"/>
      <c r="L134" s="488"/>
      <c r="M134" s="488"/>
      <c r="N134" s="488"/>
      <c r="O134" s="488"/>
      <c r="P134" s="488"/>
      <c r="Q134" s="488"/>
      <c r="R134" s="488"/>
      <c r="S134" s="488"/>
      <c r="T134" s="488"/>
      <c r="U134" s="488"/>
      <c r="V134" s="488"/>
      <c r="W134" s="488"/>
      <c r="X134" s="488"/>
      <c r="Y134" s="488"/>
      <c r="Z134" s="488"/>
      <c r="AA134" s="488"/>
      <c r="AB134" s="488"/>
      <c r="AC134" s="488"/>
      <c r="AD134" s="488"/>
      <c r="AE134" s="488"/>
    </row>
    <row r="135" spans="1:31" ht="12.75" customHeight="1" x14ac:dyDescent="0.2">
      <c r="A135" s="486"/>
      <c r="B135" s="486"/>
      <c r="C135" s="488"/>
      <c r="D135" s="488"/>
      <c r="E135" s="488"/>
      <c r="F135" s="488"/>
      <c r="G135" s="488"/>
      <c r="H135" s="488"/>
      <c r="I135" s="488"/>
      <c r="J135" s="488"/>
      <c r="K135" s="488"/>
      <c r="L135" s="488"/>
      <c r="M135" s="488"/>
      <c r="N135" s="488"/>
      <c r="O135" s="488"/>
      <c r="P135" s="488"/>
      <c r="Q135" s="488"/>
      <c r="R135" s="488"/>
      <c r="S135" s="488"/>
      <c r="T135" s="488"/>
      <c r="U135" s="488"/>
      <c r="V135" s="488"/>
      <c r="W135" s="488"/>
      <c r="X135" s="488"/>
      <c r="Y135" s="488"/>
      <c r="Z135" s="488"/>
      <c r="AA135" s="488"/>
      <c r="AB135" s="488"/>
      <c r="AC135" s="488"/>
      <c r="AD135" s="488"/>
      <c r="AE135" s="488"/>
    </row>
    <row r="136" spans="1:31" ht="12.75" customHeight="1" x14ac:dyDescent="0.2">
      <c r="A136" s="486"/>
      <c r="B136" s="486"/>
      <c r="C136" s="488"/>
      <c r="D136" s="488"/>
      <c r="E136" s="488"/>
      <c r="F136" s="488"/>
      <c r="G136" s="488"/>
      <c r="H136" s="488"/>
      <c r="I136" s="488"/>
      <c r="J136" s="488"/>
      <c r="K136" s="488"/>
      <c r="L136" s="488"/>
      <c r="M136" s="488"/>
      <c r="N136" s="488"/>
      <c r="O136" s="488"/>
      <c r="P136" s="488"/>
      <c r="Q136" s="488"/>
      <c r="R136" s="488"/>
      <c r="S136" s="488"/>
      <c r="T136" s="488"/>
      <c r="U136" s="488"/>
      <c r="V136" s="488"/>
      <c r="W136" s="488"/>
      <c r="X136" s="488"/>
      <c r="Y136" s="488"/>
      <c r="Z136" s="488"/>
      <c r="AA136" s="488"/>
      <c r="AB136" s="488"/>
      <c r="AC136" s="488"/>
      <c r="AD136" s="488"/>
      <c r="AE136" s="488"/>
    </row>
    <row r="137" spans="1:31" ht="12.75" customHeight="1" x14ac:dyDescent="0.2">
      <c r="A137" s="486"/>
      <c r="B137" s="486"/>
      <c r="C137" s="488"/>
      <c r="D137" s="488"/>
      <c r="E137" s="488"/>
      <c r="F137" s="488"/>
      <c r="G137" s="488"/>
      <c r="H137" s="488"/>
      <c r="I137" s="488"/>
      <c r="J137" s="488"/>
      <c r="K137" s="488"/>
      <c r="L137" s="488"/>
      <c r="M137" s="488"/>
      <c r="N137" s="488"/>
      <c r="O137" s="488"/>
      <c r="P137" s="488"/>
      <c r="Q137" s="488"/>
      <c r="R137" s="488"/>
      <c r="S137" s="488"/>
      <c r="T137" s="488"/>
      <c r="U137" s="488"/>
      <c r="V137" s="488"/>
      <c r="W137" s="488"/>
      <c r="X137" s="488"/>
      <c r="Y137" s="488"/>
      <c r="Z137" s="488"/>
      <c r="AA137" s="488"/>
      <c r="AB137" s="488"/>
      <c r="AC137" s="488"/>
      <c r="AD137" s="488"/>
      <c r="AE137" s="488"/>
    </row>
    <row r="138" spans="1:31" ht="12.75" customHeight="1" x14ac:dyDescent="0.2">
      <c r="A138" s="486"/>
      <c r="B138" s="486"/>
      <c r="C138" s="488"/>
      <c r="D138" s="488"/>
      <c r="E138" s="488"/>
      <c r="F138" s="488"/>
      <c r="G138" s="488"/>
      <c r="H138" s="488"/>
      <c r="I138" s="488"/>
      <c r="J138" s="488"/>
      <c r="K138" s="488"/>
      <c r="L138" s="488"/>
      <c r="M138" s="488"/>
      <c r="N138" s="488"/>
      <c r="O138" s="488"/>
      <c r="P138" s="488"/>
      <c r="Q138" s="488"/>
      <c r="R138" s="488"/>
      <c r="S138" s="488"/>
      <c r="T138" s="488"/>
      <c r="U138" s="488"/>
      <c r="V138" s="488"/>
      <c r="W138" s="488"/>
      <c r="X138" s="488"/>
      <c r="Y138" s="488"/>
      <c r="Z138" s="488"/>
      <c r="AA138" s="488"/>
      <c r="AB138" s="488"/>
      <c r="AC138" s="488"/>
      <c r="AD138" s="488"/>
      <c r="AE138" s="488"/>
    </row>
    <row r="139" spans="1:31" ht="12.75" customHeight="1" x14ac:dyDescent="0.2">
      <c r="A139" s="486"/>
      <c r="B139" s="486"/>
      <c r="C139" s="488"/>
      <c r="D139" s="488"/>
      <c r="E139" s="488"/>
      <c r="F139" s="488"/>
      <c r="G139" s="488"/>
      <c r="H139" s="488"/>
      <c r="I139" s="488"/>
      <c r="J139" s="488"/>
      <c r="K139" s="488"/>
      <c r="L139" s="488"/>
      <c r="M139" s="488"/>
      <c r="N139" s="488"/>
      <c r="O139" s="488"/>
      <c r="P139" s="488"/>
      <c r="Q139" s="488"/>
      <c r="R139" s="488"/>
      <c r="S139" s="488"/>
      <c r="T139" s="488"/>
      <c r="U139" s="488"/>
      <c r="V139" s="488"/>
      <c r="W139" s="488"/>
      <c r="X139" s="488"/>
      <c r="Y139" s="488"/>
      <c r="Z139" s="488"/>
      <c r="AA139" s="488"/>
      <c r="AB139" s="488"/>
      <c r="AC139" s="488"/>
      <c r="AD139" s="488"/>
      <c r="AE139" s="488"/>
    </row>
    <row r="140" spans="1:31" ht="12.75" customHeight="1" x14ac:dyDescent="0.2">
      <c r="A140" s="486"/>
      <c r="B140" s="486"/>
      <c r="C140" s="488"/>
      <c r="D140" s="488"/>
      <c r="E140" s="488"/>
      <c r="F140" s="488"/>
      <c r="G140" s="488"/>
      <c r="H140" s="488"/>
      <c r="I140" s="488"/>
      <c r="J140" s="488"/>
      <c r="K140" s="488"/>
      <c r="L140" s="488"/>
      <c r="M140" s="488"/>
      <c r="N140" s="488"/>
      <c r="O140" s="488"/>
      <c r="P140" s="488"/>
      <c r="Q140" s="488"/>
      <c r="R140" s="488"/>
      <c r="S140" s="488"/>
      <c r="T140" s="488"/>
      <c r="U140" s="488"/>
      <c r="V140" s="488"/>
      <c r="W140" s="488"/>
      <c r="X140" s="488"/>
      <c r="Y140" s="488"/>
      <c r="Z140" s="488"/>
      <c r="AA140" s="488"/>
      <c r="AB140" s="488"/>
      <c r="AC140" s="488"/>
      <c r="AD140" s="488"/>
      <c r="AE140" s="488"/>
    </row>
    <row r="141" spans="1:31" ht="12.75" customHeight="1" x14ac:dyDescent="0.2">
      <c r="A141" s="486"/>
      <c r="B141" s="486"/>
      <c r="C141" s="488"/>
      <c r="D141" s="488"/>
      <c r="E141" s="488"/>
      <c r="F141" s="488"/>
      <c r="G141" s="488"/>
      <c r="H141" s="488"/>
      <c r="I141" s="488"/>
      <c r="J141" s="488"/>
      <c r="K141" s="488"/>
      <c r="L141" s="488"/>
      <c r="M141" s="488"/>
      <c r="N141" s="488"/>
      <c r="O141" s="488"/>
      <c r="P141" s="488"/>
      <c r="Q141" s="488"/>
      <c r="R141" s="488"/>
      <c r="S141" s="488"/>
      <c r="T141" s="488"/>
      <c r="U141" s="488"/>
      <c r="V141" s="488"/>
      <c r="W141" s="488"/>
      <c r="X141" s="488"/>
      <c r="Y141" s="488"/>
      <c r="Z141" s="488"/>
      <c r="AA141" s="488"/>
      <c r="AB141" s="488"/>
      <c r="AC141" s="488"/>
      <c r="AD141" s="488"/>
      <c r="AE141" s="488"/>
    </row>
    <row r="142" spans="1:31" ht="12.75" customHeight="1" x14ac:dyDescent="0.2">
      <c r="A142" s="486"/>
      <c r="B142" s="486"/>
      <c r="C142" s="488"/>
      <c r="D142" s="488"/>
      <c r="E142" s="488"/>
      <c r="F142" s="488"/>
      <c r="G142" s="488"/>
      <c r="H142" s="488"/>
      <c r="I142" s="488"/>
      <c r="J142" s="488"/>
      <c r="K142" s="488"/>
      <c r="L142" s="488"/>
      <c r="M142" s="488"/>
      <c r="N142" s="488"/>
      <c r="O142" s="488"/>
      <c r="P142" s="488"/>
      <c r="Q142" s="488"/>
      <c r="R142" s="488"/>
      <c r="S142" s="488"/>
      <c r="T142" s="488"/>
      <c r="U142" s="488"/>
      <c r="V142" s="488"/>
      <c r="W142" s="488"/>
      <c r="X142" s="488"/>
      <c r="Y142" s="488"/>
      <c r="Z142" s="488"/>
      <c r="AA142" s="488"/>
      <c r="AB142" s="488"/>
      <c r="AC142" s="488"/>
      <c r="AD142" s="488"/>
      <c r="AE142" s="488"/>
    </row>
    <row r="143" spans="1:31" ht="12.75" customHeight="1" x14ac:dyDescent="0.2">
      <c r="A143" s="486"/>
      <c r="B143" s="486"/>
      <c r="C143" s="488"/>
      <c r="D143" s="488"/>
      <c r="E143" s="488"/>
      <c r="F143" s="488"/>
      <c r="G143" s="488"/>
      <c r="H143" s="488"/>
      <c r="I143" s="488"/>
      <c r="J143" s="488"/>
      <c r="K143" s="488"/>
      <c r="L143" s="488"/>
      <c r="M143" s="488"/>
      <c r="N143" s="488"/>
      <c r="O143" s="488"/>
      <c r="P143" s="488"/>
      <c r="Q143" s="488"/>
      <c r="R143" s="488"/>
      <c r="S143" s="488"/>
      <c r="T143" s="488"/>
      <c r="U143" s="488"/>
      <c r="V143" s="488"/>
      <c r="W143" s="488"/>
      <c r="X143" s="488"/>
      <c r="Y143" s="488"/>
      <c r="Z143" s="488"/>
      <c r="AA143" s="488"/>
      <c r="AB143" s="488"/>
      <c r="AC143" s="488"/>
      <c r="AD143" s="488"/>
      <c r="AE143" s="488"/>
    </row>
    <row r="144" spans="1:31" ht="12.75" customHeight="1" x14ac:dyDescent="0.2">
      <c r="A144" s="486"/>
      <c r="B144" s="486"/>
      <c r="C144" s="488"/>
      <c r="D144" s="488"/>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c r="AA144" s="488"/>
      <c r="AB144" s="488"/>
      <c r="AC144" s="488"/>
      <c r="AD144" s="488"/>
      <c r="AE144" s="488"/>
    </row>
    <row r="145" spans="1:31" ht="12.75" customHeight="1" x14ac:dyDescent="0.2">
      <c r="A145" s="486"/>
      <c r="B145" s="486"/>
      <c r="C145" s="488"/>
      <c r="D145" s="488"/>
      <c r="E145" s="488"/>
      <c r="F145" s="488"/>
      <c r="G145" s="488"/>
      <c r="H145" s="488"/>
      <c r="I145" s="488"/>
      <c r="J145" s="488"/>
      <c r="K145" s="488"/>
      <c r="L145" s="488"/>
      <c r="M145" s="488"/>
      <c r="N145" s="488"/>
      <c r="O145" s="488"/>
      <c r="P145" s="488"/>
      <c r="Q145" s="488"/>
      <c r="R145" s="488"/>
      <c r="S145" s="488"/>
      <c r="T145" s="488"/>
      <c r="U145" s="488"/>
      <c r="V145" s="488"/>
      <c r="W145" s="488"/>
      <c r="X145" s="488"/>
      <c r="Y145" s="488"/>
      <c r="Z145" s="488"/>
      <c r="AA145" s="488"/>
      <c r="AB145" s="488"/>
      <c r="AC145" s="488"/>
      <c r="AD145" s="488"/>
      <c r="AE145" s="488"/>
    </row>
    <row r="146" spans="1:31" ht="12.75" customHeight="1" x14ac:dyDescent="0.2">
      <c r="A146" s="486"/>
      <c r="B146" s="486"/>
      <c r="C146" s="488"/>
      <c r="D146" s="488"/>
      <c r="E146" s="488"/>
      <c r="F146" s="488"/>
      <c r="G146" s="488"/>
      <c r="H146" s="488"/>
      <c r="I146" s="488"/>
      <c r="J146" s="488"/>
      <c r="K146" s="488"/>
      <c r="L146" s="488"/>
      <c r="M146" s="488"/>
      <c r="N146" s="488"/>
      <c r="O146" s="488"/>
      <c r="P146" s="488"/>
      <c r="Q146" s="488"/>
      <c r="R146" s="488"/>
      <c r="S146" s="488"/>
      <c r="T146" s="488"/>
      <c r="U146" s="488"/>
      <c r="V146" s="488"/>
      <c r="W146" s="488"/>
      <c r="X146" s="488"/>
      <c r="Y146" s="488"/>
      <c r="Z146" s="488"/>
      <c r="AA146" s="488"/>
      <c r="AB146" s="488"/>
      <c r="AC146" s="488"/>
      <c r="AD146" s="488"/>
      <c r="AE146" s="488"/>
    </row>
    <row r="147" spans="1:31" ht="12.75" customHeight="1" x14ac:dyDescent="0.2">
      <c r="A147" s="486"/>
      <c r="B147" s="486"/>
      <c r="C147" s="488"/>
      <c r="D147" s="488"/>
      <c r="E147" s="488"/>
      <c r="F147" s="488"/>
      <c r="G147" s="488"/>
      <c r="H147" s="488"/>
      <c r="I147" s="488"/>
      <c r="J147" s="488"/>
      <c r="K147" s="488"/>
      <c r="L147" s="488"/>
      <c r="M147" s="488"/>
      <c r="N147" s="488"/>
      <c r="O147" s="488"/>
      <c r="P147" s="488"/>
      <c r="Q147" s="488"/>
      <c r="R147" s="488"/>
      <c r="S147" s="488"/>
      <c r="T147" s="488"/>
      <c r="U147" s="488"/>
      <c r="V147" s="488"/>
      <c r="W147" s="488"/>
      <c r="X147" s="488"/>
      <c r="Y147" s="488"/>
      <c r="Z147" s="488"/>
      <c r="AA147" s="488"/>
      <c r="AB147" s="488"/>
      <c r="AC147" s="488"/>
      <c r="AD147" s="488"/>
      <c r="AE147" s="488"/>
    </row>
    <row r="148" spans="1:31" ht="12.75" customHeight="1" x14ac:dyDescent="0.2">
      <c r="A148" s="486"/>
      <c r="B148" s="486"/>
      <c r="C148" s="488"/>
      <c r="D148" s="488"/>
      <c r="E148" s="488"/>
      <c r="F148" s="488"/>
      <c r="G148" s="488"/>
      <c r="H148" s="488"/>
      <c r="I148" s="488"/>
      <c r="J148" s="488"/>
      <c r="K148" s="488"/>
      <c r="L148" s="488"/>
      <c r="M148" s="488"/>
      <c r="N148" s="488"/>
      <c r="O148" s="488"/>
      <c r="P148" s="488"/>
      <c r="Q148" s="488"/>
      <c r="R148" s="488"/>
      <c r="S148" s="488"/>
      <c r="T148" s="488"/>
      <c r="U148" s="488"/>
      <c r="V148" s="488"/>
      <c r="W148" s="488"/>
      <c r="X148" s="488"/>
      <c r="Y148" s="488"/>
      <c r="Z148" s="488"/>
      <c r="AA148" s="488"/>
      <c r="AB148" s="488"/>
      <c r="AC148" s="488"/>
      <c r="AD148" s="488"/>
      <c r="AE148" s="488"/>
    </row>
    <row r="149" spans="1:31" ht="12.75" customHeight="1" x14ac:dyDescent="0.2">
      <c r="A149" s="486"/>
      <c r="B149" s="486"/>
      <c r="C149" s="488"/>
      <c r="D149" s="488"/>
      <c r="E149" s="488"/>
      <c r="F149" s="488"/>
      <c r="G149" s="488"/>
      <c r="H149" s="488"/>
      <c r="I149" s="488"/>
      <c r="J149" s="488"/>
      <c r="K149" s="488"/>
      <c r="L149" s="488"/>
      <c r="M149" s="488"/>
      <c r="N149" s="488"/>
      <c r="O149" s="488"/>
      <c r="P149" s="488"/>
      <c r="Q149" s="488"/>
      <c r="R149" s="488"/>
      <c r="S149" s="488"/>
      <c r="T149" s="488"/>
      <c r="U149" s="488"/>
      <c r="V149" s="488"/>
      <c r="W149" s="488"/>
      <c r="X149" s="488"/>
      <c r="Y149" s="488"/>
      <c r="Z149" s="488"/>
      <c r="AA149" s="488"/>
      <c r="AB149" s="488"/>
      <c r="AC149" s="488"/>
      <c r="AD149" s="488"/>
      <c r="AE149" s="488"/>
    </row>
    <row r="150" spans="1:31" ht="12.75" customHeight="1" x14ac:dyDescent="0.2">
      <c r="A150" s="486"/>
      <c r="B150" s="486"/>
      <c r="C150" s="488"/>
      <c r="D150" s="488"/>
      <c r="E150" s="488"/>
      <c r="F150" s="488"/>
      <c r="G150" s="488"/>
      <c r="H150" s="488"/>
      <c r="I150" s="488"/>
      <c r="J150" s="488"/>
      <c r="K150" s="488"/>
      <c r="L150" s="488"/>
      <c r="M150" s="488"/>
      <c r="N150" s="488"/>
      <c r="O150" s="488"/>
      <c r="P150" s="488"/>
      <c r="Q150" s="488"/>
      <c r="R150" s="488"/>
      <c r="S150" s="488"/>
      <c r="T150" s="488"/>
      <c r="U150" s="488"/>
      <c r="V150" s="488"/>
      <c r="W150" s="488"/>
      <c r="X150" s="488"/>
      <c r="Y150" s="488"/>
      <c r="Z150" s="488"/>
      <c r="AA150" s="488"/>
      <c r="AB150" s="488"/>
      <c r="AC150" s="488"/>
      <c r="AD150" s="488"/>
      <c r="AE150" s="488"/>
    </row>
    <row r="151" spans="1:31" ht="12.75" customHeight="1" x14ac:dyDescent="0.2">
      <c r="A151" s="486"/>
      <c r="B151" s="486"/>
      <c r="C151" s="488"/>
      <c r="D151" s="488"/>
      <c r="E151" s="488"/>
      <c r="F151" s="488"/>
      <c r="G151" s="488"/>
      <c r="H151" s="488"/>
      <c r="I151" s="488"/>
      <c r="J151" s="488"/>
      <c r="K151" s="488"/>
      <c r="L151" s="488"/>
      <c r="M151" s="488"/>
      <c r="N151" s="488"/>
      <c r="O151" s="488"/>
      <c r="P151" s="488"/>
      <c r="Q151" s="488"/>
      <c r="R151" s="488"/>
      <c r="S151" s="488"/>
      <c r="T151" s="488"/>
      <c r="U151" s="488"/>
      <c r="V151" s="488"/>
      <c r="W151" s="488"/>
      <c r="X151" s="488"/>
      <c r="Y151" s="488"/>
      <c r="Z151" s="488"/>
      <c r="AA151" s="488"/>
      <c r="AB151" s="488"/>
      <c r="AC151" s="488"/>
      <c r="AD151" s="488"/>
      <c r="AE151" s="488"/>
    </row>
    <row r="152" spans="1:31" ht="12.75" customHeight="1" x14ac:dyDescent="0.2">
      <c r="A152" s="486"/>
      <c r="B152" s="486"/>
      <c r="C152" s="488"/>
      <c r="D152" s="488"/>
      <c r="E152" s="488"/>
      <c r="F152" s="488"/>
      <c r="G152" s="488"/>
      <c r="H152" s="488"/>
      <c r="I152" s="488"/>
      <c r="J152" s="488"/>
      <c r="K152" s="488"/>
      <c r="L152" s="488"/>
      <c r="M152" s="488"/>
      <c r="N152" s="488"/>
      <c r="O152" s="488"/>
      <c r="P152" s="488"/>
      <c r="Q152" s="488"/>
      <c r="R152" s="488"/>
      <c r="S152" s="488"/>
      <c r="T152" s="488"/>
      <c r="U152" s="488"/>
      <c r="V152" s="488"/>
      <c r="W152" s="488"/>
      <c r="X152" s="488"/>
      <c r="Y152" s="488"/>
      <c r="Z152" s="488"/>
      <c r="AA152" s="488"/>
      <c r="AB152" s="488"/>
      <c r="AC152" s="488"/>
      <c r="AD152" s="488"/>
      <c r="AE152" s="488"/>
    </row>
    <row r="153" spans="1:31" ht="12.75" customHeight="1" x14ac:dyDescent="0.2">
      <c r="A153" s="486"/>
      <c r="B153" s="486"/>
      <c r="C153" s="488"/>
      <c r="D153" s="488"/>
      <c r="E153" s="488"/>
      <c r="F153" s="488"/>
      <c r="G153" s="488"/>
      <c r="H153" s="488"/>
      <c r="I153" s="488"/>
      <c r="J153" s="488"/>
      <c r="K153" s="488"/>
      <c r="L153" s="488"/>
      <c r="M153" s="488"/>
      <c r="N153" s="488"/>
      <c r="O153" s="488"/>
      <c r="P153" s="488"/>
      <c r="Q153" s="488"/>
      <c r="R153" s="488"/>
      <c r="S153" s="488"/>
      <c r="T153" s="488"/>
      <c r="U153" s="488"/>
      <c r="V153" s="488"/>
      <c r="W153" s="488"/>
      <c r="X153" s="488"/>
      <c r="Y153" s="488"/>
      <c r="Z153" s="488"/>
      <c r="AA153" s="488"/>
      <c r="AB153" s="488"/>
      <c r="AC153" s="488"/>
      <c r="AD153" s="488"/>
      <c r="AE153" s="488"/>
    </row>
    <row r="154" spans="1:31" ht="12.75" customHeight="1" x14ac:dyDescent="0.2">
      <c r="A154" s="486"/>
      <c r="B154" s="486"/>
      <c r="C154" s="488"/>
      <c r="D154" s="488"/>
      <c r="E154" s="488"/>
      <c r="F154" s="488"/>
      <c r="G154" s="488"/>
      <c r="H154" s="488"/>
      <c r="I154" s="488"/>
      <c r="J154" s="488"/>
      <c r="K154" s="488"/>
      <c r="L154" s="488"/>
      <c r="M154" s="488"/>
      <c r="N154" s="488"/>
      <c r="O154" s="488"/>
      <c r="P154" s="488"/>
      <c r="Q154" s="488"/>
      <c r="R154" s="488"/>
      <c r="S154" s="488"/>
      <c r="T154" s="488"/>
      <c r="U154" s="488"/>
      <c r="V154" s="488"/>
      <c r="W154" s="488"/>
      <c r="X154" s="488"/>
      <c r="Y154" s="488"/>
      <c r="Z154" s="488"/>
      <c r="AA154" s="488"/>
      <c r="AB154" s="488"/>
      <c r="AC154" s="488"/>
      <c r="AD154" s="488"/>
      <c r="AE154" s="488"/>
    </row>
    <row r="155" spans="1:31" ht="12.75" customHeight="1" x14ac:dyDescent="0.2">
      <c r="A155" s="486"/>
      <c r="B155" s="486"/>
      <c r="C155" s="488"/>
      <c r="D155" s="488"/>
      <c r="E155" s="488"/>
      <c r="F155" s="488"/>
      <c r="G155" s="488"/>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8"/>
      <c r="AE155" s="488"/>
    </row>
    <row r="156" spans="1:31" ht="12.75" customHeight="1" x14ac:dyDescent="0.2">
      <c r="A156" s="486"/>
      <c r="B156" s="486"/>
      <c r="C156" s="488"/>
      <c r="D156" s="488"/>
      <c r="E156" s="488"/>
      <c r="F156" s="488"/>
      <c r="G156" s="488"/>
      <c r="H156" s="488"/>
      <c r="I156" s="488"/>
      <c r="J156" s="488"/>
      <c r="K156" s="488"/>
      <c r="L156" s="488"/>
      <c r="M156" s="488"/>
      <c r="N156" s="488"/>
      <c r="O156" s="488"/>
      <c r="P156" s="488"/>
      <c r="Q156" s="488"/>
      <c r="R156" s="488"/>
      <c r="S156" s="488"/>
      <c r="T156" s="488"/>
      <c r="U156" s="488"/>
      <c r="V156" s="488"/>
      <c r="W156" s="488"/>
      <c r="X156" s="488"/>
      <c r="Y156" s="488"/>
      <c r="Z156" s="488"/>
      <c r="AA156" s="488"/>
      <c r="AB156" s="488"/>
      <c r="AC156" s="488"/>
      <c r="AD156" s="488"/>
      <c r="AE156" s="488"/>
    </row>
    <row r="157" spans="1:31" ht="12.75" customHeight="1" x14ac:dyDescent="0.2">
      <c r="A157" s="486"/>
      <c r="B157" s="486"/>
      <c r="C157" s="488"/>
      <c r="D157" s="488"/>
      <c r="E157" s="488"/>
      <c r="F157" s="488"/>
      <c r="G157" s="488"/>
      <c r="H157" s="488"/>
      <c r="I157" s="488"/>
      <c r="J157" s="488"/>
      <c r="K157" s="488"/>
      <c r="L157" s="488"/>
      <c r="M157" s="488"/>
      <c r="N157" s="488"/>
      <c r="O157" s="488"/>
      <c r="P157" s="488"/>
      <c r="Q157" s="488"/>
      <c r="R157" s="488"/>
      <c r="S157" s="488"/>
      <c r="T157" s="488"/>
      <c r="U157" s="488"/>
      <c r="V157" s="488"/>
      <c r="W157" s="488"/>
      <c r="X157" s="488"/>
      <c r="Y157" s="488"/>
      <c r="Z157" s="488"/>
      <c r="AA157" s="488"/>
      <c r="AB157" s="488"/>
      <c r="AC157" s="488"/>
      <c r="AD157" s="488"/>
      <c r="AE157" s="488"/>
    </row>
    <row r="158" spans="1:31" ht="12.75" customHeight="1" x14ac:dyDescent="0.2">
      <c r="A158" s="486"/>
      <c r="B158" s="486"/>
      <c r="C158" s="488"/>
      <c r="D158" s="488"/>
      <c r="E158" s="488"/>
      <c r="F158" s="488"/>
      <c r="G158" s="488"/>
      <c r="H158" s="488"/>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8"/>
      <c r="AE158" s="488"/>
    </row>
    <row r="159" spans="1:31" ht="12.75" customHeight="1" x14ac:dyDescent="0.2">
      <c r="A159" s="486"/>
      <c r="B159" s="486"/>
      <c r="C159" s="488"/>
      <c r="D159" s="488"/>
      <c r="E159" s="488"/>
      <c r="F159" s="488"/>
      <c r="G159" s="488"/>
      <c r="H159" s="488"/>
      <c r="I159" s="488"/>
      <c r="J159" s="488"/>
      <c r="K159" s="488"/>
      <c r="L159" s="488"/>
      <c r="M159" s="488"/>
      <c r="N159" s="488"/>
      <c r="O159" s="488"/>
      <c r="P159" s="488"/>
      <c r="Q159" s="488"/>
      <c r="R159" s="488"/>
      <c r="S159" s="488"/>
      <c r="T159" s="488"/>
      <c r="U159" s="488"/>
      <c r="V159" s="488"/>
      <c r="W159" s="488"/>
      <c r="X159" s="488"/>
      <c r="Y159" s="488"/>
      <c r="Z159" s="488"/>
      <c r="AA159" s="488"/>
      <c r="AB159" s="488"/>
      <c r="AC159" s="488"/>
      <c r="AD159" s="488"/>
      <c r="AE159" s="488"/>
    </row>
    <row r="160" spans="1:31" ht="12.75" customHeight="1" x14ac:dyDescent="0.2">
      <c r="A160" s="486"/>
      <c r="B160" s="486"/>
      <c r="C160" s="488"/>
      <c r="D160" s="488"/>
      <c r="E160" s="488"/>
      <c r="F160" s="488"/>
      <c r="G160" s="488"/>
      <c r="H160" s="488"/>
      <c r="I160" s="488"/>
      <c r="J160" s="488"/>
      <c r="K160" s="488"/>
      <c r="L160" s="488"/>
      <c r="M160" s="488"/>
      <c r="N160" s="488"/>
      <c r="O160" s="488"/>
      <c r="P160" s="488"/>
      <c r="Q160" s="488"/>
      <c r="R160" s="488"/>
      <c r="S160" s="488"/>
      <c r="T160" s="488"/>
      <c r="U160" s="488"/>
      <c r="V160" s="488"/>
      <c r="W160" s="488"/>
      <c r="X160" s="488"/>
      <c r="Y160" s="488"/>
      <c r="Z160" s="488"/>
      <c r="AA160" s="488"/>
      <c r="AB160" s="488"/>
      <c r="AC160" s="488"/>
      <c r="AD160" s="488"/>
      <c r="AE160" s="488"/>
    </row>
    <row r="161" spans="1:31" ht="12.75" customHeight="1" x14ac:dyDescent="0.2">
      <c r="A161" s="486"/>
      <c r="B161" s="486"/>
      <c r="C161" s="488"/>
      <c r="D161" s="488"/>
      <c r="E161" s="488"/>
      <c r="F161" s="488"/>
      <c r="G161" s="488"/>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8"/>
      <c r="AE161" s="488"/>
    </row>
    <row r="162" spans="1:31" ht="12.75" customHeight="1" x14ac:dyDescent="0.2">
      <c r="A162" s="486"/>
      <c r="B162" s="486"/>
      <c r="C162" s="488"/>
      <c r="D162" s="488"/>
      <c r="E162" s="488"/>
      <c r="F162" s="488"/>
      <c r="G162" s="488"/>
      <c r="H162" s="488"/>
      <c r="I162" s="488"/>
      <c r="J162" s="488"/>
      <c r="K162" s="488"/>
      <c r="L162" s="488"/>
      <c r="M162" s="488"/>
      <c r="N162" s="488"/>
      <c r="O162" s="488"/>
      <c r="P162" s="488"/>
      <c r="Q162" s="488"/>
      <c r="R162" s="488"/>
      <c r="S162" s="488"/>
      <c r="T162" s="488"/>
      <c r="U162" s="488"/>
      <c r="V162" s="488"/>
      <c r="W162" s="488"/>
      <c r="X162" s="488"/>
      <c r="Y162" s="488"/>
      <c r="Z162" s="488"/>
      <c r="AA162" s="488"/>
      <c r="AB162" s="488"/>
      <c r="AC162" s="488"/>
      <c r="AD162" s="488"/>
      <c r="AE162" s="488"/>
    </row>
    <row r="163" spans="1:31" ht="12.75" customHeight="1" x14ac:dyDescent="0.2">
      <c r="A163" s="486"/>
      <c r="B163" s="486"/>
      <c r="C163" s="488"/>
      <c r="D163" s="488"/>
      <c r="E163" s="488"/>
      <c r="F163" s="488"/>
      <c r="G163" s="488"/>
      <c r="H163" s="488"/>
      <c r="I163" s="488"/>
      <c r="J163" s="488"/>
      <c r="K163" s="488"/>
      <c r="L163" s="488"/>
      <c r="M163" s="488"/>
      <c r="N163" s="488"/>
      <c r="O163" s="488"/>
      <c r="P163" s="488"/>
      <c r="Q163" s="488"/>
      <c r="R163" s="488"/>
      <c r="S163" s="488"/>
      <c r="T163" s="488"/>
      <c r="U163" s="488"/>
      <c r="V163" s="488"/>
      <c r="W163" s="488"/>
      <c r="X163" s="488"/>
      <c r="Y163" s="488"/>
      <c r="Z163" s="488"/>
      <c r="AA163" s="488"/>
      <c r="AB163" s="488"/>
      <c r="AC163" s="488"/>
      <c r="AD163" s="488"/>
      <c r="AE163" s="488"/>
    </row>
    <row r="164" spans="1:31" ht="12.75" customHeight="1" x14ac:dyDescent="0.2">
      <c r="A164" s="486"/>
      <c r="B164" s="486"/>
      <c r="C164" s="488"/>
      <c r="D164" s="488"/>
      <c r="E164" s="488"/>
      <c r="F164" s="488"/>
      <c r="G164" s="488"/>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8"/>
      <c r="AE164" s="488"/>
    </row>
    <row r="165" spans="1:31" ht="12.75" customHeight="1" x14ac:dyDescent="0.2">
      <c r="A165" s="486"/>
      <c r="B165" s="486"/>
      <c r="C165" s="488"/>
      <c r="D165" s="488"/>
      <c r="E165" s="488"/>
      <c r="F165" s="488"/>
      <c r="G165" s="488"/>
      <c r="H165" s="488"/>
      <c r="I165" s="488"/>
      <c r="J165" s="488"/>
      <c r="K165" s="488"/>
      <c r="L165" s="488"/>
      <c r="M165" s="488"/>
      <c r="N165" s="488"/>
      <c r="O165" s="488"/>
      <c r="P165" s="488"/>
      <c r="Q165" s="488"/>
      <c r="R165" s="488"/>
      <c r="S165" s="488"/>
      <c r="T165" s="488"/>
      <c r="U165" s="488"/>
      <c r="V165" s="488"/>
      <c r="W165" s="488"/>
      <c r="X165" s="488"/>
      <c r="Y165" s="488"/>
      <c r="Z165" s="488"/>
      <c r="AA165" s="488"/>
      <c r="AB165" s="488"/>
      <c r="AC165" s="488"/>
      <c r="AD165" s="488"/>
      <c r="AE165" s="488"/>
    </row>
    <row r="166" spans="1:31" ht="12.75" customHeight="1" x14ac:dyDescent="0.2">
      <c r="A166" s="486"/>
      <c r="B166" s="486"/>
      <c r="C166" s="488"/>
      <c r="D166" s="488"/>
      <c r="E166" s="488"/>
      <c r="F166" s="488"/>
      <c r="G166" s="488"/>
      <c r="H166" s="488"/>
      <c r="I166" s="488"/>
      <c r="J166" s="488"/>
      <c r="K166" s="488"/>
      <c r="L166" s="488"/>
      <c r="M166" s="488"/>
      <c r="N166" s="488"/>
      <c r="O166" s="488"/>
      <c r="P166" s="488"/>
      <c r="Q166" s="488"/>
      <c r="R166" s="488"/>
      <c r="S166" s="488"/>
      <c r="T166" s="488"/>
      <c r="U166" s="488"/>
      <c r="V166" s="488"/>
      <c r="W166" s="488"/>
      <c r="X166" s="488"/>
      <c r="Y166" s="488"/>
      <c r="Z166" s="488"/>
      <c r="AA166" s="488"/>
      <c r="AB166" s="488"/>
      <c r="AC166" s="488"/>
      <c r="AD166" s="488"/>
      <c r="AE166" s="488"/>
    </row>
    <row r="167" spans="1:31" ht="12.75" customHeight="1" x14ac:dyDescent="0.2">
      <c r="A167" s="486"/>
      <c r="B167" s="486"/>
      <c r="C167" s="488"/>
      <c r="D167" s="488"/>
      <c r="E167" s="488"/>
      <c r="F167" s="488"/>
      <c r="G167" s="488"/>
      <c r="H167" s="488"/>
      <c r="I167" s="488"/>
      <c r="J167" s="488"/>
      <c r="K167" s="488"/>
      <c r="L167" s="488"/>
      <c r="M167" s="488"/>
      <c r="N167" s="488"/>
      <c r="O167" s="488"/>
      <c r="P167" s="488"/>
      <c r="Q167" s="488"/>
      <c r="R167" s="488"/>
      <c r="S167" s="488"/>
      <c r="T167" s="488"/>
      <c r="U167" s="488"/>
      <c r="V167" s="488"/>
      <c r="W167" s="488"/>
      <c r="X167" s="488"/>
      <c r="Y167" s="488"/>
      <c r="Z167" s="488"/>
      <c r="AA167" s="488"/>
      <c r="AB167" s="488"/>
      <c r="AC167" s="488"/>
      <c r="AD167" s="488"/>
      <c r="AE167" s="488"/>
    </row>
    <row r="168" spans="1:31" ht="12.75" customHeight="1" x14ac:dyDescent="0.2">
      <c r="A168" s="486"/>
      <c r="B168" s="486"/>
      <c r="C168" s="488"/>
      <c r="D168" s="488"/>
      <c r="E168" s="488"/>
      <c r="F168" s="488"/>
      <c r="G168" s="488"/>
      <c r="H168" s="488"/>
      <c r="I168" s="488"/>
      <c r="J168" s="488"/>
      <c r="K168" s="488"/>
      <c r="L168" s="488"/>
      <c r="M168" s="488"/>
      <c r="N168" s="488"/>
      <c r="O168" s="488"/>
      <c r="P168" s="488"/>
      <c r="Q168" s="488"/>
      <c r="R168" s="488"/>
      <c r="S168" s="488"/>
      <c r="T168" s="488"/>
      <c r="U168" s="488"/>
      <c r="V168" s="488"/>
      <c r="W168" s="488"/>
      <c r="X168" s="488"/>
      <c r="Y168" s="488"/>
      <c r="Z168" s="488"/>
      <c r="AA168" s="488"/>
      <c r="AB168" s="488"/>
      <c r="AC168" s="488"/>
      <c r="AD168" s="488"/>
      <c r="AE168" s="488"/>
    </row>
    <row r="169" spans="1:31" ht="12.75" customHeight="1" x14ac:dyDescent="0.2">
      <c r="A169" s="486"/>
      <c r="B169" s="486"/>
      <c r="C169" s="488"/>
      <c r="D169" s="488"/>
      <c r="E169" s="488"/>
      <c r="F169" s="488"/>
      <c r="G169" s="488"/>
      <c r="H169" s="488"/>
      <c r="I169" s="488"/>
      <c r="J169" s="488"/>
      <c r="K169" s="488"/>
      <c r="L169" s="488"/>
      <c r="M169" s="488"/>
      <c r="N169" s="488"/>
      <c r="O169" s="488"/>
      <c r="P169" s="488"/>
      <c r="Q169" s="488"/>
      <c r="R169" s="488"/>
      <c r="S169" s="488"/>
      <c r="T169" s="488"/>
      <c r="U169" s="488"/>
      <c r="V169" s="488"/>
      <c r="W169" s="488"/>
      <c r="X169" s="488"/>
      <c r="Y169" s="488"/>
      <c r="Z169" s="488"/>
      <c r="AA169" s="488"/>
      <c r="AB169" s="488"/>
      <c r="AC169" s="488"/>
      <c r="AD169" s="488"/>
      <c r="AE169" s="488"/>
    </row>
    <row r="170" spans="1:31" ht="12.75" customHeight="1" x14ac:dyDescent="0.2">
      <c r="A170" s="486"/>
      <c r="B170" s="486"/>
      <c r="C170" s="488"/>
      <c r="D170" s="488"/>
      <c r="E170" s="488"/>
      <c r="F170" s="488"/>
      <c r="G170" s="488"/>
      <c r="H170" s="488"/>
      <c r="I170" s="488"/>
      <c r="J170" s="488"/>
      <c r="K170" s="488"/>
      <c r="L170" s="488"/>
      <c r="M170" s="488"/>
      <c r="N170" s="488"/>
      <c r="O170" s="488"/>
      <c r="P170" s="488"/>
      <c r="Q170" s="488"/>
      <c r="R170" s="488"/>
      <c r="S170" s="488"/>
      <c r="T170" s="488"/>
      <c r="U170" s="488"/>
      <c r="V170" s="488"/>
      <c r="W170" s="488"/>
      <c r="X170" s="488"/>
      <c r="Y170" s="488"/>
      <c r="Z170" s="488"/>
      <c r="AA170" s="488"/>
      <c r="AB170" s="488"/>
      <c r="AC170" s="488"/>
      <c r="AD170" s="488"/>
      <c r="AE170" s="488"/>
    </row>
    <row r="171" spans="1:31" ht="12.75" customHeight="1" x14ac:dyDescent="0.2">
      <c r="A171" s="486"/>
      <c r="B171" s="486"/>
      <c r="C171" s="488"/>
      <c r="D171" s="488"/>
      <c r="E171" s="488"/>
      <c r="F171" s="488"/>
      <c r="G171" s="488"/>
      <c r="H171" s="488"/>
      <c r="I171" s="488"/>
      <c r="J171" s="488"/>
      <c r="K171" s="488"/>
      <c r="L171" s="488"/>
      <c r="M171" s="488"/>
      <c r="N171" s="488"/>
      <c r="O171" s="488"/>
      <c r="P171" s="488"/>
      <c r="Q171" s="488"/>
      <c r="R171" s="488"/>
      <c r="S171" s="488"/>
      <c r="T171" s="488"/>
      <c r="U171" s="488"/>
      <c r="V171" s="488"/>
      <c r="W171" s="488"/>
      <c r="X171" s="488"/>
      <c r="Y171" s="488"/>
      <c r="Z171" s="488"/>
      <c r="AA171" s="488"/>
      <c r="AB171" s="488"/>
      <c r="AC171" s="488"/>
      <c r="AD171" s="488"/>
      <c r="AE171" s="488"/>
    </row>
    <row r="172" spans="1:31" ht="12.75" customHeight="1" x14ac:dyDescent="0.2">
      <c r="A172" s="486"/>
      <c r="B172" s="486"/>
      <c r="C172" s="488"/>
      <c r="D172" s="488"/>
      <c r="E172" s="488"/>
      <c r="F172" s="488"/>
      <c r="G172" s="488"/>
      <c r="H172" s="488"/>
      <c r="I172" s="488"/>
      <c r="J172" s="488"/>
      <c r="K172" s="488"/>
      <c r="L172" s="488"/>
      <c r="M172" s="488"/>
      <c r="N172" s="488"/>
      <c r="O172" s="488"/>
      <c r="P172" s="488"/>
      <c r="Q172" s="488"/>
      <c r="R172" s="488"/>
      <c r="S172" s="488"/>
      <c r="T172" s="488"/>
      <c r="U172" s="488"/>
      <c r="V172" s="488"/>
      <c r="W172" s="488"/>
      <c r="X172" s="488"/>
      <c r="Y172" s="488"/>
      <c r="Z172" s="488"/>
      <c r="AA172" s="488"/>
      <c r="AB172" s="488"/>
      <c r="AC172" s="488"/>
      <c r="AD172" s="488"/>
      <c r="AE172" s="488"/>
    </row>
    <row r="173" spans="1:31" ht="12.75" customHeight="1" x14ac:dyDescent="0.2">
      <c r="A173" s="486"/>
      <c r="B173" s="486"/>
      <c r="C173" s="488"/>
      <c r="D173" s="488"/>
      <c r="E173" s="488"/>
      <c r="F173" s="488"/>
      <c r="G173" s="488"/>
      <c r="H173" s="488"/>
      <c r="I173" s="488"/>
      <c r="J173" s="488"/>
      <c r="K173" s="488"/>
      <c r="L173" s="488"/>
      <c r="M173" s="488"/>
      <c r="N173" s="488"/>
      <c r="O173" s="488"/>
      <c r="P173" s="488"/>
      <c r="Q173" s="488"/>
      <c r="R173" s="488"/>
      <c r="S173" s="488"/>
      <c r="T173" s="488"/>
      <c r="U173" s="488"/>
      <c r="V173" s="488"/>
      <c r="W173" s="488"/>
      <c r="X173" s="488"/>
      <c r="Y173" s="488"/>
      <c r="Z173" s="488"/>
      <c r="AA173" s="488"/>
      <c r="AB173" s="488"/>
      <c r="AC173" s="488"/>
      <c r="AD173" s="488"/>
      <c r="AE173" s="488"/>
    </row>
    <row r="174" spans="1:31" ht="12.75" customHeight="1" x14ac:dyDescent="0.2">
      <c r="A174" s="486"/>
      <c r="B174" s="486"/>
      <c r="C174" s="488"/>
      <c r="D174" s="488"/>
      <c r="E174" s="488"/>
      <c r="F174" s="488"/>
      <c r="G174" s="488"/>
      <c r="H174" s="488"/>
      <c r="I174" s="488"/>
      <c r="J174" s="488"/>
      <c r="K174" s="488"/>
      <c r="L174" s="488"/>
      <c r="M174" s="488"/>
      <c r="N174" s="488"/>
      <c r="O174" s="488"/>
      <c r="P174" s="488"/>
      <c r="Q174" s="488"/>
      <c r="R174" s="488"/>
      <c r="S174" s="488"/>
      <c r="T174" s="488"/>
      <c r="U174" s="488"/>
      <c r="V174" s="488"/>
      <c r="W174" s="488"/>
      <c r="X174" s="488"/>
      <c r="Y174" s="488"/>
      <c r="Z174" s="488"/>
      <c r="AA174" s="488"/>
      <c r="AB174" s="488"/>
      <c r="AC174" s="488"/>
      <c r="AD174" s="488"/>
      <c r="AE174" s="488"/>
    </row>
    <row r="175" spans="1:31" ht="12.75" customHeight="1" x14ac:dyDescent="0.2">
      <c r="A175" s="486"/>
      <c r="B175" s="486"/>
      <c r="C175" s="488"/>
      <c r="D175" s="488"/>
      <c r="E175" s="488"/>
      <c r="F175" s="488"/>
      <c r="G175" s="488"/>
      <c r="H175" s="488"/>
      <c r="I175" s="488"/>
      <c r="J175" s="488"/>
      <c r="K175" s="488"/>
      <c r="L175" s="488"/>
      <c r="M175" s="488"/>
      <c r="N175" s="488"/>
      <c r="O175" s="488"/>
      <c r="P175" s="488"/>
      <c r="Q175" s="488"/>
      <c r="R175" s="488"/>
      <c r="S175" s="488"/>
      <c r="T175" s="488"/>
      <c r="U175" s="488"/>
      <c r="V175" s="488"/>
      <c r="W175" s="488"/>
      <c r="X175" s="488"/>
      <c r="Y175" s="488"/>
      <c r="Z175" s="488"/>
      <c r="AA175" s="488"/>
      <c r="AB175" s="488"/>
      <c r="AC175" s="488"/>
      <c r="AD175" s="488"/>
      <c r="AE175" s="488"/>
    </row>
    <row r="176" spans="1:31" ht="12.75" customHeight="1" x14ac:dyDescent="0.2">
      <c r="A176" s="486"/>
      <c r="B176" s="486"/>
      <c r="C176" s="488"/>
      <c r="D176" s="488"/>
      <c r="E176" s="488"/>
      <c r="F176" s="488"/>
      <c r="G176" s="488"/>
      <c r="H176" s="488"/>
      <c r="I176" s="488"/>
      <c r="J176" s="488"/>
      <c r="K176" s="488"/>
      <c r="L176" s="488"/>
      <c r="M176" s="488"/>
      <c r="N176" s="488"/>
      <c r="O176" s="488"/>
      <c r="P176" s="488"/>
      <c r="Q176" s="488"/>
      <c r="R176" s="488"/>
      <c r="S176" s="488"/>
      <c r="T176" s="488"/>
      <c r="U176" s="488"/>
      <c r="V176" s="488"/>
      <c r="W176" s="488"/>
      <c r="X176" s="488"/>
      <c r="Y176" s="488"/>
      <c r="Z176" s="488"/>
      <c r="AA176" s="488"/>
      <c r="AB176" s="488"/>
      <c r="AC176" s="488"/>
      <c r="AD176" s="488"/>
      <c r="AE176" s="488"/>
    </row>
    <row r="177" spans="1:31" ht="12.75" customHeight="1" x14ac:dyDescent="0.2">
      <c r="A177" s="486"/>
      <c r="B177" s="486"/>
      <c r="C177" s="488"/>
      <c r="D177" s="488"/>
      <c r="E177" s="488"/>
      <c r="F177" s="488"/>
      <c r="G177" s="488"/>
      <c r="H177" s="488"/>
      <c r="I177" s="488"/>
      <c r="J177" s="488"/>
      <c r="K177" s="488"/>
      <c r="L177" s="488"/>
      <c r="M177" s="488"/>
      <c r="N177" s="488"/>
      <c r="O177" s="488"/>
      <c r="P177" s="488"/>
      <c r="Q177" s="488"/>
      <c r="R177" s="488"/>
      <c r="S177" s="488"/>
      <c r="T177" s="488"/>
      <c r="U177" s="488"/>
      <c r="V177" s="488"/>
      <c r="W177" s="488"/>
      <c r="X177" s="488"/>
      <c r="Y177" s="488"/>
      <c r="Z177" s="488"/>
      <c r="AA177" s="488"/>
      <c r="AB177" s="488"/>
      <c r="AC177" s="488"/>
      <c r="AD177" s="488"/>
      <c r="AE177" s="488"/>
    </row>
    <row r="178" spans="1:31" ht="12.75" customHeight="1" x14ac:dyDescent="0.2">
      <c r="A178" s="486"/>
      <c r="B178" s="486"/>
      <c r="C178" s="488"/>
      <c r="D178" s="488"/>
      <c r="E178" s="488"/>
      <c r="F178" s="488"/>
      <c r="G178" s="488"/>
      <c r="H178" s="488"/>
      <c r="I178" s="488"/>
      <c r="J178" s="488"/>
      <c r="K178" s="488"/>
      <c r="L178" s="488"/>
      <c r="M178" s="488"/>
      <c r="N178" s="488"/>
      <c r="O178" s="488"/>
      <c r="P178" s="488"/>
      <c r="Q178" s="488"/>
      <c r="R178" s="488"/>
      <c r="S178" s="488"/>
      <c r="T178" s="488"/>
      <c r="U178" s="488"/>
      <c r="V178" s="488"/>
      <c r="W178" s="488"/>
      <c r="X178" s="488"/>
      <c r="Y178" s="488"/>
      <c r="Z178" s="488"/>
      <c r="AA178" s="488"/>
      <c r="AB178" s="488"/>
      <c r="AC178" s="488"/>
      <c r="AD178" s="488"/>
      <c r="AE178" s="488"/>
    </row>
    <row r="179" spans="1:31" ht="12.75" customHeight="1" x14ac:dyDescent="0.2">
      <c r="A179" s="486"/>
      <c r="B179" s="486"/>
      <c r="C179" s="488"/>
      <c r="D179" s="488"/>
      <c r="E179" s="488"/>
      <c r="F179" s="488"/>
      <c r="G179" s="488"/>
      <c r="H179" s="488"/>
      <c r="I179" s="488"/>
      <c r="J179" s="488"/>
      <c r="K179" s="488"/>
      <c r="L179" s="488"/>
      <c r="M179" s="488"/>
      <c r="N179" s="488"/>
      <c r="O179" s="488"/>
      <c r="P179" s="488"/>
      <c r="Q179" s="488"/>
      <c r="R179" s="488"/>
      <c r="S179" s="488"/>
      <c r="T179" s="488"/>
      <c r="U179" s="488"/>
      <c r="V179" s="488"/>
      <c r="W179" s="488"/>
      <c r="X179" s="488"/>
      <c r="Y179" s="488"/>
      <c r="Z179" s="488"/>
      <c r="AA179" s="488"/>
      <c r="AB179" s="488"/>
      <c r="AC179" s="488"/>
      <c r="AD179" s="488"/>
      <c r="AE179" s="488"/>
    </row>
    <row r="180" spans="1:31" ht="12.75" customHeight="1" x14ac:dyDescent="0.2">
      <c r="A180" s="486"/>
      <c r="B180" s="486"/>
      <c r="C180" s="488"/>
      <c r="D180" s="488"/>
      <c r="E180" s="488"/>
      <c r="F180" s="488"/>
      <c r="G180" s="488"/>
      <c r="H180" s="488"/>
      <c r="I180" s="488"/>
      <c r="J180" s="488"/>
      <c r="K180" s="488"/>
      <c r="L180" s="488"/>
      <c r="M180" s="488"/>
      <c r="N180" s="488"/>
      <c r="O180" s="488"/>
      <c r="P180" s="488"/>
      <c r="Q180" s="488"/>
      <c r="R180" s="488"/>
      <c r="S180" s="488"/>
      <c r="T180" s="488"/>
      <c r="U180" s="488"/>
      <c r="V180" s="488"/>
      <c r="W180" s="488"/>
      <c r="X180" s="488"/>
      <c r="Y180" s="488"/>
      <c r="Z180" s="488"/>
      <c r="AA180" s="488"/>
      <c r="AB180" s="488"/>
      <c r="AC180" s="488"/>
      <c r="AD180" s="488"/>
      <c r="AE180" s="488"/>
    </row>
    <row r="181" spans="1:31" ht="12.75" customHeight="1" x14ac:dyDescent="0.2">
      <c r="A181" s="486"/>
      <c r="B181" s="486"/>
      <c r="C181" s="488"/>
      <c r="D181" s="488"/>
      <c r="E181" s="488"/>
      <c r="F181" s="488"/>
      <c r="G181" s="488"/>
      <c r="H181" s="488"/>
      <c r="I181" s="488"/>
      <c r="J181" s="488"/>
      <c r="K181" s="488"/>
      <c r="L181" s="488"/>
      <c r="M181" s="488"/>
      <c r="N181" s="488"/>
      <c r="O181" s="488"/>
      <c r="P181" s="488"/>
      <c r="Q181" s="488"/>
      <c r="R181" s="488"/>
      <c r="S181" s="488"/>
      <c r="T181" s="488"/>
      <c r="U181" s="488"/>
      <c r="V181" s="488"/>
      <c r="W181" s="488"/>
      <c r="X181" s="488"/>
      <c r="Y181" s="488"/>
      <c r="Z181" s="488"/>
      <c r="AA181" s="488"/>
      <c r="AB181" s="488"/>
      <c r="AC181" s="488"/>
      <c r="AD181" s="488"/>
      <c r="AE181" s="488"/>
    </row>
    <row r="182" spans="1:31" ht="12.75" customHeight="1" x14ac:dyDescent="0.2">
      <c r="A182" s="486"/>
      <c r="B182" s="486"/>
      <c r="C182" s="488"/>
      <c r="D182" s="488"/>
      <c r="E182" s="488"/>
      <c r="F182" s="488"/>
      <c r="G182" s="488"/>
      <c r="H182" s="488"/>
      <c r="I182" s="488"/>
      <c r="J182" s="488"/>
      <c r="K182" s="488"/>
      <c r="L182" s="488"/>
      <c r="M182" s="488"/>
      <c r="N182" s="488"/>
      <c r="O182" s="488"/>
      <c r="P182" s="488"/>
      <c r="Q182" s="488"/>
      <c r="R182" s="488"/>
      <c r="S182" s="488"/>
      <c r="T182" s="488"/>
      <c r="U182" s="488"/>
      <c r="V182" s="488"/>
      <c r="W182" s="488"/>
      <c r="X182" s="488"/>
      <c r="Y182" s="488"/>
      <c r="Z182" s="488"/>
      <c r="AA182" s="488"/>
      <c r="AB182" s="488"/>
      <c r="AC182" s="488"/>
      <c r="AD182" s="488"/>
      <c r="AE182" s="488"/>
    </row>
    <row r="183" spans="1:31" ht="12.75" customHeight="1" x14ac:dyDescent="0.2">
      <c r="A183" s="486"/>
      <c r="B183" s="486"/>
      <c r="C183" s="488"/>
      <c r="D183" s="488"/>
      <c r="E183" s="488"/>
      <c r="F183" s="488"/>
      <c r="G183" s="488"/>
      <c r="H183" s="488"/>
      <c r="I183" s="488"/>
      <c r="J183" s="488"/>
      <c r="K183" s="488"/>
      <c r="L183" s="488"/>
      <c r="M183" s="488"/>
      <c r="N183" s="488"/>
      <c r="O183" s="488"/>
      <c r="P183" s="488"/>
      <c r="Q183" s="488"/>
      <c r="R183" s="488"/>
      <c r="S183" s="488"/>
      <c r="T183" s="488"/>
      <c r="U183" s="488"/>
      <c r="V183" s="488"/>
      <c r="W183" s="488"/>
      <c r="X183" s="488"/>
      <c r="Y183" s="488"/>
      <c r="Z183" s="488"/>
      <c r="AA183" s="488"/>
      <c r="AB183" s="488"/>
      <c r="AC183" s="488"/>
      <c r="AD183" s="488"/>
      <c r="AE183" s="488"/>
    </row>
    <row r="184" spans="1:31" ht="12.75" customHeight="1" x14ac:dyDescent="0.2">
      <c r="A184" s="486"/>
      <c r="B184" s="486"/>
      <c r="C184" s="488"/>
      <c r="D184" s="488"/>
      <c r="E184" s="488"/>
      <c r="F184" s="488"/>
      <c r="G184" s="488"/>
      <c r="H184" s="488"/>
      <c r="I184" s="488"/>
      <c r="J184" s="488"/>
      <c r="K184" s="488"/>
      <c r="L184" s="488"/>
      <c r="M184" s="488"/>
      <c r="N184" s="488"/>
      <c r="O184" s="488"/>
      <c r="P184" s="488"/>
      <c r="Q184" s="488"/>
      <c r="R184" s="488"/>
      <c r="S184" s="488"/>
      <c r="T184" s="488"/>
      <c r="U184" s="488"/>
      <c r="V184" s="488"/>
      <c r="W184" s="488"/>
      <c r="X184" s="488"/>
      <c r="Y184" s="488"/>
      <c r="Z184" s="488"/>
      <c r="AA184" s="488"/>
      <c r="AB184" s="488"/>
      <c r="AC184" s="488"/>
      <c r="AD184" s="488"/>
      <c r="AE184" s="488"/>
    </row>
    <row r="185" spans="1:31" ht="12.75" customHeight="1" x14ac:dyDescent="0.2">
      <c r="A185" s="486"/>
      <c r="B185" s="486"/>
      <c r="C185" s="488"/>
      <c r="D185" s="488"/>
      <c r="E185" s="488"/>
      <c r="F185" s="488"/>
      <c r="G185" s="488"/>
      <c r="H185" s="488"/>
      <c r="I185" s="488"/>
      <c r="J185" s="488"/>
      <c r="K185" s="488"/>
      <c r="L185" s="488"/>
      <c r="M185" s="488"/>
      <c r="N185" s="488"/>
      <c r="O185" s="488"/>
      <c r="P185" s="488"/>
      <c r="Q185" s="488"/>
      <c r="R185" s="488"/>
      <c r="S185" s="488"/>
      <c r="T185" s="488"/>
      <c r="U185" s="488"/>
      <c r="V185" s="488"/>
      <c r="W185" s="488"/>
      <c r="X185" s="488"/>
      <c r="Y185" s="488"/>
      <c r="Z185" s="488"/>
      <c r="AA185" s="488"/>
      <c r="AB185" s="488"/>
      <c r="AC185" s="488"/>
      <c r="AD185" s="488"/>
      <c r="AE185" s="488"/>
    </row>
    <row r="186" spans="1:31" ht="12.75" customHeight="1" x14ac:dyDescent="0.2">
      <c r="A186" s="486"/>
      <c r="B186" s="486"/>
      <c r="C186" s="488"/>
      <c r="D186" s="488"/>
      <c r="E186" s="488"/>
      <c r="F186" s="488"/>
      <c r="G186" s="488"/>
      <c r="H186" s="488"/>
      <c r="I186" s="488"/>
      <c r="J186" s="488"/>
      <c r="K186" s="488"/>
      <c r="L186" s="488"/>
      <c r="M186" s="488"/>
      <c r="N186" s="488"/>
      <c r="O186" s="488"/>
      <c r="P186" s="488"/>
      <c r="Q186" s="488"/>
      <c r="R186" s="488"/>
      <c r="S186" s="488"/>
      <c r="T186" s="488"/>
      <c r="U186" s="488"/>
      <c r="V186" s="488"/>
      <c r="W186" s="488"/>
      <c r="X186" s="488"/>
      <c r="Y186" s="488"/>
      <c r="Z186" s="488"/>
      <c r="AA186" s="488"/>
      <c r="AB186" s="488"/>
      <c r="AC186" s="488"/>
      <c r="AD186" s="488"/>
      <c r="AE186" s="488"/>
    </row>
    <row r="187" spans="1:31" ht="12.75" customHeight="1" x14ac:dyDescent="0.2">
      <c r="A187" s="486"/>
      <c r="B187" s="486"/>
      <c r="C187" s="488"/>
      <c r="D187" s="488"/>
      <c r="E187" s="488"/>
      <c r="F187" s="488"/>
      <c r="G187" s="488"/>
      <c r="H187" s="488"/>
      <c r="I187" s="488"/>
      <c r="J187" s="488"/>
      <c r="K187" s="488"/>
      <c r="L187" s="488"/>
      <c r="M187" s="488"/>
      <c r="N187" s="488"/>
      <c r="O187" s="488"/>
      <c r="P187" s="488"/>
      <c r="Q187" s="488"/>
      <c r="R187" s="488"/>
      <c r="S187" s="488"/>
      <c r="T187" s="488"/>
      <c r="U187" s="488"/>
      <c r="V187" s="488"/>
      <c r="W187" s="488"/>
      <c r="X187" s="488"/>
      <c r="Y187" s="488"/>
      <c r="Z187" s="488"/>
      <c r="AA187" s="488"/>
      <c r="AB187" s="488"/>
      <c r="AC187" s="488"/>
      <c r="AD187" s="488"/>
      <c r="AE187" s="488"/>
    </row>
    <row r="188" spans="1:31" ht="12.75" customHeight="1" x14ac:dyDescent="0.2">
      <c r="A188" s="486"/>
      <c r="B188" s="486"/>
      <c r="C188" s="488"/>
      <c r="D188" s="488"/>
      <c r="E188" s="488"/>
      <c r="F188" s="488"/>
      <c r="G188" s="488"/>
      <c r="H188" s="488"/>
      <c r="I188" s="488"/>
      <c r="J188" s="488"/>
      <c r="K188" s="488"/>
      <c r="L188" s="488"/>
      <c r="M188" s="488"/>
      <c r="N188" s="488"/>
      <c r="O188" s="488"/>
      <c r="P188" s="488"/>
      <c r="Q188" s="488"/>
      <c r="R188" s="488"/>
      <c r="S188" s="488"/>
      <c r="T188" s="488"/>
      <c r="U188" s="488"/>
      <c r="V188" s="488"/>
      <c r="W188" s="488"/>
      <c r="X188" s="488"/>
      <c r="Y188" s="488"/>
      <c r="Z188" s="488"/>
      <c r="AA188" s="488"/>
      <c r="AB188" s="488"/>
      <c r="AC188" s="488"/>
      <c r="AD188" s="488"/>
      <c r="AE188" s="488"/>
    </row>
    <row r="189" spans="1:31" ht="12.75" customHeight="1" x14ac:dyDescent="0.2">
      <c r="A189" s="486"/>
      <c r="B189" s="486"/>
      <c r="C189" s="488"/>
      <c r="D189" s="488"/>
      <c r="E189" s="488"/>
      <c r="F189" s="488"/>
      <c r="G189" s="488"/>
      <c r="H189" s="488"/>
      <c r="I189" s="488"/>
      <c r="J189" s="488"/>
      <c r="K189" s="488"/>
      <c r="L189" s="488"/>
      <c r="M189" s="488"/>
      <c r="N189" s="488"/>
      <c r="O189" s="488"/>
      <c r="P189" s="488"/>
      <c r="Q189" s="488"/>
      <c r="R189" s="488"/>
      <c r="S189" s="488"/>
      <c r="T189" s="488"/>
      <c r="U189" s="488"/>
      <c r="V189" s="488"/>
      <c r="W189" s="488"/>
      <c r="X189" s="488"/>
      <c r="Y189" s="488"/>
      <c r="Z189" s="488"/>
      <c r="AA189" s="488"/>
      <c r="AB189" s="488"/>
      <c r="AC189" s="488"/>
      <c r="AD189" s="488"/>
      <c r="AE189" s="488"/>
    </row>
    <row r="190" spans="1:31" ht="12.75" customHeight="1" x14ac:dyDescent="0.2">
      <c r="A190" s="486"/>
      <c r="B190" s="486"/>
      <c r="C190" s="488"/>
      <c r="D190" s="488"/>
      <c r="E190" s="488"/>
      <c r="F190" s="488"/>
      <c r="G190" s="488"/>
      <c r="H190" s="488"/>
      <c r="I190" s="488"/>
      <c r="J190" s="488"/>
      <c r="K190" s="488"/>
      <c r="L190" s="488"/>
      <c r="M190" s="488"/>
      <c r="N190" s="488"/>
      <c r="O190" s="488"/>
      <c r="P190" s="488"/>
      <c r="Q190" s="488"/>
      <c r="R190" s="488"/>
      <c r="S190" s="488"/>
      <c r="T190" s="488"/>
      <c r="U190" s="488"/>
      <c r="V190" s="488"/>
      <c r="W190" s="488"/>
      <c r="X190" s="488"/>
      <c r="Y190" s="488"/>
      <c r="Z190" s="488"/>
      <c r="AA190" s="488"/>
      <c r="AB190" s="488"/>
      <c r="AC190" s="488"/>
      <c r="AD190" s="488"/>
      <c r="AE190" s="488"/>
    </row>
    <row r="191" spans="1:31" ht="12.75" customHeight="1" x14ac:dyDescent="0.2">
      <c r="A191" s="486"/>
      <c r="B191" s="486"/>
      <c r="C191" s="488"/>
      <c r="D191" s="488"/>
      <c r="E191" s="488"/>
      <c r="F191" s="488"/>
      <c r="G191" s="488"/>
      <c r="H191" s="488"/>
      <c r="I191" s="488"/>
      <c r="J191" s="488"/>
      <c r="K191" s="488"/>
      <c r="L191" s="488"/>
      <c r="M191" s="488"/>
      <c r="N191" s="488"/>
      <c r="O191" s="488"/>
      <c r="P191" s="488"/>
      <c r="Q191" s="488"/>
      <c r="R191" s="488"/>
      <c r="S191" s="488"/>
      <c r="T191" s="488"/>
      <c r="U191" s="488"/>
      <c r="V191" s="488"/>
      <c r="W191" s="488"/>
      <c r="X191" s="488"/>
      <c r="Y191" s="488"/>
      <c r="Z191" s="488"/>
      <c r="AA191" s="488"/>
      <c r="AB191" s="488"/>
      <c r="AC191" s="488"/>
      <c r="AD191" s="488"/>
      <c r="AE191" s="488"/>
    </row>
    <row r="192" spans="1:31" ht="12.75" customHeight="1" x14ac:dyDescent="0.2">
      <c r="A192" s="486"/>
      <c r="B192" s="486"/>
      <c r="C192" s="488"/>
      <c r="D192" s="488"/>
      <c r="E192" s="488"/>
      <c r="F192" s="488"/>
      <c r="G192" s="488"/>
      <c r="H192" s="488"/>
      <c r="I192" s="488"/>
      <c r="J192" s="488"/>
      <c r="K192" s="488"/>
      <c r="L192" s="488"/>
      <c r="M192" s="488"/>
      <c r="N192" s="488"/>
      <c r="O192" s="488"/>
      <c r="P192" s="488"/>
      <c r="Q192" s="488"/>
      <c r="R192" s="488"/>
      <c r="S192" s="488"/>
      <c r="T192" s="488"/>
      <c r="U192" s="488"/>
      <c r="V192" s="488"/>
      <c r="W192" s="488"/>
      <c r="X192" s="488"/>
      <c r="Y192" s="488"/>
      <c r="Z192" s="488"/>
      <c r="AA192" s="488"/>
      <c r="AB192" s="488"/>
      <c r="AC192" s="488"/>
      <c r="AD192" s="488"/>
      <c r="AE192" s="488"/>
    </row>
    <row r="193" spans="1:31" ht="12.75" customHeight="1" x14ac:dyDescent="0.2">
      <c r="A193" s="486"/>
      <c r="B193" s="486"/>
      <c r="C193" s="488"/>
      <c r="D193" s="488"/>
      <c r="E193" s="488"/>
      <c r="F193" s="488"/>
      <c r="G193" s="488"/>
      <c r="H193" s="488"/>
      <c r="I193" s="488"/>
      <c r="J193" s="488"/>
      <c r="K193" s="488"/>
      <c r="L193" s="488"/>
      <c r="M193" s="488"/>
      <c r="N193" s="488"/>
      <c r="O193" s="488"/>
      <c r="P193" s="488"/>
      <c r="Q193" s="488"/>
      <c r="R193" s="488"/>
      <c r="S193" s="488"/>
      <c r="T193" s="488"/>
      <c r="U193" s="488"/>
      <c r="V193" s="488"/>
      <c r="W193" s="488"/>
      <c r="X193" s="488"/>
      <c r="Y193" s="488"/>
      <c r="Z193" s="488"/>
      <c r="AA193" s="488"/>
      <c r="AB193" s="488"/>
      <c r="AC193" s="488"/>
      <c r="AD193" s="488"/>
      <c r="AE193" s="488"/>
    </row>
    <row r="194" spans="1:31" ht="12.75" customHeight="1" x14ac:dyDescent="0.2">
      <c r="A194" s="486"/>
      <c r="B194" s="486"/>
      <c r="C194" s="488"/>
      <c r="D194" s="488"/>
      <c r="E194" s="488"/>
      <c r="F194" s="488"/>
      <c r="G194" s="488"/>
      <c r="H194" s="488"/>
      <c r="I194" s="488"/>
      <c r="J194" s="488"/>
      <c r="K194" s="488"/>
      <c r="L194" s="488"/>
      <c r="M194" s="488"/>
      <c r="N194" s="488"/>
      <c r="O194" s="488"/>
      <c r="P194" s="488"/>
      <c r="Q194" s="488"/>
      <c r="R194" s="488"/>
      <c r="S194" s="488"/>
      <c r="T194" s="488"/>
      <c r="U194" s="488"/>
      <c r="V194" s="488"/>
      <c r="W194" s="488"/>
      <c r="X194" s="488"/>
      <c r="Y194" s="488"/>
      <c r="Z194" s="488"/>
      <c r="AA194" s="488"/>
      <c r="AB194" s="488"/>
      <c r="AC194" s="488"/>
      <c r="AD194" s="488"/>
      <c r="AE194" s="488"/>
    </row>
    <row r="195" spans="1:31" ht="12.75" customHeight="1" x14ac:dyDescent="0.2">
      <c r="A195" s="486"/>
      <c r="B195" s="486"/>
      <c r="C195" s="488"/>
      <c r="D195" s="488"/>
      <c r="E195" s="488"/>
      <c r="F195" s="488"/>
      <c r="G195" s="488"/>
      <c r="H195" s="488"/>
      <c r="I195" s="488"/>
      <c r="J195" s="488"/>
      <c r="K195" s="488"/>
      <c r="L195" s="488"/>
      <c r="M195" s="488"/>
      <c r="N195" s="488"/>
      <c r="O195" s="488"/>
      <c r="P195" s="488"/>
      <c r="Q195" s="488"/>
      <c r="R195" s="488"/>
      <c r="S195" s="488"/>
      <c r="T195" s="488"/>
      <c r="U195" s="488"/>
      <c r="V195" s="488"/>
      <c r="W195" s="488"/>
      <c r="X195" s="488"/>
      <c r="Y195" s="488"/>
      <c r="Z195" s="488"/>
      <c r="AA195" s="488"/>
      <c r="AB195" s="488"/>
      <c r="AC195" s="488"/>
      <c r="AD195" s="488"/>
      <c r="AE195" s="488"/>
    </row>
    <row r="196" spans="1:31" ht="12.75" customHeight="1" x14ac:dyDescent="0.2">
      <c r="A196" s="486"/>
      <c r="B196" s="486"/>
      <c r="C196" s="488"/>
      <c r="D196" s="488"/>
      <c r="E196" s="488"/>
      <c r="F196" s="488"/>
      <c r="G196" s="488"/>
      <c r="H196" s="488"/>
      <c r="I196" s="488"/>
      <c r="J196" s="488"/>
      <c r="K196" s="488"/>
      <c r="L196" s="488"/>
      <c r="M196" s="488"/>
      <c r="N196" s="488"/>
      <c r="O196" s="488"/>
      <c r="P196" s="488"/>
      <c r="Q196" s="488"/>
      <c r="R196" s="488"/>
      <c r="S196" s="488"/>
      <c r="T196" s="488"/>
      <c r="U196" s="488"/>
      <c r="V196" s="488"/>
      <c r="W196" s="488"/>
      <c r="X196" s="488"/>
      <c r="Y196" s="488"/>
      <c r="Z196" s="488"/>
      <c r="AA196" s="488"/>
      <c r="AB196" s="488"/>
      <c r="AC196" s="488"/>
      <c r="AD196" s="488"/>
      <c r="AE196" s="488"/>
    </row>
    <row r="197" spans="1:31" ht="12.75" customHeight="1" x14ac:dyDescent="0.2">
      <c r="A197" s="486"/>
      <c r="B197" s="486"/>
      <c r="C197" s="488"/>
      <c r="D197" s="488"/>
      <c r="E197" s="488"/>
      <c r="F197" s="488"/>
      <c r="G197" s="488"/>
      <c r="H197" s="488"/>
      <c r="I197" s="488"/>
      <c r="J197" s="488"/>
      <c r="K197" s="488"/>
      <c r="L197" s="488"/>
      <c r="M197" s="488"/>
      <c r="N197" s="488"/>
      <c r="O197" s="488"/>
      <c r="P197" s="488"/>
      <c r="Q197" s="488"/>
      <c r="R197" s="488"/>
      <c r="S197" s="488"/>
      <c r="T197" s="488"/>
      <c r="U197" s="488"/>
      <c r="V197" s="488"/>
      <c r="W197" s="488"/>
      <c r="X197" s="488"/>
      <c r="Y197" s="488"/>
      <c r="Z197" s="488"/>
      <c r="AA197" s="488"/>
      <c r="AB197" s="488"/>
      <c r="AC197" s="488"/>
      <c r="AD197" s="488"/>
      <c r="AE197" s="488"/>
    </row>
    <row r="198" spans="1:31" ht="12.75" customHeight="1" x14ac:dyDescent="0.2">
      <c r="A198" s="486"/>
      <c r="B198" s="486"/>
      <c r="C198" s="488"/>
      <c r="D198" s="488"/>
      <c r="E198" s="488"/>
      <c r="F198" s="488"/>
      <c r="G198" s="488"/>
      <c r="H198" s="488"/>
      <c r="I198" s="488"/>
      <c r="J198" s="488"/>
      <c r="K198" s="488"/>
      <c r="L198" s="488"/>
      <c r="M198" s="488"/>
      <c r="N198" s="488"/>
      <c r="O198" s="488"/>
      <c r="P198" s="488"/>
      <c r="Q198" s="488"/>
      <c r="R198" s="488"/>
      <c r="S198" s="488"/>
      <c r="T198" s="488"/>
      <c r="U198" s="488"/>
      <c r="V198" s="488"/>
      <c r="W198" s="488"/>
      <c r="X198" s="488"/>
      <c r="Y198" s="488"/>
      <c r="Z198" s="488"/>
      <c r="AA198" s="488"/>
      <c r="AB198" s="488"/>
      <c r="AC198" s="488"/>
      <c r="AD198" s="488"/>
      <c r="AE198" s="488"/>
    </row>
    <row r="199" spans="1:31" ht="12.75" customHeight="1" x14ac:dyDescent="0.2">
      <c r="A199" s="486"/>
      <c r="B199" s="486"/>
      <c r="C199" s="488"/>
      <c r="D199" s="488"/>
      <c r="E199" s="488"/>
      <c r="F199" s="488"/>
      <c r="G199" s="488"/>
      <c r="H199" s="488"/>
      <c r="I199" s="488"/>
      <c r="J199" s="488"/>
      <c r="K199" s="488"/>
      <c r="L199" s="488"/>
      <c r="M199" s="488"/>
      <c r="N199" s="488"/>
      <c r="O199" s="488"/>
      <c r="P199" s="488"/>
      <c r="Q199" s="488"/>
      <c r="R199" s="488"/>
      <c r="S199" s="488"/>
      <c r="T199" s="488"/>
      <c r="U199" s="488"/>
      <c r="V199" s="488"/>
      <c r="W199" s="488"/>
      <c r="X199" s="488"/>
      <c r="Y199" s="488"/>
      <c r="Z199" s="488"/>
      <c r="AA199" s="488"/>
      <c r="AB199" s="488"/>
      <c r="AC199" s="488"/>
      <c r="AD199" s="488"/>
      <c r="AE199" s="488"/>
    </row>
    <row r="200" spans="1:31" ht="12.75" customHeight="1" x14ac:dyDescent="0.2">
      <c r="A200" s="486"/>
      <c r="B200" s="486"/>
      <c r="C200" s="488"/>
      <c r="D200" s="488"/>
      <c r="E200" s="488"/>
      <c r="F200" s="488"/>
      <c r="G200" s="488"/>
      <c r="H200" s="488"/>
      <c r="I200" s="488"/>
      <c r="J200" s="488"/>
      <c r="K200" s="488"/>
      <c r="L200" s="488"/>
      <c r="M200" s="488"/>
      <c r="N200" s="488"/>
      <c r="O200" s="488"/>
      <c r="P200" s="488"/>
      <c r="Q200" s="488"/>
      <c r="R200" s="488"/>
      <c r="S200" s="488"/>
      <c r="T200" s="488"/>
      <c r="U200" s="488"/>
      <c r="V200" s="488"/>
      <c r="W200" s="488"/>
      <c r="X200" s="488"/>
      <c r="Y200" s="488"/>
      <c r="Z200" s="488"/>
      <c r="AA200" s="488"/>
      <c r="AB200" s="488"/>
      <c r="AC200" s="488"/>
      <c r="AD200" s="488"/>
      <c r="AE200" s="488"/>
    </row>
    <row r="201" spans="1:31" ht="12.75" customHeight="1" x14ac:dyDescent="0.2">
      <c r="A201" s="486"/>
      <c r="B201" s="486"/>
      <c r="C201" s="488"/>
      <c r="D201" s="488"/>
      <c r="E201" s="488"/>
      <c r="F201" s="488"/>
      <c r="G201" s="488"/>
      <c r="H201" s="488"/>
      <c r="I201" s="488"/>
      <c r="J201" s="488"/>
      <c r="K201" s="488"/>
      <c r="L201" s="488"/>
      <c r="M201" s="488"/>
      <c r="N201" s="488"/>
      <c r="O201" s="488"/>
      <c r="P201" s="488"/>
      <c r="Q201" s="488"/>
      <c r="R201" s="488"/>
      <c r="S201" s="488"/>
      <c r="T201" s="488"/>
      <c r="U201" s="488"/>
      <c r="V201" s="488"/>
      <c r="W201" s="488"/>
      <c r="X201" s="488"/>
      <c r="Y201" s="488"/>
      <c r="Z201" s="488"/>
      <c r="AA201" s="488"/>
      <c r="AB201" s="488"/>
      <c r="AC201" s="488"/>
      <c r="AD201" s="488"/>
      <c r="AE201" s="488"/>
    </row>
    <row r="202" spans="1:31" ht="12.75" customHeight="1" x14ac:dyDescent="0.2">
      <c r="A202" s="486"/>
      <c r="B202" s="486"/>
      <c r="C202" s="488"/>
      <c r="D202" s="488"/>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488"/>
      <c r="AD202" s="488"/>
      <c r="AE202" s="488"/>
    </row>
    <row r="203" spans="1:31" ht="12.75" customHeight="1" x14ac:dyDescent="0.2">
      <c r="A203" s="486"/>
      <c r="B203" s="486"/>
      <c r="C203" s="488"/>
      <c r="D203" s="488"/>
      <c r="E203" s="488"/>
      <c r="F203" s="488"/>
      <c r="G203" s="488"/>
      <c r="H203" s="488"/>
      <c r="I203" s="488"/>
      <c r="J203" s="488"/>
      <c r="K203" s="488"/>
      <c r="L203" s="488"/>
      <c r="M203" s="488"/>
      <c r="N203" s="488"/>
      <c r="O203" s="488"/>
      <c r="P203" s="488"/>
      <c r="Q203" s="488"/>
      <c r="R203" s="488"/>
      <c r="S203" s="488"/>
      <c r="T203" s="488"/>
      <c r="U203" s="488"/>
      <c r="V203" s="488"/>
      <c r="W203" s="488"/>
      <c r="X203" s="488"/>
      <c r="Y203" s="488"/>
      <c r="Z203" s="488"/>
      <c r="AA203" s="488"/>
      <c r="AB203" s="488"/>
      <c r="AC203" s="488"/>
      <c r="AD203" s="488"/>
      <c r="AE203" s="488"/>
    </row>
    <row r="204" spans="1:31" ht="12.75" customHeight="1" x14ac:dyDescent="0.2">
      <c r="A204" s="486"/>
      <c r="B204" s="486"/>
      <c r="C204" s="488"/>
      <c r="D204" s="488"/>
      <c r="E204" s="488"/>
      <c r="F204" s="488"/>
      <c r="G204" s="488"/>
      <c r="H204" s="488"/>
      <c r="I204" s="488"/>
      <c r="J204" s="488"/>
      <c r="K204" s="488"/>
      <c r="L204" s="488"/>
      <c r="M204" s="488"/>
      <c r="N204" s="488"/>
      <c r="O204" s="488"/>
      <c r="P204" s="488"/>
      <c r="Q204" s="488"/>
      <c r="R204" s="488"/>
      <c r="S204" s="488"/>
      <c r="T204" s="488"/>
      <c r="U204" s="488"/>
      <c r="V204" s="488"/>
      <c r="W204" s="488"/>
      <c r="X204" s="488"/>
      <c r="Y204" s="488"/>
      <c r="Z204" s="488"/>
      <c r="AA204" s="488"/>
      <c r="AB204" s="488"/>
      <c r="AC204" s="488"/>
      <c r="AD204" s="488"/>
      <c r="AE204" s="488"/>
    </row>
    <row r="205" spans="1:31" ht="12.75" customHeight="1" x14ac:dyDescent="0.2">
      <c r="A205" s="486"/>
      <c r="B205" s="486"/>
      <c r="C205" s="488"/>
      <c r="D205" s="488"/>
      <c r="E205" s="488"/>
      <c r="F205" s="488"/>
      <c r="G205" s="488"/>
      <c r="H205" s="488"/>
      <c r="I205" s="488"/>
      <c r="J205" s="488"/>
      <c r="K205" s="488"/>
      <c r="L205" s="488"/>
      <c r="M205" s="488"/>
      <c r="N205" s="488"/>
      <c r="O205" s="488"/>
      <c r="P205" s="488"/>
      <c r="Q205" s="488"/>
      <c r="R205" s="488"/>
      <c r="S205" s="488"/>
      <c r="T205" s="488"/>
      <c r="U205" s="488"/>
      <c r="V205" s="488"/>
      <c r="W205" s="488"/>
      <c r="X205" s="488"/>
      <c r="Y205" s="488"/>
      <c r="Z205" s="488"/>
      <c r="AA205" s="488"/>
      <c r="AB205" s="488"/>
      <c r="AC205" s="488"/>
      <c r="AD205" s="488"/>
      <c r="AE205" s="488"/>
    </row>
    <row r="206" spans="1:31" ht="12.75" customHeight="1" x14ac:dyDescent="0.2">
      <c r="A206" s="486"/>
      <c r="B206" s="486"/>
      <c r="C206" s="488"/>
      <c r="D206" s="488"/>
      <c r="E206" s="488"/>
      <c r="F206" s="488"/>
      <c r="G206" s="488"/>
      <c r="H206" s="488"/>
      <c r="I206" s="488"/>
      <c r="J206" s="488"/>
      <c r="K206" s="488"/>
      <c r="L206" s="488"/>
      <c r="M206" s="488"/>
      <c r="N206" s="488"/>
      <c r="O206" s="488"/>
      <c r="P206" s="488"/>
      <c r="Q206" s="488"/>
      <c r="R206" s="488"/>
      <c r="S206" s="488"/>
      <c r="T206" s="488"/>
      <c r="U206" s="488"/>
      <c r="V206" s="488"/>
      <c r="W206" s="488"/>
      <c r="X206" s="488"/>
      <c r="Y206" s="488"/>
      <c r="Z206" s="488"/>
      <c r="AA206" s="488"/>
      <c r="AB206" s="488"/>
      <c r="AC206" s="488"/>
      <c r="AD206" s="488"/>
      <c r="AE206" s="488"/>
    </row>
    <row r="207" spans="1:31" ht="12.75" customHeight="1" x14ac:dyDescent="0.2">
      <c r="A207" s="486"/>
      <c r="B207" s="486"/>
      <c r="C207" s="488"/>
      <c r="D207" s="488"/>
      <c r="E207" s="488"/>
      <c r="F207" s="488"/>
      <c r="G207" s="488"/>
      <c r="H207" s="488"/>
      <c r="I207" s="488"/>
      <c r="J207" s="488"/>
      <c r="K207" s="488"/>
      <c r="L207" s="488"/>
      <c r="M207" s="488"/>
      <c r="N207" s="488"/>
      <c r="O207" s="488"/>
      <c r="P207" s="488"/>
      <c r="Q207" s="488"/>
      <c r="R207" s="488"/>
      <c r="S207" s="488"/>
      <c r="T207" s="488"/>
      <c r="U207" s="488"/>
      <c r="V207" s="488"/>
      <c r="W207" s="488"/>
      <c r="X207" s="488"/>
      <c r="Y207" s="488"/>
      <c r="Z207" s="488"/>
      <c r="AA207" s="488"/>
      <c r="AB207" s="488"/>
      <c r="AC207" s="488"/>
      <c r="AD207" s="488"/>
      <c r="AE207" s="488"/>
    </row>
    <row r="208" spans="1:31" ht="12.75" customHeight="1" x14ac:dyDescent="0.2">
      <c r="A208" s="486"/>
      <c r="B208" s="486"/>
      <c r="C208" s="488"/>
      <c r="D208" s="488"/>
      <c r="E208" s="488"/>
      <c r="F208" s="488"/>
      <c r="G208" s="488"/>
      <c r="H208" s="488"/>
      <c r="I208" s="488"/>
      <c r="J208" s="488"/>
      <c r="K208" s="488"/>
      <c r="L208" s="488"/>
      <c r="M208" s="488"/>
      <c r="N208" s="488"/>
      <c r="O208" s="488"/>
      <c r="P208" s="488"/>
      <c r="Q208" s="488"/>
      <c r="R208" s="488"/>
      <c r="S208" s="488"/>
      <c r="T208" s="488"/>
      <c r="U208" s="488"/>
      <c r="V208" s="488"/>
      <c r="W208" s="488"/>
      <c r="X208" s="488"/>
      <c r="Y208" s="488"/>
      <c r="Z208" s="488"/>
      <c r="AA208" s="488"/>
      <c r="AB208" s="488"/>
      <c r="AC208" s="488"/>
      <c r="AD208" s="488"/>
      <c r="AE208" s="488"/>
    </row>
    <row r="209" spans="1:31" ht="12.75" customHeight="1" x14ac:dyDescent="0.2">
      <c r="A209" s="486"/>
      <c r="B209" s="486"/>
      <c r="C209" s="488"/>
      <c r="D209" s="488"/>
      <c r="E209" s="488"/>
      <c r="F209" s="488"/>
      <c r="G209" s="488"/>
      <c r="H209" s="488"/>
      <c r="I209" s="488"/>
      <c r="J209" s="488"/>
      <c r="K209" s="488"/>
      <c r="L209" s="488"/>
      <c r="M209" s="488"/>
      <c r="N209" s="488"/>
      <c r="O209" s="488"/>
      <c r="P209" s="488"/>
      <c r="Q209" s="488"/>
      <c r="R209" s="488"/>
      <c r="S209" s="488"/>
      <c r="T209" s="488"/>
      <c r="U209" s="488"/>
      <c r="V209" s="488"/>
      <c r="W209" s="488"/>
      <c r="X209" s="488"/>
      <c r="Y209" s="488"/>
      <c r="Z209" s="488"/>
      <c r="AA209" s="488"/>
      <c r="AB209" s="488"/>
      <c r="AC209" s="488"/>
      <c r="AD209" s="488"/>
      <c r="AE209" s="488"/>
    </row>
    <row r="210" spans="1:31" ht="12.75" customHeight="1" x14ac:dyDescent="0.2">
      <c r="A210" s="486"/>
      <c r="B210" s="486"/>
      <c r="C210" s="488"/>
      <c r="D210" s="488"/>
      <c r="E210" s="488"/>
      <c r="F210" s="488"/>
      <c r="G210" s="488"/>
      <c r="H210" s="488"/>
      <c r="I210" s="488"/>
      <c r="J210" s="488"/>
      <c r="K210" s="488"/>
      <c r="L210" s="488"/>
      <c r="M210" s="488"/>
      <c r="N210" s="488"/>
      <c r="O210" s="488"/>
      <c r="P210" s="488"/>
      <c r="Q210" s="488"/>
      <c r="R210" s="488"/>
      <c r="S210" s="488"/>
      <c r="T210" s="488"/>
      <c r="U210" s="488"/>
      <c r="V210" s="488"/>
      <c r="W210" s="488"/>
      <c r="X210" s="488"/>
      <c r="Y210" s="488"/>
      <c r="Z210" s="488"/>
      <c r="AA210" s="488"/>
      <c r="AB210" s="488"/>
      <c r="AC210" s="488"/>
      <c r="AD210" s="488"/>
      <c r="AE210" s="488"/>
    </row>
    <row r="211" spans="1:31" ht="12.75" customHeight="1" x14ac:dyDescent="0.2">
      <c r="A211" s="486"/>
      <c r="B211" s="486"/>
      <c r="C211" s="488"/>
      <c r="D211" s="488"/>
      <c r="E211" s="488"/>
      <c r="F211" s="488"/>
      <c r="G211" s="488"/>
      <c r="H211" s="488"/>
      <c r="I211" s="488"/>
      <c r="J211" s="488"/>
      <c r="K211" s="488"/>
      <c r="L211" s="488"/>
      <c r="M211" s="488"/>
      <c r="N211" s="488"/>
      <c r="O211" s="488"/>
      <c r="P211" s="488"/>
      <c r="Q211" s="488"/>
      <c r="R211" s="488"/>
      <c r="S211" s="488"/>
      <c r="T211" s="488"/>
      <c r="U211" s="488"/>
      <c r="V211" s="488"/>
      <c r="W211" s="488"/>
      <c r="X211" s="488"/>
      <c r="Y211" s="488"/>
      <c r="Z211" s="488"/>
      <c r="AA211" s="488"/>
      <c r="AB211" s="488"/>
      <c r="AC211" s="488"/>
      <c r="AD211" s="488"/>
      <c r="AE211" s="488"/>
    </row>
    <row r="212" spans="1:31" ht="12.75" customHeight="1" x14ac:dyDescent="0.2">
      <c r="A212" s="486"/>
      <c r="B212" s="486"/>
      <c r="C212" s="488"/>
      <c r="D212" s="488"/>
      <c r="E212" s="488"/>
      <c r="F212" s="488"/>
      <c r="G212" s="488"/>
      <c r="H212" s="488"/>
      <c r="I212" s="488"/>
      <c r="J212" s="488"/>
      <c r="K212" s="488"/>
      <c r="L212" s="488"/>
      <c r="M212" s="488"/>
      <c r="N212" s="488"/>
      <c r="O212" s="488"/>
      <c r="P212" s="488"/>
      <c r="Q212" s="488"/>
      <c r="R212" s="488"/>
      <c r="S212" s="488"/>
      <c r="T212" s="488"/>
      <c r="U212" s="488"/>
      <c r="V212" s="488"/>
      <c r="W212" s="488"/>
      <c r="X212" s="488"/>
      <c r="Y212" s="488"/>
      <c r="Z212" s="488"/>
      <c r="AA212" s="488"/>
      <c r="AB212" s="488"/>
      <c r="AC212" s="488"/>
      <c r="AD212" s="488"/>
      <c r="AE212" s="488"/>
    </row>
    <row r="213" spans="1:31" ht="12.75" customHeight="1" x14ac:dyDescent="0.2">
      <c r="A213" s="486"/>
      <c r="B213" s="486"/>
      <c r="C213" s="488"/>
      <c r="D213" s="488"/>
      <c r="E213" s="488"/>
      <c r="F213" s="488"/>
      <c r="G213" s="488"/>
      <c r="H213" s="488"/>
      <c r="I213" s="488"/>
      <c r="J213" s="488"/>
      <c r="K213" s="488"/>
      <c r="L213" s="488"/>
      <c r="M213" s="488"/>
      <c r="N213" s="488"/>
      <c r="O213" s="488"/>
      <c r="P213" s="488"/>
      <c r="Q213" s="488"/>
      <c r="R213" s="488"/>
      <c r="S213" s="488"/>
      <c r="T213" s="488"/>
      <c r="U213" s="488"/>
      <c r="V213" s="488"/>
      <c r="W213" s="488"/>
      <c r="X213" s="488"/>
      <c r="Y213" s="488"/>
      <c r="Z213" s="488"/>
      <c r="AA213" s="488"/>
      <c r="AB213" s="488"/>
      <c r="AC213" s="488"/>
      <c r="AD213" s="488"/>
      <c r="AE213" s="488"/>
    </row>
    <row r="214" spans="1:31" ht="12.75" customHeight="1" x14ac:dyDescent="0.2">
      <c r="A214" s="486"/>
      <c r="B214" s="486"/>
      <c r="C214" s="488"/>
      <c r="D214" s="488"/>
      <c r="E214" s="488"/>
      <c r="F214" s="488"/>
      <c r="G214" s="488"/>
      <c r="H214" s="488"/>
      <c r="I214" s="488"/>
      <c r="J214" s="488"/>
      <c r="K214" s="488"/>
      <c r="L214" s="488"/>
      <c r="M214" s="488"/>
      <c r="N214" s="488"/>
      <c r="O214" s="488"/>
      <c r="P214" s="488"/>
      <c r="Q214" s="488"/>
      <c r="R214" s="488"/>
      <c r="S214" s="488"/>
      <c r="T214" s="488"/>
      <c r="U214" s="488"/>
      <c r="V214" s="488"/>
      <c r="W214" s="488"/>
      <c r="X214" s="488"/>
      <c r="Y214" s="488"/>
      <c r="Z214" s="488"/>
      <c r="AA214" s="488"/>
      <c r="AB214" s="488"/>
      <c r="AC214" s="488"/>
      <c r="AD214" s="488"/>
      <c r="AE214" s="488"/>
    </row>
    <row r="215" spans="1:31" ht="12.75" customHeight="1" x14ac:dyDescent="0.2">
      <c r="A215" s="486"/>
      <c r="B215" s="486"/>
      <c r="C215" s="488"/>
      <c r="D215" s="488"/>
      <c r="E215" s="488"/>
      <c r="F215" s="488"/>
      <c r="G215" s="488"/>
      <c r="H215" s="488"/>
      <c r="I215" s="488"/>
      <c r="J215" s="488"/>
      <c r="K215" s="488"/>
      <c r="L215" s="488"/>
      <c r="M215" s="488"/>
      <c r="N215" s="488"/>
      <c r="O215" s="488"/>
      <c r="P215" s="488"/>
      <c r="Q215" s="488"/>
      <c r="R215" s="488"/>
      <c r="S215" s="488"/>
      <c r="T215" s="488"/>
      <c r="U215" s="488"/>
      <c r="V215" s="488"/>
      <c r="W215" s="488"/>
      <c r="X215" s="488"/>
      <c r="Y215" s="488"/>
      <c r="Z215" s="488"/>
      <c r="AA215" s="488"/>
      <c r="AB215" s="488"/>
      <c r="AC215" s="488"/>
      <c r="AD215" s="488"/>
      <c r="AE215" s="488"/>
    </row>
    <row r="216" spans="1:31" ht="12.75" customHeight="1" x14ac:dyDescent="0.2">
      <c r="A216" s="486"/>
      <c r="B216" s="486"/>
      <c r="C216" s="488"/>
      <c r="D216" s="488"/>
      <c r="E216" s="488"/>
      <c r="F216" s="488"/>
      <c r="G216" s="488"/>
      <c r="H216" s="488"/>
      <c r="I216" s="488"/>
      <c r="J216" s="488"/>
      <c r="K216" s="488"/>
      <c r="L216" s="488"/>
      <c r="M216" s="488"/>
      <c r="N216" s="488"/>
      <c r="O216" s="488"/>
      <c r="P216" s="488"/>
      <c r="Q216" s="488"/>
      <c r="R216" s="488"/>
      <c r="S216" s="488"/>
      <c r="T216" s="488"/>
      <c r="U216" s="488"/>
      <c r="V216" s="488"/>
      <c r="W216" s="488"/>
      <c r="X216" s="488"/>
      <c r="Y216" s="488"/>
      <c r="Z216" s="488"/>
      <c r="AA216" s="488"/>
      <c r="AB216" s="488"/>
      <c r="AC216" s="488"/>
      <c r="AD216" s="488"/>
      <c r="AE216" s="488"/>
    </row>
    <row r="217" spans="1:31" ht="12.75" customHeight="1" x14ac:dyDescent="0.2">
      <c r="A217" s="486"/>
      <c r="B217" s="486"/>
      <c r="C217" s="488"/>
      <c r="D217" s="488"/>
      <c r="E217" s="488"/>
      <c r="F217" s="488"/>
      <c r="G217" s="488"/>
      <c r="H217" s="488"/>
      <c r="I217" s="488"/>
      <c r="J217" s="488"/>
      <c r="K217" s="488"/>
      <c r="L217" s="488"/>
      <c r="M217" s="488"/>
      <c r="N217" s="488"/>
      <c r="O217" s="488"/>
      <c r="P217" s="488"/>
      <c r="Q217" s="488"/>
      <c r="R217" s="488"/>
      <c r="S217" s="488"/>
      <c r="T217" s="488"/>
      <c r="U217" s="488"/>
      <c r="V217" s="488"/>
      <c r="W217" s="488"/>
      <c r="X217" s="488"/>
      <c r="Y217" s="488"/>
      <c r="Z217" s="488"/>
      <c r="AA217" s="488"/>
      <c r="AB217" s="488"/>
      <c r="AC217" s="488"/>
      <c r="AD217" s="488"/>
      <c r="AE217" s="488"/>
    </row>
    <row r="218" spans="1:31" ht="12.75" customHeight="1" x14ac:dyDescent="0.2">
      <c r="A218" s="486"/>
      <c r="B218" s="486"/>
      <c r="C218" s="488"/>
      <c r="D218" s="488"/>
      <c r="E218" s="488"/>
      <c r="F218" s="488"/>
      <c r="G218" s="488"/>
      <c r="H218" s="488"/>
      <c r="I218" s="488"/>
      <c r="J218" s="488"/>
      <c r="K218" s="488"/>
      <c r="L218" s="488"/>
      <c r="M218" s="488"/>
      <c r="N218" s="488"/>
      <c r="O218" s="488"/>
      <c r="P218" s="488"/>
      <c r="Q218" s="488"/>
      <c r="R218" s="488"/>
      <c r="S218" s="488"/>
      <c r="T218" s="488"/>
      <c r="U218" s="488"/>
      <c r="V218" s="488"/>
      <c r="W218" s="488"/>
      <c r="X218" s="488"/>
      <c r="Y218" s="488"/>
      <c r="Z218" s="488"/>
      <c r="AA218" s="488"/>
      <c r="AB218" s="488"/>
      <c r="AC218" s="488"/>
      <c r="AD218" s="488"/>
      <c r="AE218" s="488"/>
    </row>
    <row r="219" spans="1:31" ht="12.75" customHeight="1" x14ac:dyDescent="0.2">
      <c r="A219" s="486"/>
      <c r="B219" s="486"/>
      <c r="C219" s="488"/>
      <c r="D219" s="488"/>
      <c r="E219" s="488"/>
      <c r="F219" s="488"/>
      <c r="G219" s="488"/>
      <c r="H219" s="488"/>
      <c r="I219" s="488"/>
      <c r="J219" s="488"/>
      <c r="K219" s="488"/>
      <c r="L219" s="488"/>
      <c r="M219" s="488"/>
      <c r="N219" s="488"/>
      <c r="O219" s="488"/>
      <c r="P219" s="488"/>
      <c r="Q219" s="488"/>
      <c r="R219" s="488"/>
      <c r="S219" s="488"/>
      <c r="T219" s="488"/>
      <c r="U219" s="488"/>
      <c r="V219" s="488"/>
      <c r="W219" s="488"/>
      <c r="X219" s="488"/>
      <c r="Y219" s="488"/>
      <c r="Z219" s="488"/>
      <c r="AA219" s="488"/>
      <c r="AB219" s="488"/>
      <c r="AC219" s="488"/>
      <c r="AD219" s="488"/>
      <c r="AE219" s="488"/>
    </row>
    <row r="220" spans="1:31" ht="12.75" customHeight="1" x14ac:dyDescent="0.2">
      <c r="A220" s="486"/>
      <c r="B220" s="486"/>
      <c r="C220" s="488"/>
      <c r="D220" s="488"/>
      <c r="E220" s="488"/>
      <c r="F220" s="488"/>
      <c r="G220" s="488"/>
      <c r="H220" s="488"/>
      <c r="I220" s="488"/>
      <c r="J220" s="488"/>
      <c r="K220" s="488"/>
      <c r="L220" s="488"/>
      <c r="M220" s="488"/>
      <c r="N220" s="488"/>
      <c r="O220" s="488"/>
      <c r="P220" s="488"/>
      <c r="Q220" s="488"/>
      <c r="R220" s="488"/>
      <c r="S220" s="488"/>
      <c r="T220" s="488"/>
      <c r="U220" s="488"/>
      <c r="V220" s="488"/>
      <c r="W220" s="488"/>
      <c r="X220" s="488"/>
      <c r="Y220" s="488"/>
      <c r="Z220" s="488"/>
      <c r="AA220" s="488"/>
      <c r="AB220" s="488"/>
      <c r="AC220" s="488"/>
      <c r="AD220" s="488"/>
      <c r="AE220" s="488"/>
    </row>
    <row r="221" spans="1:31" ht="15.75" customHeight="1" x14ac:dyDescent="0.2"/>
    <row r="222" spans="1:31" ht="15.75" customHeight="1" x14ac:dyDescent="0.2"/>
    <row r="223" spans="1:31" ht="15.75" customHeight="1" x14ac:dyDescent="0.2"/>
    <row r="224" spans="1:31"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3:F3"/>
    <mergeCell ref="B4:C4"/>
    <mergeCell ref="B5:C5"/>
    <mergeCell ref="A1:C2"/>
    <mergeCell ref="E1:AE1"/>
    <mergeCell ref="E2:G2"/>
    <mergeCell ref="H2:L2"/>
    <mergeCell ref="M2:R2"/>
    <mergeCell ref="S2:Y2"/>
    <mergeCell ref="Z2:AE2"/>
  </mergeCells>
  <printOptions horizontalCentered="1"/>
  <pageMargins left="0.35433070866141736" right="0.23622047244094491" top="0.47244094488188981" bottom="0.31496062992125984" header="0" footer="0"/>
  <pageSetup orientation="landscape"/>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000"/>
  <sheetViews>
    <sheetView tabSelected="1" topLeftCell="H1" zoomScale="70" zoomScaleNormal="70" workbookViewId="0">
      <selection activeCell="O7" sqref="O7"/>
    </sheetView>
  </sheetViews>
  <sheetFormatPr baseColWidth="10" defaultColWidth="12.625" defaultRowHeight="15" customHeight="1" x14ac:dyDescent="0.2"/>
  <cols>
    <col min="1" max="1" width="3.875" style="495" customWidth="1"/>
    <col min="2" max="2" width="18.5" style="495" customWidth="1"/>
    <col min="3" max="3" width="18.75" style="495" customWidth="1"/>
    <col min="4" max="4" width="15.625" style="495" customWidth="1"/>
    <col min="5" max="5" width="55.125" style="495" customWidth="1"/>
    <col min="6" max="6" width="52.375" style="495" customWidth="1"/>
    <col min="7" max="7" width="37.75" style="495" customWidth="1"/>
    <col min="8" max="8" width="28.625" style="495" customWidth="1"/>
    <col min="9" max="9" width="37.25" style="495" customWidth="1"/>
    <col min="10" max="10" width="17.75" style="495" customWidth="1"/>
    <col min="11" max="11" width="20.25" style="495" customWidth="1"/>
    <col min="12" max="12" width="11" style="495" customWidth="1"/>
    <col min="13" max="13" width="58.375" style="596" customWidth="1"/>
    <col min="14" max="14" width="13.875" style="495" customWidth="1"/>
    <col min="15" max="15" width="77.375" style="608" customWidth="1"/>
    <col min="16" max="16384" width="12.625" style="495"/>
  </cols>
  <sheetData>
    <row r="1" spans="1:19" ht="22.5" customHeight="1" thickBot="1" x14ac:dyDescent="0.25">
      <c r="A1" s="490"/>
      <c r="B1" s="490"/>
      <c r="C1" s="490"/>
      <c r="D1" s="643"/>
      <c r="E1" s="491"/>
      <c r="F1" s="491"/>
      <c r="G1" s="490"/>
      <c r="H1" s="492"/>
      <c r="I1" s="492"/>
      <c r="J1" s="490"/>
      <c r="K1" s="493"/>
      <c r="L1" s="494"/>
      <c r="M1" s="597"/>
      <c r="N1" s="492"/>
      <c r="O1" s="603"/>
      <c r="P1" s="492"/>
      <c r="Q1" s="492"/>
      <c r="R1" s="492"/>
      <c r="S1" s="492"/>
    </row>
    <row r="2" spans="1:19" ht="193.5" customHeight="1" x14ac:dyDescent="0.2">
      <c r="A2" s="490"/>
      <c r="B2" s="490"/>
      <c r="C2" s="490"/>
      <c r="D2" s="643"/>
      <c r="E2" s="491"/>
      <c r="F2" s="496"/>
      <c r="G2" s="497"/>
      <c r="H2" s="498"/>
      <c r="I2" s="498"/>
      <c r="J2" s="497"/>
      <c r="K2" s="499"/>
      <c r="L2" s="500"/>
      <c r="M2" s="598"/>
      <c r="N2" s="498"/>
      <c r="O2" s="604"/>
      <c r="P2" s="492"/>
      <c r="Q2" s="492"/>
      <c r="R2" s="492"/>
      <c r="S2" s="492"/>
    </row>
    <row r="3" spans="1:19" ht="37.5" customHeight="1" thickBot="1" x14ac:dyDescent="0.25">
      <c r="A3" s="490"/>
      <c r="B3" s="490"/>
      <c r="C3" s="490"/>
      <c r="D3" s="643"/>
      <c r="E3" s="491"/>
      <c r="F3" s="491"/>
      <c r="G3" s="490"/>
      <c r="H3" s="492"/>
      <c r="I3" s="492"/>
      <c r="J3" s="490"/>
      <c r="K3" s="493"/>
      <c r="L3" s="494"/>
      <c r="M3" s="597"/>
      <c r="N3" s="492"/>
      <c r="O3" s="605"/>
      <c r="P3" s="492"/>
      <c r="Q3" s="492"/>
      <c r="R3" s="492"/>
      <c r="S3" s="492"/>
    </row>
    <row r="4" spans="1:19" ht="59.25" customHeight="1" thickBot="1" x14ac:dyDescent="0.3">
      <c r="A4" s="688" t="s">
        <v>439</v>
      </c>
      <c r="B4" s="689"/>
      <c r="C4" s="689"/>
      <c r="D4" s="689"/>
      <c r="E4" s="689"/>
      <c r="F4" s="689"/>
      <c r="G4" s="689"/>
      <c r="H4" s="689"/>
      <c r="I4" s="689"/>
      <c r="J4" s="690"/>
      <c r="K4" s="691" t="s">
        <v>981</v>
      </c>
      <c r="L4" s="692"/>
      <c r="M4" s="693"/>
      <c r="N4" s="694" t="s">
        <v>440</v>
      </c>
      <c r="O4" s="695"/>
      <c r="P4" s="492"/>
      <c r="Q4" s="492"/>
      <c r="R4" s="492"/>
      <c r="S4" s="492"/>
    </row>
    <row r="5" spans="1:19" ht="69.75" customHeight="1" x14ac:dyDescent="0.2">
      <c r="A5" s="696" t="s">
        <v>250</v>
      </c>
      <c r="B5" s="697"/>
      <c r="C5" s="697"/>
      <c r="D5" s="698"/>
      <c r="E5" s="644" t="s">
        <v>441</v>
      </c>
      <c r="F5" s="645" t="s">
        <v>442</v>
      </c>
      <c r="G5" s="699" t="s">
        <v>443</v>
      </c>
      <c r="H5" s="697"/>
      <c r="I5" s="698"/>
      <c r="J5" s="645" t="s">
        <v>176</v>
      </c>
      <c r="K5" s="646" t="s">
        <v>444</v>
      </c>
      <c r="L5" s="647" t="s">
        <v>445</v>
      </c>
      <c r="M5" s="646" t="s">
        <v>942</v>
      </c>
      <c r="N5" s="648" t="s">
        <v>445</v>
      </c>
      <c r="O5" s="649" t="s">
        <v>1028</v>
      </c>
      <c r="P5" s="492"/>
      <c r="Q5" s="492"/>
      <c r="R5" s="492"/>
      <c r="S5" s="492"/>
    </row>
    <row r="6" spans="1:19" ht="38.25" customHeight="1" thickBot="1" x14ac:dyDescent="0.25">
      <c r="A6" s="650" t="s">
        <v>446</v>
      </c>
      <c r="B6" s="651" t="s">
        <v>447</v>
      </c>
      <c r="C6" s="651" t="s">
        <v>448</v>
      </c>
      <c r="D6" s="651" t="s">
        <v>449</v>
      </c>
      <c r="E6" s="652" t="s">
        <v>450</v>
      </c>
      <c r="F6" s="651" t="s">
        <v>451</v>
      </c>
      <c r="G6" s="501" t="s">
        <v>452</v>
      </c>
      <c r="H6" s="651" t="s">
        <v>453</v>
      </c>
      <c r="I6" s="651" t="s">
        <v>454</v>
      </c>
      <c r="J6" s="651"/>
      <c r="K6" s="653"/>
      <c r="L6" s="654"/>
      <c r="M6" s="655"/>
      <c r="N6" s="656"/>
      <c r="O6" s="657"/>
    </row>
    <row r="7" spans="1:19" ht="78" customHeight="1" x14ac:dyDescent="0.2">
      <c r="A7" s="538">
        <v>1</v>
      </c>
      <c r="B7" s="658" t="s">
        <v>455</v>
      </c>
      <c r="C7" s="538" t="s">
        <v>456</v>
      </c>
      <c r="D7" s="535" t="s">
        <v>331</v>
      </c>
      <c r="E7" s="659" t="s">
        <v>457</v>
      </c>
      <c r="F7" s="538"/>
      <c r="G7" s="502" t="s">
        <v>458</v>
      </c>
      <c r="H7" s="538"/>
      <c r="I7" s="538"/>
      <c r="J7" s="535" t="s">
        <v>459</v>
      </c>
      <c r="K7" s="503" t="s">
        <v>460</v>
      </c>
      <c r="L7" s="504">
        <v>1</v>
      </c>
      <c r="M7" s="593" t="s">
        <v>943</v>
      </c>
      <c r="N7" s="504">
        <v>1</v>
      </c>
      <c r="O7" s="602" t="s">
        <v>1011</v>
      </c>
    </row>
    <row r="8" spans="1:19" ht="63.75" customHeight="1" x14ac:dyDescent="0.2">
      <c r="A8" s="505">
        <f>+A7+1</f>
        <v>2</v>
      </c>
      <c r="B8" s="531"/>
      <c r="C8" s="529" t="s">
        <v>461</v>
      </c>
      <c r="D8" s="509" t="s">
        <v>331</v>
      </c>
      <c r="E8" s="518" t="s">
        <v>462</v>
      </c>
      <c r="F8" s="541"/>
      <c r="G8" s="505" t="s">
        <v>463</v>
      </c>
      <c r="H8" s="541"/>
      <c r="I8" s="541"/>
      <c r="J8" s="509" t="s">
        <v>459</v>
      </c>
      <c r="K8" s="503" t="s">
        <v>466</v>
      </c>
      <c r="L8" s="504">
        <v>1</v>
      </c>
      <c r="M8" s="593" t="s">
        <v>464</v>
      </c>
      <c r="N8" s="504">
        <v>1</v>
      </c>
      <c r="O8" s="602" t="s">
        <v>1012</v>
      </c>
    </row>
    <row r="9" spans="1:19" ht="61.5" customHeight="1" x14ac:dyDescent="0.2">
      <c r="A9" s="505">
        <f t="shared" ref="A9:A72" si="0">+A8+1</f>
        <v>3</v>
      </c>
      <c r="B9" s="531"/>
      <c r="C9" s="531"/>
      <c r="D9" s="509" t="s">
        <v>331</v>
      </c>
      <c r="E9" s="518" t="s">
        <v>465</v>
      </c>
      <c r="F9" s="541"/>
      <c r="G9" s="505" t="s">
        <v>463</v>
      </c>
      <c r="H9" s="541"/>
      <c r="I9" s="541"/>
      <c r="J9" s="509" t="s">
        <v>459</v>
      </c>
      <c r="K9" s="503" t="s">
        <v>466</v>
      </c>
      <c r="L9" s="506">
        <v>1</v>
      </c>
      <c r="M9" s="593" t="s">
        <v>467</v>
      </c>
      <c r="N9" s="504">
        <v>1</v>
      </c>
      <c r="O9" s="602" t="s">
        <v>1012</v>
      </c>
    </row>
    <row r="10" spans="1:19" ht="94.5" customHeight="1" x14ac:dyDescent="0.2">
      <c r="A10" s="505">
        <f t="shared" si="0"/>
        <v>4</v>
      </c>
      <c r="B10" s="531"/>
      <c r="C10" s="531"/>
      <c r="D10" s="509" t="s">
        <v>331</v>
      </c>
      <c r="E10" s="518" t="s">
        <v>468</v>
      </c>
      <c r="F10" s="541"/>
      <c r="G10" s="505" t="s">
        <v>463</v>
      </c>
      <c r="H10" s="541"/>
      <c r="I10" s="541"/>
      <c r="J10" s="509" t="s">
        <v>459</v>
      </c>
      <c r="K10" s="507" t="s">
        <v>469</v>
      </c>
      <c r="L10" s="506">
        <v>1</v>
      </c>
      <c r="M10" s="594" t="s">
        <v>470</v>
      </c>
      <c r="N10" s="504">
        <v>1</v>
      </c>
      <c r="O10" s="602" t="s">
        <v>1012</v>
      </c>
    </row>
    <row r="11" spans="1:19" ht="64.5" customHeight="1" x14ac:dyDescent="0.2">
      <c r="A11" s="505">
        <f t="shared" si="0"/>
        <v>5</v>
      </c>
      <c r="B11" s="531"/>
      <c r="C11" s="531"/>
      <c r="D11" s="509" t="s">
        <v>331</v>
      </c>
      <c r="E11" s="518" t="s">
        <v>471</v>
      </c>
      <c r="F11" s="541"/>
      <c r="G11" s="505" t="s">
        <v>463</v>
      </c>
      <c r="H11" s="541"/>
      <c r="I11" s="541"/>
      <c r="J11" s="509" t="s">
        <v>459</v>
      </c>
      <c r="K11" s="503" t="s">
        <v>472</v>
      </c>
      <c r="L11" s="506">
        <v>1</v>
      </c>
      <c r="M11" s="594" t="s">
        <v>473</v>
      </c>
      <c r="N11" s="504">
        <v>1</v>
      </c>
      <c r="O11" s="602" t="s">
        <v>1012</v>
      </c>
    </row>
    <row r="12" spans="1:19" ht="82.5" customHeight="1" x14ac:dyDescent="0.2">
      <c r="A12" s="505">
        <f t="shared" si="0"/>
        <v>6</v>
      </c>
      <c r="B12" s="531"/>
      <c r="C12" s="538"/>
      <c r="D12" s="509" t="s">
        <v>331</v>
      </c>
      <c r="E12" s="518" t="s">
        <v>474</v>
      </c>
      <c r="F12" s="541"/>
      <c r="G12" s="505" t="s">
        <v>463</v>
      </c>
      <c r="H12" s="541"/>
      <c r="I12" s="541"/>
      <c r="J12" s="509" t="s">
        <v>459</v>
      </c>
      <c r="K12" s="503" t="s">
        <v>466</v>
      </c>
      <c r="L12" s="506">
        <v>1</v>
      </c>
      <c r="M12" s="594" t="s">
        <v>475</v>
      </c>
      <c r="N12" s="504">
        <v>1</v>
      </c>
      <c r="O12" s="602" t="s">
        <v>1012</v>
      </c>
    </row>
    <row r="13" spans="1:19" ht="96.75" customHeight="1" x14ac:dyDescent="0.2">
      <c r="A13" s="505">
        <f t="shared" si="0"/>
        <v>7</v>
      </c>
      <c r="B13" s="531"/>
      <c r="C13" s="529" t="s">
        <v>476</v>
      </c>
      <c r="D13" s="509" t="s">
        <v>331</v>
      </c>
      <c r="E13" s="518" t="s">
        <v>477</v>
      </c>
      <c r="F13" s="541"/>
      <c r="G13" s="505" t="s">
        <v>478</v>
      </c>
      <c r="H13" s="541"/>
      <c r="I13" s="541"/>
      <c r="J13" s="509" t="s">
        <v>459</v>
      </c>
      <c r="K13" s="503" t="s">
        <v>479</v>
      </c>
      <c r="L13" s="506">
        <v>1</v>
      </c>
      <c r="M13" s="594" t="s">
        <v>944</v>
      </c>
      <c r="N13" s="506">
        <v>1</v>
      </c>
      <c r="O13" s="602" t="s">
        <v>1013</v>
      </c>
    </row>
    <row r="14" spans="1:19" ht="121.5" customHeight="1" x14ac:dyDescent="0.2">
      <c r="A14" s="505">
        <f t="shared" si="0"/>
        <v>8</v>
      </c>
      <c r="B14" s="531"/>
      <c r="C14" s="531"/>
      <c r="D14" s="509" t="s">
        <v>331</v>
      </c>
      <c r="E14" s="518" t="s">
        <v>480</v>
      </c>
      <c r="F14" s="541"/>
      <c r="G14" s="505" t="s">
        <v>478</v>
      </c>
      <c r="H14" s="541"/>
      <c r="I14" s="541"/>
      <c r="J14" s="509" t="s">
        <v>459</v>
      </c>
      <c r="K14" s="503" t="s">
        <v>481</v>
      </c>
      <c r="L14" s="506">
        <v>1</v>
      </c>
      <c r="M14" s="594" t="s">
        <v>945</v>
      </c>
      <c r="N14" s="506">
        <v>1</v>
      </c>
      <c r="O14" s="602" t="s">
        <v>1014</v>
      </c>
    </row>
    <row r="15" spans="1:19" ht="96.75" customHeight="1" x14ac:dyDescent="0.2">
      <c r="A15" s="505">
        <f t="shared" si="0"/>
        <v>9</v>
      </c>
      <c r="B15" s="531"/>
      <c r="C15" s="538"/>
      <c r="D15" s="509" t="s">
        <v>331</v>
      </c>
      <c r="E15" s="518" t="s">
        <v>993</v>
      </c>
      <c r="F15" s="541"/>
      <c r="G15" s="505" t="s">
        <v>478</v>
      </c>
      <c r="H15" s="541"/>
      <c r="I15" s="541"/>
      <c r="J15" s="509" t="s">
        <v>459</v>
      </c>
      <c r="K15" s="507" t="s">
        <v>481</v>
      </c>
      <c r="L15" s="506">
        <v>1</v>
      </c>
      <c r="M15" s="594" t="s">
        <v>482</v>
      </c>
      <c r="N15" s="506">
        <v>1</v>
      </c>
      <c r="O15" s="602" t="s">
        <v>1015</v>
      </c>
    </row>
    <row r="16" spans="1:19" ht="99.75" customHeight="1" x14ac:dyDescent="0.2">
      <c r="A16" s="505">
        <f t="shared" si="0"/>
        <v>10</v>
      </c>
      <c r="B16" s="531"/>
      <c r="C16" s="529" t="s">
        <v>483</v>
      </c>
      <c r="D16" s="509" t="s">
        <v>331</v>
      </c>
      <c r="E16" s="518" t="s">
        <v>484</v>
      </c>
      <c r="F16" s="541"/>
      <c r="G16" s="505" t="s">
        <v>485</v>
      </c>
      <c r="H16" s="541"/>
      <c r="I16" s="541"/>
      <c r="J16" s="509" t="s">
        <v>459</v>
      </c>
      <c r="K16" s="503" t="s">
        <v>466</v>
      </c>
      <c r="L16" s="506">
        <v>1</v>
      </c>
      <c r="M16" s="594" t="s">
        <v>486</v>
      </c>
      <c r="N16" s="506">
        <v>1</v>
      </c>
      <c r="O16" s="602" t="s">
        <v>1016</v>
      </c>
    </row>
    <row r="17" spans="1:15" ht="75" customHeight="1" x14ac:dyDescent="0.2">
      <c r="A17" s="505">
        <f t="shared" si="0"/>
        <v>11</v>
      </c>
      <c r="B17" s="531"/>
      <c r="C17" s="531"/>
      <c r="D17" s="541" t="s">
        <v>487</v>
      </c>
      <c r="E17" s="518" t="s">
        <v>488</v>
      </c>
      <c r="F17" s="541"/>
      <c r="G17" s="509" t="s">
        <v>489</v>
      </c>
      <c r="H17" s="509" t="s">
        <v>15</v>
      </c>
      <c r="I17" s="509" t="s">
        <v>15</v>
      </c>
      <c r="J17" s="509" t="s">
        <v>490</v>
      </c>
      <c r="K17" s="503" t="s">
        <v>466</v>
      </c>
      <c r="L17" s="506">
        <v>1</v>
      </c>
      <c r="M17" s="594" t="s">
        <v>491</v>
      </c>
      <c r="N17" s="506">
        <v>1</v>
      </c>
      <c r="O17" s="602" t="s">
        <v>1016</v>
      </c>
    </row>
    <row r="18" spans="1:15" ht="96.75" customHeight="1" x14ac:dyDescent="0.2">
      <c r="A18" s="505">
        <f t="shared" si="0"/>
        <v>12</v>
      </c>
      <c r="B18" s="531"/>
      <c r="C18" s="531"/>
      <c r="D18" s="529" t="s">
        <v>994</v>
      </c>
      <c r="E18" s="518" t="s">
        <v>995</v>
      </c>
      <c r="F18" s="541"/>
      <c r="G18" s="505" t="s">
        <v>492</v>
      </c>
      <c r="H18" s="509" t="s">
        <v>15</v>
      </c>
      <c r="I18" s="509" t="s">
        <v>15</v>
      </c>
      <c r="J18" s="660" t="s">
        <v>493</v>
      </c>
      <c r="K18" s="639" t="s">
        <v>494</v>
      </c>
      <c r="L18" s="506">
        <v>1</v>
      </c>
      <c r="M18" s="594" t="s">
        <v>495</v>
      </c>
      <c r="N18" s="506">
        <v>1</v>
      </c>
      <c r="O18" s="602" t="s">
        <v>1010</v>
      </c>
    </row>
    <row r="19" spans="1:15" ht="153.75" customHeight="1" x14ac:dyDescent="0.2">
      <c r="A19" s="505">
        <f t="shared" si="0"/>
        <v>13</v>
      </c>
      <c r="B19" s="531"/>
      <c r="C19" s="531"/>
      <c r="D19" s="531"/>
      <c r="E19" s="518" t="s">
        <v>996</v>
      </c>
      <c r="F19" s="541"/>
      <c r="G19" s="505" t="s">
        <v>496</v>
      </c>
      <c r="H19" s="509" t="s">
        <v>15</v>
      </c>
      <c r="I19" s="509" t="s">
        <v>15</v>
      </c>
      <c r="J19" s="660" t="s">
        <v>497</v>
      </c>
      <c r="K19" s="639" t="s">
        <v>498</v>
      </c>
      <c r="L19" s="506">
        <v>1</v>
      </c>
      <c r="M19" s="594" t="s">
        <v>499</v>
      </c>
      <c r="N19" s="506">
        <v>1</v>
      </c>
      <c r="O19" s="602" t="s">
        <v>1017</v>
      </c>
    </row>
    <row r="20" spans="1:15" ht="88.5" customHeight="1" x14ac:dyDescent="0.2">
      <c r="A20" s="505">
        <f t="shared" si="0"/>
        <v>14</v>
      </c>
      <c r="B20" s="531"/>
      <c r="C20" s="531"/>
      <c r="D20" s="538"/>
      <c r="E20" s="518" t="s">
        <v>997</v>
      </c>
      <c r="F20" s="541"/>
      <c r="G20" s="505" t="s">
        <v>500</v>
      </c>
      <c r="H20" s="509" t="s">
        <v>15</v>
      </c>
      <c r="I20" s="509" t="s">
        <v>15</v>
      </c>
      <c r="J20" s="660" t="s">
        <v>497</v>
      </c>
      <c r="K20" s="639" t="s">
        <v>501</v>
      </c>
      <c r="L20" s="506">
        <v>1</v>
      </c>
      <c r="M20" s="594" t="s">
        <v>502</v>
      </c>
      <c r="N20" s="674">
        <v>1</v>
      </c>
      <c r="O20" s="602" t="s">
        <v>1017</v>
      </c>
    </row>
    <row r="21" spans="1:15" ht="203.25" customHeight="1" x14ac:dyDescent="0.2">
      <c r="A21" s="505">
        <f t="shared" si="0"/>
        <v>15</v>
      </c>
      <c r="B21" s="531"/>
      <c r="C21" s="531"/>
      <c r="D21" s="541" t="s">
        <v>503</v>
      </c>
      <c r="E21" s="518" t="s">
        <v>504</v>
      </c>
      <c r="F21" s="541"/>
      <c r="G21" s="505" t="s">
        <v>505</v>
      </c>
      <c r="H21" s="509" t="s">
        <v>15</v>
      </c>
      <c r="I21" s="541"/>
      <c r="J21" s="509" t="s">
        <v>192</v>
      </c>
      <c r="K21" s="639" t="s">
        <v>506</v>
      </c>
      <c r="L21" s="506">
        <v>1</v>
      </c>
      <c r="M21" s="594" t="s">
        <v>507</v>
      </c>
      <c r="N21" s="506">
        <v>1</v>
      </c>
      <c r="O21" s="602" t="s">
        <v>1017</v>
      </c>
    </row>
    <row r="22" spans="1:15" ht="72.75" customHeight="1" x14ac:dyDescent="0.2">
      <c r="A22" s="505">
        <f t="shared" si="0"/>
        <v>16</v>
      </c>
      <c r="B22" s="538"/>
      <c r="C22" s="538"/>
      <c r="D22" s="541" t="s">
        <v>508</v>
      </c>
      <c r="E22" s="518" t="s">
        <v>509</v>
      </c>
      <c r="F22" s="541"/>
      <c r="G22" s="509" t="s">
        <v>510</v>
      </c>
      <c r="H22" s="509" t="s">
        <v>15</v>
      </c>
      <c r="I22" s="541"/>
      <c r="J22" s="660" t="s">
        <v>459</v>
      </c>
      <c r="K22" s="639" t="s">
        <v>511</v>
      </c>
      <c r="L22" s="506">
        <v>1</v>
      </c>
      <c r="M22" s="594" t="s">
        <v>946</v>
      </c>
      <c r="N22" s="506">
        <v>1</v>
      </c>
      <c r="O22" s="602" t="s">
        <v>1017</v>
      </c>
    </row>
    <row r="23" spans="1:15" ht="75" customHeight="1" x14ac:dyDescent="0.2">
      <c r="A23" s="505">
        <f t="shared" si="0"/>
        <v>17</v>
      </c>
      <c r="B23" s="510" t="s">
        <v>512</v>
      </c>
      <c r="C23" s="510" t="s">
        <v>513</v>
      </c>
      <c r="D23" s="520" t="s">
        <v>331</v>
      </c>
      <c r="E23" s="527" t="s">
        <v>514</v>
      </c>
      <c r="F23" s="527"/>
      <c r="G23" s="511" t="s">
        <v>515</v>
      </c>
      <c r="H23" s="511"/>
      <c r="I23" s="511" t="s">
        <v>15</v>
      </c>
      <c r="J23" s="511" t="s">
        <v>192</v>
      </c>
      <c r="K23" s="639" t="s">
        <v>516</v>
      </c>
      <c r="L23" s="506">
        <v>1</v>
      </c>
      <c r="M23" s="594" t="s">
        <v>517</v>
      </c>
      <c r="N23" s="506">
        <v>1</v>
      </c>
      <c r="O23" s="602" t="s">
        <v>1017</v>
      </c>
    </row>
    <row r="24" spans="1:15" ht="52.5" customHeight="1" x14ac:dyDescent="0.2">
      <c r="A24" s="505">
        <f t="shared" si="0"/>
        <v>18</v>
      </c>
      <c r="B24" s="512"/>
      <c r="C24" s="513"/>
      <c r="D24" s="522"/>
      <c r="E24" s="527" t="s">
        <v>518</v>
      </c>
      <c r="F24" s="528"/>
      <c r="G24" s="511" t="s">
        <v>519</v>
      </c>
      <c r="H24" s="511" t="s">
        <v>15</v>
      </c>
      <c r="I24" s="511" t="s">
        <v>15</v>
      </c>
      <c r="J24" s="511" t="s">
        <v>192</v>
      </c>
      <c r="K24" s="639" t="s">
        <v>516</v>
      </c>
      <c r="L24" s="506">
        <v>1</v>
      </c>
      <c r="M24" s="594" t="s">
        <v>520</v>
      </c>
      <c r="N24" s="506">
        <v>1</v>
      </c>
      <c r="O24" s="602" t="s">
        <v>1017</v>
      </c>
    </row>
    <row r="25" spans="1:15" ht="52.5" customHeight="1" x14ac:dyDescent="0.2">
      <c r="A25" s="505">
        <f t="shared" si="0"/>
        <v>19</v>
      </c>
      <c r="B25" s="512"/>
      <c r="C25" s="510" t="s">
        <v>521</v>
      </c>
      <c r="D25" s="520" t="s">
        <v>331</v>
      </c>
      <c r="E25" s="527" t="s">
        <v>522</v>
      </c>
      <c r="F25" s="528"/>
      <c r="G25" s="511" t="s">
        <v>523</v>
      </c>
      <c r="H25" s="511" t="s">
        <v>15</v>
      </c>
      <c r="I25" s="511"/>
      <c r="J25" s="661" t="s">
        <v>187</v>
      </c>
      <c r="K25" s="640" t="s">
        <v>524</v>
      </c>
      <c r="L25" s="506">
        <v>1</v>
      </c>
      <c r="M25" s="594" t="s">
        <v>525</v>
      </c>
      <c r="N25" s="506">
        <v>1</v>
      </c>
      <c r="O25" s="602" t="s">
        <v>1017</v>
      </c>
    </row>
    <row r="26" spans="1:15" ht="60.75" customHeight="1" x14ac:dyDescent="0.2">
      <c r="A26" s="678">
        <f t="shared" si="0"/>
        <v>20</v>
      </c>
      <c r="B26" s="679"/>
      <c r="C26" s="679"/>
      <c r="D26" s="680"/>
      <c r="E26" s="681" t="s">
        <v>526</v>
      </c>
      <c r="F26" s="682"/>
      <c r="G26" s="683"/>
      <c r="H26" s="683" t="s">
        <v>15</v>
      </c>
      <c r="I26" s="683" t="s">
        <v>15</v>
      </c>
      <c r="J26" s="684" t="s">
        <v>187</v>
      </c>
      <c r="K26" s="685" t="s">
        <v>524</v>
      </c>
      <c r="L26" s="506">
        <v>1</v>
      </c>
      <c r="M26" s="686" t="s">
        <v>527</v>
      </c>
      <c r="N26" s="506">
        <v>1</v>
      </c>
      <c r="O26" s="687" t="s">
        <v>1018</v>
      </c>
    </row>
    <row r="27" spans="1:15" ht="68.25" customHeight="1" x14ac:dyDescent="0.2">
      <c r="A27" s="505">
        <f t="shared" si="0"/>
        <v>21</v>
      </c>
      <c r="B27" s="512"/>
      <c r="C27" s="513"/>
      <c r="D27" s="522"/>
      <c r="E27" s="527" t="s">
        <v>528</v>
      </c>
      <c r="F27" s="527"/>
      <c r="G27" s="527"/>
      <c r="H27" s="527" t="s">
        <v>15</v>
      </c>
      <c r="I27" s="527" t="s">
        <v>15</v>
      </c>
      <c r="J27" s="661" t="s">
        <v>187</v>
      </c>
      <c r="K27" s="640" t="s">
        <v>524</v>
      </c>
      <c r="L27" s="506">
        <v>1</v>
      </c>
      <c r="M27" s="594" t="s">
        <v>529</v>
      </c>
      <c r="N27" s="506">
        <v>1</v>
      </c>
      <c r="O27" s="602" t="s">
        <v>1017</v>
      </c>
    </row>
    <row r="28" spans="1:15" ht="97.5" customHeight="1" x14ac:dyDescent="0.2">
      <c r="A28" s="505">
        <f t="shared" si="0"/>
        <v>22</v>
      </c>
      <c r="B28" s="512"/>
      <c r="C28" s="514" t="s">
        <v>530</v>
      </c>
      <c r="D28" s="511" t="s">
        <v>331</v>
      </c>
      <c r="E28" s="527" t="s">
        <v>531</v>
      </c>
      <c r="F28" s="528"/>
      <c r="G28" s="511" t="s">
        <v>532</v>
      </c>
      <c r="H28" s="511" t="s">
        <v>15</v>
      </c>
      <c r="I28" s="511" t="s">
        <v>15</v>
      </c>
      <c r="J28" s="661" t="s">
        <v>533</v>
      </c>
      <c r="K28" s="640" t="s">
        <v>534</v>
      </c>
      <c r="L28" s="506">
        <v>1</v>
      </c>
      <c r="M28" s="594" t="s">
        <v>535</v>
      </c>
      <c r="N28" s="506">
        <v>1</v>
      </c>
      <c r="O28" s="602" t="s">
        <v>1017</v>
      </c>
    </row>
    <row r="29" spans="1:15" ht="154.5" customHeight="1" x14ac:dyDescent="0.2">
      <c r="A29" s="505">
        <f t="shared" si="0"/>
        <v>23</v>
      </c>
      <c r="B29" s="512"/>
      <c r="C29" s="510" t="s">
        <v>986</v>
      </c>
      <c r="D29" s="520" t="s">
        <v>331</v>
      </c>
      <c r="E29" s="527" t="s">
        <v>536</v>
      </c>
      <c r="F29" s="528"/>
      <c r="G29" s="511" t="s">
        <v>537</v>
      </c>
      <c r="H29" s="511" t="s">
        <v>15</v>
      </c>
      <c r="I29" s="511" t="s">
        <v>15</v>
      </c>
      <c r="J29" s="661" t="s">
        <v>538</v>
      </c>
      <c r="K29" s="640" t="s">
        <v>539</v>
      </c>
      <c r="L29" s="506">
        <v>1</v>
      </c>
      <c r="M29" s="594" t="s">
        <v>947</v>
      </c>
      <c r="N29" s="675">
        <v>0.7</v>
      </c>
      <c r="O29" s="602" t="s">
        <v>1029</v>
      </c>
    </row>
    <row r="30" spans="1:15" ht="65.25" customHeight="1" x14ac:dyDescent="0.2">
      <c r="A30" s="505">
        <f t="shared" si="0"/>
        <v>24</v>
      </c>
      <c r="B30" s="512"/>
      <c r="C30" s="512"/>
      <c r="D30" s="525"/>
      <c r="E30" s="527" t="s">
        <v>540</v>
      </c>
      <c r="F30" s="528"/>
      <c r="G30" s="511"/>
      <c r="H30" s="511" t="s">
        <v>15</v>
      </c>
      <c r="I30" s="511" t="s">
        <v>15</v>
      </c>
      <c r="J30" s="661" t="s">
        <v>497</v>
      </c>
      <c r="K30" s="640" t="s">
        <v>539</v>
      </c>
      <c r="L30" s="506">
        <v>1</v>
      </c>
      <c r="M30" s="594" t="s">
        <v>948</v>
      </c>
      <c r="N30" s="506">
        <v>1</v>
      </c>
      <c r="O30" s="602" t="s">
        <v>1017</v>
      </c>
    </row>
    <row r="31" spans="1:15" ht="83.25" customHeight="1" x14ac:dyDescent="0.2">
      <c r="A31" s="505">
        <f t="shared" si="0"/>
        <v>25</v>
      </c>
      <c r="B31" s="512"/>
      <c r="C31" s="513"/>
      <c r="D31" s="522"/>
      <c r="E31" s="527" t="s">
        <v>541</v>
      </c>
      <c r="F31" s="528"/>
      <c r="G31" s="511"/>
      <c r="H31" s="511" t="s">
        <v>15</v>
      </c>
      <c r="I31" s="511" t="s">
        <v>15</v>
      </c>
      <c r="J31" s="661" t="s">
        <v>497</v>
      </c>
      <c r="K31" s="640" t="s">
        <v>539</v>
      </c>
      <c r="L31" s="506">
        <v>1</v>
      </c>
      <c r="M31" s="594" t="s">
        <v>949</v>
      </c>
      <c r="N31" s="506">
        <v>1</v>
      </c>
      <c r="O31" s="602" t="s">
        <v>1017</v>
      </c>
    </row>
    <row r="32" spans="1:15" ht="43.5" customHeight="1" x14ac:dyDescent="0.2">
      <c r="A32" s="505">
        <f t="shared" si="0"/>
        <v>26</v>
      </c>
      <c r="B32" s="512"/>
      <c r="C32" s="510" t="s">
        <v>542</v>
      </c>
      <c r="D32" s="520" t="s">
        <v>331</v>
      </c>
      <c r="E32" s="527" t="s">
        <v>543</v>
      </c>
      <c r="F32" s="520"/>
      <c r="G32" s="511" t="s">
        <v>544</v>
      </c>
      <c r="H32" s="511" t="s">
        <v>15</v>
      </c>
      <c r="I32" s="511" t="s">
        <v>15</v>
      </c>
      <c r="J32" s="661" t="s">
        <v>545</v>
      </c>
      <c r="K32" s="515"/>
      <c r="L32" s="516"/>
      <c r="M32" s="595"/>
      <c r="N32" s="517"/>
      <c r="O32" s="606"/>
    </row>
    <row r="33" spans="1:15" ht="119.25" customHeight="1" x14ac:dyDescent="0.2">
      <c r="A33" s="505">
        <f t="shared" si="0"/>
        <v>27</v>
      </c>
      <c r="B33" s="512"/>
      <c r="C33" s="512"/>
      <c r="D33" s="525"/>
      <c r="E33" s="527" t="s">
        <v>546</v>
      </c>
      <c r="F33" s="525"/>
      <c r="G33" s="511"/>
      <c r="H33" s="511" t="s">
        <v>15</v>
      </c>
      <c r="I33" s="511" t="s">
        <v>15</v>
      </c>
      <c r="J33" s="661" t="s">
        <v>545</v>
      </c>
      <c r="K33" s="640" t="s">
        <v>539</v>
      </c>
      <c r="L33" s="506">
        <v>1</v>
      </c>
      <c r="M33" s="594" t="s">
        <v>950</v>
      </c>
      <c r="N33" s="506">
        <v>1</v>
      </c>
      <c r="O33" s="602" t="s">
        <v>1017</v>
      </c>
    </row>
    <row r="34" spans="1:15" ht="51.75" customHeight="1" x14ac:dyDescent="0.2">
      <c r="A34" s="505">
        <f t="shared" si="0"/>
        <v>28</v>
      </c>
      <c r="B34" s="512"/>
      <c r="C34" s="512"/>
      <c r="D34" s="525"/>
      <c r="E34" s="527" t="s">
        <v>547</v>
      </c>
      <c r="F34" s="525"/>
      <c r="G34" s="511"/>
      <c r="H34" s="511" t="s">
        <v>15</v>
      </c>
      <c r="I34" s="511" t="s">
        <v>15</v>
      </c>
      <c r="J34" s="661" t="s">
        <v>545</v>
      </c>
      <c r="K34" s="640" t="s">
        <v>539</v>
      </c>
      <c r="L34" s="506">
        <v>1</v>
      </c>
      <c r="M34" s="594" t="s">
        <v>952</v>
      </c>
      <c r="N34" s="506">
        <v>1</v>
      </c>
      <c r="O34" s="602" t="s">
        <v>1017</v>
      </c>
    </row>
    <row r="35" spans="1:15" ht="51.75" customHeight="1" x14ac:dyDescent="0.2">
      <c r="A35" s="505">
        <f t="shared" si="0"/>
        <v>29</v>
      </c>
      <c r="B35" s="512"/>
      <c r="C35" s="512"/>
      <c r="D35" s="525"/>
      <c r="E35" s="527" t="s">
        <v>548</v>
      </c>
      <c r="F35" s="525"/>
      <c r="G35" s="511"/>
      <c r="H35" s="511" t="s">
        <v>15</v>
      </c>
      <c r="I35" s="511" t="s">
        <v>15</v>
      </c>
      <c r="J35" s="661" t="s">
        <v>545</v>
      </c>
      <c r="K35" s="640" t="s">
        <v>539</v>
      </c>
      <c r="L35" s="506">
        <v>1</v>
      </c>
      <c r="M35" s="594" t="s">
        <v>951</v>
      </c>
      <c r="N35" s="506">
        <v>1</v>
      </c>
      <c r="O35" s="602" t="s">
        <v>1017</v>
      </c>
    </row>
    <row r="36" spans="1:15" ht="51.75" customHeight="1" x14ac:dyDescent="0.2">
      <c r="A36" s="505">
        <f t="shared" si="0"/>
        <v>30</v>
      </c>
      <c r="B36" s="512"/>
      <c r="C36" s="512"/>
      <c r="D36" s="525"/>
      <c r="E36" s="527" t="s">
        <v>550</v>
      </c>
      <c r="F36" s="525"/>
      <c r="G36" s="511"/>
      <c r="H36" s="511" t="s">
        <v>15</v>
      </c>
      <c r="I36" s="511" t="s">
        <v>15</v>
      </c>
      <c r="J36" s="661" t="s">
        <v>545</v>
      </c>
      <c r="K36" s="640" t="s">
        <v>539</v>
      </c>
      <c r="L36" s="506">
        <v>1</v>
      </c>
      <c r="M36" s="594" t="s">
        <v>549</v>
      </c>
      <c r="N36" s="506">
        <v>1</v>
      </c>
      <c r="O36" s="602" t="s">
        <v>1017</v>
      </c>
    </row>
    <row r="37" spans="1:15" ht="51.75" customHeight="1" x14ac:dyDescent="0.2">
      <c r="A37" s="505">
        <f t="shared" si="0"/>
        <v>31</v>
      </c>
      <c r="B37" s="512"/>
      <c r="C37" s="512"/>
      <c r="D37" s="525"/>
      <c r="E37" s="527" t="s">
        <v>551</v>
      </c>
      <c r="F37" s="525"/>
      <c r="G37" s="511"/>
      <c r="H37" s="511" t="s">
        <v>15</v>
      </c>
      <c r="I37" s="511" t="s">
        <v>15</v>
      </c>
      <c r="J37" s="661" t="s">
        <v>545</v>
      </c>
      <c r="K37" s="640" t="s">
        <v>539</v>
      </c>
      <c r="L37" s="506">
        <v>1</v>
      </c>
      <c r="M37" s="594" t="s">
        <v>549</v>
      </c>
      <c r="N37" s="506">
        <v>1</v>
      </c>
      <c r="O37" s="602" t="s">
        <v>1017</v>
      </c>
    </row>
    <row r="38" spans="1:15" ht="51.75" customHeight="1" x14ac:dyDescent="0.2">
      <c r="A38" s="505">
        <f t="shared" si="0"/>
        <v>32</v>
      </c>
      <c r="B38" s="512"/>
      <c r="C38" s="512"/>
      <c r="D38" s="525"/>
      <c r="E38" s="527" t="s">
        <v>552</v>
      </c>
      <c r="F38" s="525"/>
      <c r="G38" s="511"/>
      <c r="H38" s="511" t="s">
        <v>15</v>
      </c>
      <c r="I38" s="511" t="s">
        <v>15</v>
      </c>
      <c r="J38" s="661" t="s">
        <v>545</v>
      </c>
      <c r="K38" s="640" t="s">
        <v>539</v>
      </c>
      <c r="L38" s="506">
        <v>1</v>
      </c>
      <c r="M38" s="594" t="s">
        <v>549</v>
      </c>
      <c r="N38" s="506">
        <v>1</v>
      </c>
      <c r="O38" s="602" t="s">
        <v>1017</v>
      </c>
    </row>
    <row r="39" spans="1:15" ht="51.75" customHeight="1" x14ac:dyDescent="0.2">
      <c r="A39" s="505">
        <f t="shared" si="0"/>
        <v>33</v>
      </c>
      <c r="B39" s="512"/>
      <c r="C39" s="512"/>
      <c r="D39" s="525"/>
      <c r="E39" s="527" t="s">
        <v>553</v>
      </c>
      <c r="F39" s="525"/>
      <c r="G39" s="511"/>
      <c r="H39" s="511" t="s">
        <v>15</v>
      </c>
      <c r="I39" s="511" t="s">
        <v>15</v>
      </c>
      <c r="J39" s="661" t="s">
        <v>545</v>
      </c>
      <c r="K39" s="640" t="s">
        <v>539</v>
      </c>
      <c r="L39" s="506">
        <v>1</v>
      </c>
      <c r="M39" s="594" t="s">
        <v>549</v>
      </c>
      <c r="N39" s="506">
        <v>1</v>
      </c>
      <c r="O39" s="602" t="s">
        <v>1017</v>
      </c>
    </row>
    <row r="40" spans="1:15" ht="51.75" customHeight="1" x14ac:dyDescent="0.2">
      <c r="A40" s="505">
        <f t="shared" si="0"/>
        <v>34</v>
      </c>
      <c r="B40" s="512"/>
      <c r="C40" s="512"/>
      <c r="D40" s="525"/>
      <c r="E40" s="527" t="s">
        <v>554</v>
      </c>
      <c r="F40" s="525"/>
      <c r="G40" s="511"/>
      <c r="H40" s="511" t="s">
        <v>15</v>
      </c>
      <c r="I40" s="511" t="s">
        <v>15</v>
      </c>
      <c r="J40" s="661" t="s">
        <v>545</v>
      </c>
      <c r="K40" s="640" t="s">
        <v>539</v>
      </c>
      <c r="L40" s="506">
        <v>1</v>
      </c>
      <c r="M40" s="594" t="s">
        <v>549</v>
      </c>
      <c r="N40" s="506">
        <v>1</v>
      </c>
      <c r="O40" s="602" t="s">
        <v>1017</v>
      </c>
    </row>
    <row r="41" spans="1:15" ht="51.75" customHeight="1" x14ac:dyDescent="0.2">
      <c r="A41" s="505">
        <f t="shared" si="0"/>
        <v>35</v>
      </c>
      <c r="B41" s="512"/>
      <c r="C41" s="512"/>
      <c r="D41" s="525"/>
      <c r="E41" s="527" t="s">
        <v>555</v>
      </c>
      <c r="F41" s="525"/>
      <c r="G41" s="511"/>
      <c r="H41" s="511" t="s">
        <v>15</v>
      </c>
      <c r="I41" s="511" t="s">
        <v>15</v>
      </c>
      <c r="J41" s="661" t="s">
        <v>545</v>
      </c>
      <c r="K41" s="640" t="s">
        <v>539</v>
      </c>
      <c r="L41" s="506">
        <v>1</v>
      </c>
      <c r="M41" s="594" t="s">
        <v>549</v>
      </c>
      <c r="N41" s="506">
        <v>1</v>
      </c>
      <c r="O41" s="602" t="s">
        <v>1017</v>
      </c>
    </row>
    <row r="42" spans="1:15" ht="61.5" customHeight="1" x14ac:dyDescent="0.2">
      <c r="A42" s="505">
        <f t="shared" si="0"/>
        <v>36</v>
      </c>
      <c r="B42" s="512"/>
      <c r="C42" s="512"/>
      <c r="D42" s="525"/>
      <c r="E42" s="527" t="s">
        <v>556</v>
      </c>
      <c r="F42" s="525"/>
      <c r="G42" s="511"/>
      <c r="H42" s="511" t="s">
        <v>15</v>
      </c>
      <c r="I42" s="511" t="s">
        <v>15</v>
      </c>
      <c r="J42" s="661" t="s">
        <v>557</v>
      </c>
      <c r="K42" s="640" t="s">
        <v>539</v>
      </c>
      <c r="L42" s="506">
        <v>1</v>
      </c>
      <c r="M42" s="594" t="s">
        <v>549</v>
      </c>
      <c r="N42" s="506">
        <v>1</v>
      </c>
      <c r="O42" s="602" t="s">
        <v>1017</v>
      </c>
    </row>
    <row r="43" spans="1:15" ht="54" customHeight="1" x14ac:dyDescent="0.2">
      <c r="A43" s="505">
        <f t="shared" si="0"/>
        <v>37</v>
      </c>
      <c r="B43" s="512"/>
      <c r="C43" s="512"/>
      <c r="D43" s="525"/>
      <c r="E43" s="527" t="s">
        <v>558</v>
      </c>
      <c r="F43" s="525"/>
      <c r="G43" s="511"/>
      <c r="H43" s="511" t="s">
        <v>15</v>
      </c>
      <c r="I43" s="511" t="s">
        <v>15</v>
      </c>
      <c r="J43" s="661" t="s">
        <v>559</v>
      </c>
      <c r="K43" s="640" t="s">
        <v>539</v>
      </c>
      <c r="L43" s="506">
        <v>1</v>
      </c>
      <c r="M43" s="594" t="s">
        <v>549</v>
      </c>
      <c r="N43" s="506">
        <v>1</v>
      </c>
      <c r="O43" s="602" t="s">
        <v>1017</v>
      </c>
    </row>
    <row r="44" spans="1:15" ht="89.25" customHeight="1" x14ac:dyDescent="0.2">
      <c r="A44" s="505">
        <f t="shared" si="0"/>
        <v>38</v>
      </c>
      <c r="B44" s="512"/>
      <c r="C44" s="512"/>
      <c r="D44" s="525"/>
      <c r="E44" s="527" t="s">
        <v>560</v>
      </c>
      <c r="F44" s="525"/>
      <c r="G44" s="511"/>
      <c r="H44" s="511" t="s">
        <v>15</v>
      </c>
      <c r="I44" s="511" t="s">
        <v>15</v>
      </c>
      <c r="J44" s="661" t="s">
        <v>545</v>
      </c>
      <c r="K44" s="640" t="s">
        <v>539</v>
      </c>
      <c r="L44" s="506">
        <v>1</v>
      </c>
      <c r="M44" s="662" t="s">
        <v>561</v>
      </c>
      <c r="N44" s="506">
        <v>1</v>
      </c>
      <c r="O44" s="602" t="s">
        <v>1017</v>
      </c>
    </row>
    <row r="45" spans="1:15" ht="215.25" customHeight="1" x14ac:dyDescent="0.2">
      <c r="A45" s="505">
        <f t="shared" si="0"/>
        <v>39</v>
      </c>
      <c r="B45" s="512"/>
      <c r="C45" s="513"/>
      <c r="D45" s="522"/>
      <c r="E45" s="527" t="s">
        <v>562</v>
      </c>
      <c r="F45" s="522"/>
      <c r="G45" s="511"/>
      <c r="H45" s="511" t="s">
        <v>15</v>
      </c>
      <c r="I45" s="511" t="s">
        <v>15</v>
      </c>
      <c r="J45" s="661" t="s">
        <v>545</v>
      </c>
      <c r="K45" s="640" t="s">
        <v>539</v>
      </c>
      <c r="L45" s="506">
        <v>1</v>
      </c>
      <c r="M45" s="594" t="s">
        <v>953</v>
      </c>
      <c r="N45" s="676">
        <v>0.7</v>
      </c>
      <c r="O45" s="789" t="s">
        <v>1030</v>
      </c>
    </row>
    <row r="46" spans="1:15" ht="192" customHeight="1" x14ac:dyDescent="0.2">
      <c r="A46" s="505">
        <f t="shared" si="0"/>
        <v>40</v>
      </c>
      <c r="B46" s="512"/>
      <c r="C46" s="519" t="s">
        <v>987</v>
      </c>
      <c r="D46" s="511" t="s">
        <v>331</v>
      </c>
      <c r="E46" s="527" t="s">
        <v>563</v>
      </c>
      <c r="F46" s="528"/>
      <c r="G46" s="511" t="s">
        <v>564</v>
      </c>
      <c r="H46" s="528"/>
      <c r="I46" s="511" t="s">
        <v>15</v>
      </c>
      <c r="J46" s="661" t="s">
        <v>497</v>
      </c>
      <c r="K46" s="639" t="s">
        <v>565</v>
      </c>
      <c r="L46" s="506">
        <v>1</v>
      </c>
      <c r="M46" s="594" t="s">
        <v>566</v>
      </c>
      <c r="N46" s="506">
        <v>1</v>
      </c>
      <c r="O46" s="602" t="s">
        <v>1017</v>
      </c>
    </row>
    <row r="47" spans="1:15" ht="145.5" customHeight="1" x14ac:dyDescent="0.2">
      <c r="A47" s="505">
        <f t="shared" si="0"/>
        <v>41</v>
      </c>
      <c r="B47" s="512"/>
      <c r="C47" s="514" t="s">
        <v>567</v>
      </c>
      <c r="D47" s="511" t="s">
        <v>331</v>
      </c>
      <c r="E47" s="527" t="s">
        <v>568</v>
      </c>
      <c r="F47" s="528"/>
      <c r="G47" s="511" t="s">
        <v>569</v>
      </c>
      <c r="H47" s="511"/>
      <c r="I47" s="511" t="s">
        <v>15</v>
      </c>
      <c r="J47" s="661" t="s">
        <v>497</v>
      </c>
      <c r="K47" s="640" t="s">
        <v>570</v>
      </c>
      <c r="L47" s="506">
        <v>1</v>
      </c>
      <c r="M47" s="594" t="s">
        <v>571</v>
      </c>
      <c r="N47" s="674">
        <v>1</v>
      </c>
      <c r="O47" s="602" t="s">
        <v>1019</v>
      </c>
    </row>
    <row r="48" spans="1:15" ht="132" customHeight="1" x14ac:dyDescent="0.2">
      <c r="A48" s="505">
        <f t="shared" si="0"/>
        <v>42</v>
      </c>
      <c r="B48" s="512"/>
      <c r="C48" s="510" t="s">
        <v>988</v>
      </c>
      <c r="D48" s="520" t="s">
        <v>331</v>
      </c>
      <c r="E48" s="527" t="s">
        <v>572</v>
      </c>
      <c r="F48" s="663"/>
      <c r="G48" s="520" t="s">
        <v>573</v>
      </c>
      <c r="H48" s="511" t="s">
        <v>15</v>
      </c>
      <c r="I48" s="521"/>
      <c r="J48" s="661" t="s">
        <v>497</v>
      </c>
      <c r="K48" s="640" t="s">
        <v>574</v>
      </c>
      <c r="L48" s="506">
        <v>1</v>
      </c>
      <c r="M48" s="594" t="s">
        <v>575</v>
      </c>
      <c r="N48" s="506">
        <v>1</v>
      </c>
      <c r="O48" s="602" t="s">
        <v>1017</v>
      </c>
    </row>
    <row r="49" spans="1:15" ht="89.25" customHeight="1" x14ac:dyDescent="0.2">
      <c r="A49" s="505">
        <f t="shared" si="0"/>
        <v>43</v>
      </c>
      <c r="B49" s="512"/>
      <c r="C49" s="513"/>
      <c r="D49" s="522"/>
      <c r="E49" s="527" t="s">
        <v>576</v>
      </c>
      <c r="F49" s="527"/>
      <c r="G49" s="522"/>
      <c r="H49" s="511" t="s">
        <v>15</v>
      </c>
      <c r="I49" s="511" t="s">
        <v>15</v>
      </c>
      <c r="J49" s="661" t="s">
        <v>497</v>
      </c>
      <c r="K49" s="640" t="s">
        <v>574</v>
      </c>
      <c r="L49" s="506">
        <v>1</v>
      </c>
      <c r="M49" s="594" t="s">
        <v>577</v>
      </c>
      <c r="N49" s="506">
        <v>1</v>
      </c>
      <c r="O49" s="602" t="s">
        <v>1017</v>
      </c>
    </row>
    <row r="50" spans="1:15" ht="104.25" customHeight="1" x14ac:dyDescent="0.2">
      <c r="A50" s="505">
        <f t="shared" si="0"/>
        <v>44</v>
      </c>
      <c r="B50" s="512"/>
      <c r="C50" s="514" t="s">
        <v>578</v>
      </c>
      <c r="D50" s="511" t="s">
        <v>331</v>
      </c>
      <c r="E50" s="527" t="s">
        <v>579</v>
      </c>
      <c r="F50" s="527"/>
      <c r="G50" s="520" t="s">
        <v>580</v>
      </c>
      <c r="H50" s="511" t="s">
        <v>15</v>
      </c>
      <c r="I50" s="511"/>
      <c r="J50" s="540" t="s">
        <v>533</v>
      </c>
      <c r="K50" s="640" t="s">
        <v>581</v>
      </c>
      <c r="L50" s="506">
        <v>1</v>
      </c>
      <c r="M50" s="594" t="s">
        <v>989</v>
      </c>
      <c r="N50" s="506">
        <v>1</v>
      </c>
      <c r="O50" s="602" t="s">
        <v>1017</v>
      </c>
    </row>
    <row r="51" spans="1:15" ht="66.75" customHeight="1" x14ac:dyDescent="0.2">
      <c r="A51" s="505">
        <f t="shared" si="0"/>
        <v>45</v>
      </c>
      <c r="B51" s="512"/>
      <c r="C51" s="510" t="s">
        <v>582</v>
      </c>
      <c r="D51" s="520" t="s">
        <v>331</v>
      </c>
      <c r="E51" s="527" t="s">
        <v>583</v>
      </c>
      <c r="F51" s="527"/>
      <c r="G51" s="520" t="s">
        <v>584</v>
      </c>
      <c r="H51" s="511" t="s">
        <v>15</v>
      </c>
      <c r="I51" s="511" t="s">
        <v>15</v>
      </c>
      <c r="J51" s="661" t="s">
        <v>497</v>
      </c>
      <c r="K51" s="515"/>
      <c r="L51" s="515"/>
      <c r="M51" s="595"/>
      <c r="N51" s="515"/>
      <c r="O51" s="606"/>
    </row>
    <row r="52" spans="1:15" ht="187.5" customHeight="1" x14ac:dyDescent="0.2">
      <c r="A52" s="505">
        <f t="shared" si="0"/>
        <v>46</v>
      </c>
      <c r="B52" s="512"/>
      <c r="C52" s="512"/>
      <c r="D52" s="525"/>
      <c r="E52" s="527" t="s">
        <v>585</v>
      </c>
      <c r="F52" s="518"/>
      <c r="G52" s="523"/>
      <c r="H52" s="509" t="s">
        <v>15</v>
      </c>
      <c r="I52" s="509" t="s">
        <v>15</v>
      </c>
      <c r="J52" s="661" t="s">
        <v>497</v>
      </c>
      <c r="K52" s="524" t="s">
        <v>586</v>
      </c>
      <c r="L52" s="506">
        <v>1</v>
      </c>
      <c r="M52" s="594" t="s">
        <v>587</v>
      </c>
      <c r="N52" s="506">
        <v>1</v>
      </c>
      <c r="O52" s="602" t="s">
        <v>1017</v>
      </c>
    </row>
    <row r="53" spans="1:15" ht="99" customHeight="1" x14ac:dyDescent="0.2">
      <c r="A53" s="505">
        <f t="shared" si="0"/>
        <v>47</v>
      </c>
      <c r="B53" s="512"/>
      <c r="C53" s="512"/>
      <c r="D53" s="525"/>
      <c r="E53" s="527" t="s">
        <v>588</v>
      </c>
      <c r="F53" s="527"/>
      <c r="G53" s="525"/>
      <c r="H53" s="511" t="s">
        <v>15</v>
      </c>
      <c r="I53" s="511" t="s">
        <v>15</v>
      </c>
      <c r="J53" s="661" t="s">
        <v>497</v>
      </c>
      <c r="K53" s="639" t="s">
        <v>589</v>
      </c>
      <c r="L53" s="506">
        <v>1</v>
      </c>
      <c r="M53" s="594" t="s">
        <v>590</v>
      </c>
      <c r="N53" s="506">
        <v>1</v>
      </c>
      <c r="O53" s="602" t="s">
        <v>1017</v>
      </c>
    </row>
    <row r="54" spans="1:15" ht="91.5" customHeight="1" x14ac:dyDescent="0.2">
      <c r="A54" s="505">
        <f t="shared" si="0"/>
        <v>48</v>
      </c>
      <c r="B54" s="512"/>
      <c r="C54" s="512"/>
      <c r="D54" s="525"/>
      <c r="E54" s="527" t="s">
        <v>591</v>
      </c>
      <c r="F54" s="527"/>
      <c r="G54" s="525"/>
      <c r="H54" s="511" t="s">
        <v>15</v>
      </c>
      <c r="I54" s="511" t="s">
        <v>15</v>
      </c>
      <c r="J54" s="661" t="s">
        <v>497</v>
      </c>
      <c r="K54" s="639" t="s">
        <v>592</v>
      </c>
      <c r="L54" s="506">
        <v>1</v>
      </c>
      <c r="M54" s="594" t="s">
        <v>593</v>
      </c>
      <c r="N54" s="506">
        <v>1</v>
      </c>
      <c r="O54" s="602" t="s">
        <v>1017</v>
      </c>
    </row>
    <row r="55" spans="1:15" ht="127.5" customHeight="1" x14ac:dyDescent="0.2">
      <c r="A55" s="505">
        <f t="shared" si="0"/>
        <v>49</v>
      </c>
      <c r="B55" s="512"/>
      <c r="C55" s="513"/>
      <c r="D55" s="522"/>
      <c r="E55" s="527" t="s">
        <v>594</v>
      </c>
      <c r="F55" s="527"/>
      <c r="G55" s="522"/>
      <c r="H55" s="511" t="s">
        <v>15</v>
      </c>
      <c r="I55" s="511" t="s">
        <v>15</v>
      </c>
      <c r="J55" s="661" t="s">
        <v>497</v>
      </c>
      <c r="K55" s="639" t="s">
        <v>595</v>
      </c>
      <c r="L55" s="506">
        <v>1</v>
      </c>
      <c r="M55" s="594" t="s">
        <v>596</v>
      </c>
      <c r="N55" s="506">
        <v>1</v>
      </c>
      <c r="O55" s="602" t="s">
        <v>1017</v>
      </c>
    </row>
    <row r="56" spans="1:15" ht="91.5" customHeight="1" x14ac:dyDescent="0.2">
      <c r="A56" s="505">
        <f t="shared" si="0"/>
        <v>50</v>
      </c>
      <c r="B56" s="512"/>
      <c r="C56" s="519" t="s">
        <v>990</v>
      </c>
      <c r="D56" s="511" t="s">
        <v>331</v>
      </c>
      <c r="E56" s="527" t="s">
        <v>597</v>
      </c>
      <c r="F56" s="527"/>
      <c r="G56" s="511" t="s">
        <v>598</v>
      </c>
      <c r="H56" s="511"/>
      <c r="I56" s="511"/>
      <c r="J56" s="661" t="s">
        <v>459</v>
      </c>
      <c r="K56" s="639" t="s">
        <v>599</v>
      </c>
      <c r="L56" s="506">
        <v>1</v>
      </c>
      <c r="M56" s="594" t="s">
        <v>954</v>
      </c>
      <c r="N56" s="506">
        <v>1</v>
      </c>
      <c r="O56" s="602" t="s">
        <v>1017</v>
      </c>
    </row>
    <row r="57" spans="1:15" ht="213" customHeight="1" x14ac:dyDescent="0.2">
      <c r="A57" s="505">
        <f t="shared" si="0"/>
        <v>51</v>
      </c>
      <c r="B57" s="512"/>
      <c r="C57" s="519" t="s">
        <v>991</v>
      </c>
      <c r="D57" s="511" t="s">
        <v>331</v>
      </c>
      <c r="E57" s="527" t="s">
        <v>600</v>
      </c>
      <c r="F57" s="527" t="s">
        <v>601</v>
      </c>
      <c r="G57" s="511" t="s">
        <v>602</v>
      </c>
      <c r="H57" s="511" t="s">
        <v>15</v>
      </c>
      <c r="I57" s="521"/>
      <c r="J57" s="661" t="s">
        <v>603</v>
      </c>
      <c r="K57" s="639" t="s">
        <v>604</v>
      </c>
      <c r="L57" s="506">
        <v>1</v>
      </c>
      <c r="M57" s="594" t="s">
        <v>605</v>
      </c>
      <c r="N57" s="506">
        <v>1</v>
      </c>
      <c r="O57" s="602" t="s">
        <v>1020</v>
      </c>
    </row>
    <row r="58" spans="1:15" ht="78.75" customHeight="1" x14ac:dyDescent="0.2">
      <c r="A58" s="505">
        <f t="shared" si="0"/>
        <v>52</v>
      </c>
      <c r="B58" s="512"/>
      <c r="C58" s="510" t="s">
        <v>606</v>
      </c>
      <c r="D58" s="520" t="s">
        <v>331</v>
      </c>
      <c r="E58" s="527" t="s">
        <v>607</v>
      </c>
      <c r="F58" s="528"/>
      <c r="G58" s="520" t="s">
        <v>608</v>
      </c>
      <c r="H58" s="511" t="s">
        <v>15</v>
      </c>
      <c r="I58" s="511" t="s">
        <v>15</v>
      </c>
      <c r="J58" s="661" t="s">
        <v>609</v>
      </c>
      <c r="K58" s="526" t="s">
        <v>610</v>
      </c>
      <c r="L58" s="506">
        <v>1</v>
      </c>
      <c r="M58" s="594" t="s">
        <v>611</v>
      </c>
      <c r="N58" s="506">
        <v>1</v>
      </c>
      <c r="O58" s="602" t="s">
        <v>1017</v>
      </c>
    </row>
    <row r="59" spans="1:15" ht="51" customHeight="1" x14ac:dyDescent="0.2">
      <c r="A59" s="505">
        <f t="shared" si="0"/>
        <v>53</v>
      </c>
      <c r="B59" s="512"/>
      <c r="C59" s="513"/>
      <c r="D59" s="522"/>
      <c r="E59" s="527" t="s">
        <v>612</v>
      </c>
      <c r="F59" s="528"/>
      <c r="G59" s="522"/>
      <c r="H59" s="511" t="s">
        <v>15</v>
      </c>
      <c r="I59" s="511" t="s">
        <v>15</v>
      </c>
      <c r="J59" s="661" t="s">
        <v>609</v>
      </c>
      <c r="K59" s="640" t="s">
        <v>610</v>
      </c>
      <c r="L59" s="506">
        <v>1</v>
      </c>
      <c r="M59" s="594" t="s">
        <v>613</v>
      </c>
      <c r="N59" s="506">
        <v>1</v>
      </c>
      <c r="O59" s="602" t="s">
        <v>1017</v>
      </c>
    </row>
    <row r="60" spans="1:15" ht="111.75" customHeight="1" x14ac:dyDescent="0.2">
      <c r="A60" s="505">
        <f t="shared" si="0"/>
        <v>54</v>
      </c>
      <c r="B60" s="513"/>
      <c r="C60" s="519" t="s">
        <v>614</v>
      </c>
      <c r="D60" s="511" t="s">
        <v>331</v>
      </c>
      <c r="E60" s="527" t="s">
        <v>615</v>
      </c>
      <c r="F60" s="527"/>
      <c r="G60" s="511" t="s">
        <v>616</v>
      </c>
      <c r="H60" s="528"/>
      <c r="I60" s="521"/>
      <c r="J60" s="511" t="s">
        <v>617</v>
      </c>
      <c r="K60" s="640" t="s">
        <v>618</v>
      </c>
      <c r="L60" s="506">
        <v>1</v>
      </c>
      <c r="M60" s="594" t="s">
        <v>619</v>
      </c>
      <c r="N60" s="506">
        <v>1</v>
      </c>
      <c r="O60" s="602" t="s">
        <v>1017</v>
      </c>
    </row>
    <row r="61" spans="1:15" ht="58.5" customHeight="1" x14ac:dyDescent="0.2">
      <c r="A61" s="505">
        <f t="shared" si="0"/>
        <v>55</v>
      </c>
      <c r="B61" s="529" t="s">
        <v>620</v>
      </c>
      <c r="C61" s="530" t="s">
        <v>621</v>
      </c>
      <c r="D61" s="509" t="s">
        <v>622</v>
      </c>
      <c r="E61" s="518" t="s">
        <v>623</v>
      </c>
      <c r="F61" s="508"/>
      <c r="G61" s="509" t="s">
        <v>624</v>
      </c>
      <c r="H61" s="509" t="s">
        <v>15</v>
      </c>
      <c r="I61" s="509" t="s">
        <v>15</v>
      </c>
      <c r="J61" s="660" t="s">
        <v>625</v>
      </c>
      <c r="K61" s="640" t="s">
        <v>626</v>
      </c>
      <c r="L61" s="506">
        <v>1</v>
      </c>
      <c r="M61" s="594" t="s">
        <v>955</v>
      </c>
      <c r="N61" s="506">
        <v>1</v>
      </c>
      <c r="O61" s="602" t="s">
        <v>1017</v>
      </c>
    </row>
    <row r="62" spans="1:15" ht="69" customHeight="1" x14ac:dyDescent="0.2">
      <c r="A62" s="505">
        <f t="shared" si="0"/>
        <v>56</v>
      </c>
      <c r="B62" s="531"/>
      <c r="C62" s="532"/>
      <c r="D62" s="509" t="s">
        <v>628</v>
      </c>
      <c r="E62" s="518" t="s">
        <v>629</v>
      </c>
      <c r="F62" s="508"/>
      <c r="G62" s="505" t="s">
        <v>630</v>
      </c>
      <c r="H62" s="508"/>
      <c r="I62" s="533"/>
      <c r="J62" s="660" t="s">
        <v>625</v>
      </c>
      <c r="K62" s="640" t="s">
        <v>626</v>
      </c>
      <c r="L62" s="506">
        <v>1</v>
      </c>
      <c r="M62" s="594" t="s">
        <v>627</v>
      </c>
      <c r="N62" s="506">
        <v>1</v>
      </c>
      <c r="O62" s="602" t="s">
        <v>1017</v>
      </c>
    </row>
    <row r="63" spans="1:15" ht="93.75" customHeight="1" x14ac:dyDescent="0.2">
      <c r="A63" s="505">
        <f t="shared" si="0"/>
        <v>57</v>
      </c>
      <c r="B63" s="531"/>
      <c r="C63" s="532"/>
      <c r="D63" s="534" t="s">
        <v>631</v>
      </c>
      <c r="E63" s="518" t="s">
        <v>632</v>
      </c>
      <c r="F63" s="664" t="s">
        <v>633</v>
      </c>
      <c r="G63" s="534" t="s">
        <v>634</v>
      </c>
      <c r="H63" s="509" t="s">
        <v>15</v>
      </c>
      <c r="I63" s="509" t="s">
        <v>15</v>
      </c>
      <c r="J63" s="660" t="s">
        <v>625</v>
      </c>
      <c r="K63" s="515"/>
      <c r="L63" s="515"/>
      <c r="M63" s="595"/>
      <c r="N63" s="515"/>
      <c r="O63" s="606"/>
    </row>
    <row r="64" spans="1:15" ht="37.5" customHeight="1" x14ac:dyDescent="0.2">
      <c r="A64" s="505">
        <f t="shared" si="0"/>
        <v>58</v>
      </c>
      <c r="B64" s="531"/>
      <c r="C64" s="532"/>
      <c r="D64" s="523"/>
      <c r="E64" s="518" t="s">
        <v>635</v>
      </c>
      <c r="F64" s="665"/>
      <c r="G64" s="523"/>
      <c r="H64" s="509" t="s">
        <v>15</v>
      </c>
      <c r="I64" s="509" t="s">
        <v>15</v>
      </c>
      <c r="J64" s="660" t="s">
        <v>625</v>
      </c>
      <c r="K64" s="515"/>
      <c r="L64" s="515"/>
      <c r="M64" s="595"/>
      <c r="N64" s="515"/>
      <c r="O64" s="606"/>
    </row>
    <row r="65" spans="1:15" ht="57.75" customHeight="1" x14ac:dyDescent="0.2">
      <c r="A65" s="505">
        <f t="shared" si="0"/>
        <v>59</v>
      </c>
      <c r="B65" s="531"/>
      <c r="C65" s="532"/>
      <c r="D65" s="523"/>
      <c r="E65" s="518" t="s">
        <v>636</v>
      </c>
      <c r="F65" s="665"/>
      <c r="G65" s="523"/>
      <c r="H65" s="509" t="s">
        <v>15</v>
      </c>
      <c r="I65" s="509" t="s">
        <v>15</v>
      </c>
      <c r="J65" s="660" t="s">
        <v>625</v>
      </c>
      <c r="K65" s="640" t="s">
        <v>637</v>
      </c>
      <c r="L65" s="506">
        <v>1</v>
      </c>
      <c r="M65" s="594" t="s">
        <v>638</v>
      </c>
      <c r="N65" s="506">
        <v>1</v>
      </c>
      <c r="O65" s="602" t="s">
        <v>1017</v>
      </c>
    </row>
    <row r="66" spans="1:15" ht="57.75" customHeight="1" x14ac:dyDescent="0.2">
      <c r="A66" s="505">
        <f t="shared" si="0"/>
        <v>60</v>
      </c>
      <c r="B66" s="531"/>
      <c r="C66" s="532"/>
      <c r="D66" s="523"/>
      <c r="E66" s="518" t="s">
        <v>639</v>
      </c>
      <c r="F66" s="665"/>
      <c r="G66" s="523"/>
      <c r="H66" s="509" t="s">
        <v>15</v>
      </c>
      <c r="I66" s="509" t="s">
        <v>15</v>
      </c>
      <c r="J66" s="660" t="s">
        <v>625</v>
      </c>
      <c r="K66" s="640" t="s">
        <v>637</v>
      </c>
      <c r="L66" s="506">
        <v>1</v>
      </c>
      <c r="M66" s="594" t="s">
        <v>638</v>
      </c>
      <c r="N66" s="506">
        <v>1</v>
      </c>
      <c r="O66" s="602" t="s">
        <v>1017</v>
      </c>
    </row>
    <row r="67" spans="1:15" ht="57.75" customHeight="1" x14ac:dyDescent="0.2">
      <c r="A67" s="505">
        <f t="shared" si="0"/>
        <v>61</v>
      </c>
      <c r="B67" s="531"/>
      <c r="C67" s="532"/>
      <c r="D67" s="523"/>
      <c r="E67" s="518" t="s">
        <v>640</v>
      </c>
      <c r="F67" s="665"/>
      <c r="G67" s="523"/>
      <c r="H67" s="509" t="s">
        <v>15</v>
      </c>
      <c r="I67" s="509" t="s">
        <v>15</v>
      </c>
      <c r="J67" s="660" t="s">
        <v>625</v>
      </c>
      <c r="K67" s="640" t="s">
        <v>637</v>
      </c>
      <c r="L67" s="506">
        <v>1</v>
      </c>
      <c r="M67" s="594" t="s">
        <v>638</v>
      </c>
      <c r="N67" s="506">
        <v>1</v>
      </c>
      <c r="O67" s="602" t="s">
        <v>1017</v>
      </c>
    </row>
    <row r="68" spans="1:15" ht="57.75" customHeight="1" x14ac:dyDescent="0.2">
      <c r="A68" s="505">
        <f t="shared" si="0"/>
        <v>62</v>
      </c>
      <c r="B68" s="531"/>
      <c r="C68" s="532"/>
      <c r="D68" s="523"/>
      <c r="E68" s="518" t="s">
        <v>641</v>
      </c>
      <c r="F68" s="665"/>
      <c r="G68" s="523"/>
      <c r="H68" s="509" t="s">
        <v>15</v>
      </c>
      <c r="I68" s="509" t="s">
        <v>15</v>
      </c>
      <c r="J68" s="660" t="s">
        <v>625</v>
      </c>
      <c r="K68" s="640" t="s">
        <v>637</v>
      </c>
      <c r="L68" s="506">
        <v>1</v>
      </c>
      <c r="M68" s="594" t="s">
        <v>638</v>
      </c>
      <c r="N68" s="506">
        <v>1</v>
      </c>
      <c r="O68" s="602" t="s">
        <v>1017</v>
      </c>
    </row>
    <row r="69" spans="1:15" ht="51" customHeight="1" x14ac:dyDescent="0.2">
      <c r="A69" s="505">
        <f t="shared" si="0"/>
        <v>63</v>
      </c>
      <c r="B69" s="531"/>
      <c r="C69" s="532"/>
      <c r="D69" s="535"/>
      <c r="E69" s="518" t="s">
        <v>642</v>
      </c>
      <c r="F69" s="659"/>
      <c r="G69" s="535"/>
      <c r="H69" s="509" t="s">
        <v>15</v>
      </c>
      <c r="I69" s="509" t="s">
        <v>15</v>
      </c>
      <c r="J69" s="660" t="s">
        <v>625</v>
      </c>
      <c r="K69" s="640" t="s">
        <v>637</v>
      </c>
      <c r="L69" s="506">
        <v>1</v>
      </c>
      <c r="M69" s="594" t="s">
        <v>638</v>
      </c>
      <c r="N69" s="506">
        <v>1</v>
      </c>
      <c r="O69" s="602" t="s">
        <v>1017</v>
      </c>
    </row>
    <row r="70" spans="1:15" ht="73.5" customHeight="1" x14ac:dyDescent="0.2">
      <c r="A70" s="505">
        <f t="shared" si="0"/>
        <v>64</v>
      </c>
      <c r="B70" s="531"/>
      <c r="C70" s="532"/>
      <c r="D70" s="509" t="s">
        <v>643</v>
      </c>
      <c r="E70" s="518" t="s">
        <v>644</v>
      </c>
      <c r="F70" s="518"/>
      <c r="G70" s="509" t="s">
        <v>645</v>
      </c>
      <c r="H70" s="508"/>
      <c r="I70" s="533"/>
      <c r="J70" s="660" t="s">
        <v>646</v>
      </c>
      <c r="K70" s="640" t="s">
        <v>647</v>
      </c>
      <c r="L70" s="506">
        <v>1</v>
      </c>
      <c r="M70" s="594" t="s">
        <v>648</v>
      </c>
      <c r="N70" s="506">
        <v>1</v>
      </c>
      <c r="O70" s="602" t="s">
        <v>1017</v>
      </c>
    </row>
    <row r="71" spans="1:15" ht="70.5" customHeight="1" x14ac:dyDescent="0.2">
      <c r="A71" s="505">
        <f t="shared" si="0"/>
        <v>65</v>
      </c>
      <c r="B71" s="531"/>
      <c r="C71" s="532"/>
      <c r="D71" s="534" t="s">
        <v>649</v>
      </c>
      <c r="E71" s="518" t="s">
        <v>650</v>
      </c>
      <c r="F71" s="508"/>
      <c r="G71" s="534" t="s">
        <v>651</v>
      </c>
      <c r="H71" s="509"/>
      <c r="I71" s="509"/>
      <c r="J71" s="660" t="s">
        <v>192</v>
      </c>
      <c r="K71" s="639" t="s">
        <v>652</v>
      </c>
      <c r="L71" s="506">
        <v>1</v>
      </c>
      <c r="M71" s="594" t="s">
        <v>653</v>
      </c>
      <c r="N71" s="506">
        <v>1</v>
      </c>
      <c r="O71" s="602" t="s">
        <v>1017</v>
      </c>
    </row>
    <row r="72" spans="1:15" ht="84.75" customHeight="1" x14ac:dyDescent="0.2">
      <c r="A72" s="505">
        <f t="shared" si="0"/>
        <v>66</v>
      </c>
      <c r="B72" s="531"/>
      <c r="C72" s="532"/>
      <c r="D72" s="523"/>
      <c r="E72" s="518" t="s">
        <v>654</v>
      </c>
      <c r="F72" s="508"/>
      <c r="G72" s="523"/>
      <c r="H72" s="509" t="s">
        <v>15</v>
      </c>
      <c r="I72" s="509" t="s">
        <v>15</v>
      </c>
      <c r="J72" s="660" t="s">
        <v>655</v>
      </c>
      <c r="K72" s="640" t="s">
        <v>656</v>
      </c>
      <c r="L72" s="506">
        <v>1</v>
      </c>
      <c r="M72" s="594" t="s">
        <v>657</v>
      </c>
      <c r="N72" s="506">
        <v>1</v>
      </c>
      <c r="O72" s="602" t="s">
        <v>1017</v>
      </c>
    </row>
    <row r="73" spans="1:15" ht="99.75" x14ac:dyDescent="0.2">
      <c r="A73" s="505">
        <f t="shared" ref="A73:A87" si="1">+A72+1</f>
        <v>67</v>
      </c>
      <c r="B73" s="531"/>
      <c r="C73" s="532"/>
      <c r="D73" s="535"/>
      <c r="E73" s="518" t="s">
        <v>658</v>
      </c>
      <c r="F73" s="518"/>
      <c r="G73" s="535"/>
      <c r="H73" s="508"/>
      <c r="I73" s="533"/>
      <c r="J73" s="660" t="s">
        <v>655</v>
      </c>
      <c r="K73" s="640" t="s">
        <v>656</v>
      </c>
      <c r="L73" s="506">
        <v>1</v>
      </c>
      <c r="M73" s="594" t="s">
        <v>659</v>
      </c>
      <c r="N73" s="506">
        <v>1</v>
      </c>
      <c r="O73" s="602" t="s">
        <v>1017</v>
      </c>
    </row>
    <row r="74" spans="1:15" ht="102" customHeight="1" x14ac:dyDescent="0.2">
      <c r="A74" s="505">
        <f t="shared" si="1"/>
        <v>68</v>
      </c>
      <c r="B74" s="531"/>
      <c r="C74" s="536"/>
      <c r="D74" s="518" t="s">
        <v>660</v>
      </c>
      <c r="E74" s="518" t="s">
        <v>661</v>
      </c>
      <c r="F74" s="518"/>
      <c r="G74" s="509" t="s">
        <v>662</v>
      </c>
      <c r="H74" s="508"/>
      <c r="I74" s="533"/>
      <c r="J74" s="660" t="s">
        <v>646</v>
      </c>
      <c r="K74" s="639" t="s">
        <v>663</v>
      </c>
      <c r="L74" s="506">
        <v>1</v>
      </c>
      <c r="M74" s="599" t="s">
        <v>664</v>
      </c>
      <c r="N74" s="506">
        <v>1</v>
      </c>
      <c r="O74" s="602" t="s">
        <v>1017</v>
      </c>
    </row>
    <row r="75" spans="1:15" ht="61.5" customHeight="1" x14ac:dyDescent="0.2">
      <c r="A75" s="505">
        <f t="shared" si="1"/>
        <v>69</v>
      </c>
      <c r="B75" s="531"/>
      <c r="C75" s="530" t="s">
        <v>665</v>
      </c>
      <c r="D75" s="509" t="s">
        <v>666</v>
      </c>
      <c r="E75" s="518" t="s">
        <v>667</v>
      </c>
      <c r="F75" s="518"/>
      <c r="G75" s="509" t="s">
        <v>668</v>
      </c>
      <c r="H75" s="508"/>
      <c r="I75" s="533"/>
      <c r="J75" s="660" t="s">
        <v>646</v>
      </c>
      <c r="K75" s="640" t="s">
        <v>647</v>
      </c>
      <c r="L75" s="506">
        <v>1</v>
      </c>
      <c r="M75" s="594" t="s">
        <v>669</v>
      </c>
      <c r="N75" s="506">
        <v>1</v>
      </c>
      <c r="O75" s="602" t="s">
        <v>1017</v>
      </c>
    </row>
    <row r="76" spans="1:15" ht="132" customHeight="1" x14ac:dyDescent="0.2">
      <c r="A76" s="505">
        <f t="shared" si="1"/>
        <v>70</v>
      </c>
      <c r="B76" s="531"/>
      <c r="C76" s="536"/>
      <c r="D76" s="509" t="s">
        <v>670</v>
      </c>
      <c r="E76" s="518" t="s">
        <v>671</v>
      </c>
      <c r="F76" s="518"/>
      <c r="G76" s="509" t="s">
        <v>672</v>
      </c>
      <c r="H76" s="508"/>
      <c r="I76" s="533"/>
      <c r="J76" s="660" t="s">
        <v>646</v>
      </c>
      <c r="K76" s="640" t="s">
        <v>673</v>
      </c>
      <c r="L76" s="506">
        <v>1</v>
      </c>
      <c r="M76" s="594" t="s">
        <v>674</v>
      </c>
      <c r="N76" s="506">
        <v>1</v>
      </c>
      <c r="O76" s="602" t="s">
        <v>1017</v>
      </c>
    </row>
    <row r="77" spans="1:15" ht="133.5" customHeight="1" x14ac:dyDescent="0.2">
      <c r="A77" s="505">
        <f t="shared" si="1"/>
        <v>71</v>
      </c>
      <c r="B77" s="531"/>
      <c r="C77" s="530" t="s">
        <v>675</v>
      </c>
      <c r="D77" s="509" t="s">
        <v>676</v>
      </c>
      <c r="E77" s="518" t="s">
        <v>677</v>
      </c>
      <c r="F77" s="518"/>
      <c r="G77" s="509" t="s">
        <v>678</v>
      </c>
      <c r="H77" s="508"/>
      <c r="I77" s="533"/>
      <c r="J77" s="660" t="s">
        <v>646</v>
      </c>
      <c r="K77" s="526" t="s">
        <v>679</v>
      </c>
      <c r="L77" s="506">
        <v>1</v>
      </c>
      <c r="M77" s="594" t="s">
        <v>680</v>
      </c>
      <c r="N77" s="506">
        <v>1</v>
      </c>
      <c r="O77" s="602" t="s">
        <v>1017</v>
      </c>
    </row>
    <row r="78" spans="1:15" ht="147" customHeight="1" x14ac:dyDescent="0.2">
      <c r="A78" s="505">
        <f t="shared" si="1"/>
        <v>72</v>
      </c>
      <c r="B78" s="531"/>
      <c r="C78" s="537"/>
      <c r="D78" s="509" t="s">
        <v>681</v>
      </c>
      <c r="E78" s="518" t="s">
        <v>682</v>
      </c>
      <c r="F78" s="518"/>
      <c r="G78" s="509" t="s">
        <v>683</v>
      </c>
      <c r="H78" s="508"/>
      <c r="I78" s="533"/>
      <c r="J78" s="660" t="s">
        <v>646</v>
      </c>
      <c r="K78" s="640" t="s">
        <v>684</v>
      </c>
      <c r="L78" s="506">
        <v>1</v>
      </c>
      <c r="M78" s="594" t="s">
        <v>680</v>
      </c>
      <c r="N78" s="506">
        <v>1</v>
      </c>
      <c r="O78" s="602" t="s">
        <v>1017</v>
      </c>
    </row>
    <row r="79" spans="1:15" ht="69.75" customHeight="1" x14ac:dyDescent="0.2">
      <c r="A79" s="505">
        <f t="shared" si="1"/>
        <v>73</v>
      </c>
      <c r="B79" s="538"/>
      <c r="C79" s="539"/>
      <c r="D79" s="509" t="s">
        <v>685</v>
      </c>
      <c r="E79" s="518" t="s">
        <v>686</v>
      </c>
      <c r="F79" s="518"/>
      <c r="G79" s="509" t="s">
        <v>683</v>
      </c>
      <c r="H79" s="508"/>
      <c r="I79" s="533"/>
      <c r="J79" s="660" t="s">
        <v>646</v>
      </c>
      <c r="K79" s="526" t="s">
        <v>687</v>
      </c>
      <c r="L79" s="506">
        <v>1</v>
      </c>
      <c r="M79" s="594" t="s">
        <v>688</v>
      </c>
      <c r="N79" s="506">
        <v>1</v>
      </c>
      <c r="O79" s="602" t="s">
        <v>1017</v>
      </c>
    </row>
    <row r="80" spans="1:15" ht="102.75" customHeight="1" x14ac:dyDescent="0.2">
      <c r="A80" s="505">
        <f t="shared" si="1"/>
        <v>74</v>
      </c>
      <c r="B80" s="510" t="s">
        <v>689</v>
      </c>
      <c r="C80" s="519" t="s">
        <v>690</v>
      </c>
      <c r="D80" s="511" t="s">
        <v>331</v>
      </c>
      <c r="E80" s="527" t="s">
        <v>691</v>
      </c>
      <c r="F80" s="528"/>
      <c r="G80" s="511" t="s">
        <v>692</v>
      </c>
      <c r="H80" s="511" t="s">
        <v>15</v>
      </c>
      <c r="I80" s="511" t="s">
        <v>15</v>
      </c>
      <c r="J80" s="661" t="s">
        <v>693</v>
      </c>
      <c r="K80" s="526" t="s">
        <v>956</v>
      </c>
      <c r="L80" s="506">
        <v>1</v>
      </c>
      <c r="M80" s="594" t="s">
        <v>694</v>
      </c>
      <c r="N80" s="506">
        <v>1</v>
      </c>
      <c r="O80" s="602" t="s">
        <v>1017</v>
      </c>
    </row>
    <row r="81" spans="1:15" ht="207" customHeight="1" x14ac:dyDescent="0.2">
      <c r="A81" s="505">
        <f t="shared" si="1"/>
        <v>75</v>
      </c>
      <c r="B81" s="512"/>
      <c r="C81" s="519" t="s">
        <v>695</v>
      </c>
      <c r="D81" s="511" t="s">
        <v>331</v>
      </c>
      <c r="E81" s="527" t="s">
        <v>696</v>
      </c>
      <c r="F81" s="528"/>
      <c r="G81" s="511" t="s">
        <v>697</v>
      </c>
      <c r="H81" s="511" t="s">
        <v>15</v>
      </c>
      <c r="I81" s="511" t="s">
        <v>15</v>
      </c>
      <c r="J81" s="661" t="s">
        <v>693</v>
      </c>
      <c r="K81" s="526" t="s">
        <v>698</v>
      </c>
      <c r="L81" s="506">
        <v>1</v>
      </c>
      <c r="M81" s="594" t="s">
        <v>979</v>
      </c>
      <c r="N81" s="506">
        <v>1</v>
      </c>
      <c r="O81" s="602" t="s">
        <v>1021</v>
      </c>
    </row>
    <row r="82" spans="1:15" ht="258" customHeight="1" x14ac:dyDescent="0.2">
      <c r="A82" s="505">
        <f t="shared" si="1"/>
        <v>76</v>
      </c>
      <c r="B82" s="512"/>
      <c r="C82" s="519" t="s">
        <v>699</v>
      </c>
      <c r="D82" s="511" t="s">
        <v>331</v>
      </c>
      <c r="E82" s="527" t="s">
        <v>700</v>
      </c>
      <c r="F82" s="528"/>
      <c r="G82" s="511" t="s">
        <v>992</v>
      </c>
      <c r="H82" s="511" t="s">
        <v>15</v>
      </c>
      <c r="I82" s="511" t="s">
        <v>15</v>
      </c>
      <c r="J82" s="661" t="s">
        <v>693</v>
      </c>
      <c r="K82" s="640" t="s">
        <v>701</v>
      </c>
      <c r="L82" s="506">
        <v>1</v>
      </c>
      <c r="M82" s="594" t="s">
        <v>980</v>
      </c>
      <c r="N82" s="506">
        <v>1</v>
      </c>
      <c r="O82" s="602" t="s">
        <v>1022</v>
      </c>
    </row>
    <row r="83" spans="1:15" ht="82.5" customHeight="1" x14ac:dyDescent="0.2">
      <c r="A83" s="505">
        <f t="shared" si="1"/>
        <v>77</v>
      </c>
      <c r="B83" s="512"/>
      <c r="C83" s="519" t="s">
        <v>702</v>
      </c>
      <c r="D83" s="511" t="s">
        <v>331</v>
      </c>
      <c r="E83" s="527" t="s">
        <v>703</v>
      </c>
      <c r="F83" s="508" t="s">
        <v>704</v>
      </c>
      <c r="G83" s="509" t="s">
        <v>705</v>
      </c>
      <c r="H83" s="509" t="s">
        <v>15</v>
      </c>
      <c r="I83" s="509" t="s">
        <v>15</v>
      </c>
      <c r="J83" s="661" t="s">
        <v>693</v>
      </c>
      <c r="K83" s="640" t="s">
        <v>706</v>
      </c>
      <c r="L83" s="609">
        <v>0.7</v>
      </c>
      <c r="M83" s="594" t="s">
        <v>984</v>
      </c>
      <c r="N83" s="609">
        <v>0.7</v>
      </c>
      <c r="O83" s="602" t="s">
        <v>1027</v>
      </c>
    </row>
    <row r="84" spans="1:15" ht="96.75" customHeight="1" x14ac:dyDescent="0.2">
      <c r="A84" s="505">
        <f t="shared" si="1"/>
        <v>78</v>
      </c>
      <c r="B84" s="513"/>
      <c r="C84" s="514" t="s">
        <v>707</v>
      </c>
      <c r="D84" s="511" t="s">
        <v>331</v>
      </c>
      <c r="E84" s="527" t="s">
        <v>708</v>
      </c>
      <c r="F84" s="527"/>
      <c r="G84" s="540" t="s">
        <v>709</v>
      </c>
      <c r="H84" s="528"/>
      <c r="I84" s="521"/>
      <c r="J84" s="661" t="s">
        <v>693</v>
      </c>
      <c r="K84" s="639" t="s">
        <v>710</v>
      </c>
      <c r="L84" s="506">
        <v>1</v>
      </c>
      <c r="M84" s="594" t="s">
        <v>711</v>
      </c>
      <c r="N84" s="506">
        <v>1</v>
      </c>
      <c r="O84" s="602" t="s">
        <v>1017</v>
      </c>
    </row>
    <row r="85" spans="1:15" ht="93" customHeight="1" x14ac:dyDescent="0.2">
      <c r="A85" s="505">
        <f t="shared" si="1"/>
        <v>79</v>
      </c>
      <c r="B85" s="529" t="s">
        <v>712</v>
      </c>
      <c r="C85" s="529" t="s">
        <v>713</v>
      </c>
      <c r="D85" s="534" t="s">
        <v>331</v>
      </c>
      <c r="E85" s="518" t="s">
        <v>714</v>
      </c>
      <c r="F85" s="534"/>
      <c r="G85" s="509" t="s">
        <v>715</v>
      </c>
      <c r="H85" s="509" t="s">
        <v>15</v>
      </c>
      <c r="I85" s="509" t="s">
        <v>15</v>
      </c>
      <c r="J85" s="660" t="s">
        <v>716</v>
      </c>
      <c r="K85" s="640" t="s">
        <v>717</v>
      </c>
      <c r="L85" s="506">
        <v>1</v>
      </c>
      <c r="M85" s="594" t="s">
        <v>718</v>
      </c>
      <c r="N85" s="506">
        <v>1</v>
      </c>
      <c r="O85" s="602" t="s">
        <v>1017</v>
      </c>
    </row>
    <row r="86" spans="1:15" ht="101.25" customHeight="1" x14ac:dyDescent="0.2">
      <c r="A86" s="505">
        <f t="shared" si="1"/>
        <v>80</v>
      </c>
      <c r="B86" s="531"/>
      <c r="C86" s="538"/>
      <c r="D86" s="535"/>
      <c r="E86" s="518" t="s">
        <v>719</v>
      </c>
      <c r="F86" s="535"/>
      <c r="G86" s="509"/>
      <c r="H86" s="509"/>
      <c r="I86" s="509"/>
      <c r="J86" s="660" t="s">
        <v>716</v>
      </c>
      <c r="K86" s="640" t="s">
        <v>717</v>
      </c>
      <c r="L86" s="506">
        <v>1</v>
      </c>
      <c r="M86" s="594" t="s">
        <v>957</v>
      </c>
      <c r="N86" s="506">
        <v>1</v>
      </c>
      <c r="O86" s="602" t="s">
        <v>1017</v>
      </c>
    </row>
    <row r="87" spans="1:15" ht="200.25" customHeight="1" x14ac:dyDescent="0.2">
      <c r="A87" s="505">
        <f t="shared" si="1"/>
        <v>81</v>
      </c>
      <c r="B87" s="531"/>
      <c r="C87" s="541" t="s">
        <v>720</v>
      </c>
      <c r="D87" s="509" t="s">
        <v>331</v>
      </c>
      <c r="E87" s="518" t="s">
        <v>721</v>
      </c>
      <c r="F87" s="508"/>
      <c r="G87" s="509" t="s">
        <v>722</v>
      </c>
      <c r="H87" s="509" t="s">
        <v>15</v>
      </c>
      <c r="I87" s="509" t="s">
        <v>15</v>
      </c>
      <c r="J87" s="660" t="s">
        <v>716</v>
      </c>
      <c r="K87" s="526" t="s">
        <v>723</v>
      </c>
      <c r="L87" s="506">
        <v>1</v>
      </c>
      <c r="M87" s="594" t="s">
        <v>957</v>
      </c>
      <c r="N87" s="506">
        <v>1</v>
      </c>
      <c r="O87" s="602" t="s">
        <v>1017</v>
      </c>
    </row>
    <row r="88" spans="1:15" ht="174.75" customHeight="1" x14ac:dyDescent="0.2">
      <c r="A88" s="505">
        <f>+A87+1</f>
        <v>82</v>
      </c>
      <c r="B88" s="531"/>
      <c r="C88" s="529" t="s">
        <v>724</v>
      </c>
      <c r="D88" s="534" t="s">
        <v>331</v>
      </c>
      <c r="E88" s="518" t="s">
        <v>998</v>
      </c>
      <c r="F88" s="534" t="s">
        <v>725</v>
      </c>
      <c r="G88" s="534" t="s">
        <v>726</v>
      </c>
      <c r="H88" s="509" t="s">
        <v>15</v>
      </c>
      <c r="I88" s="509" t="s">
        <v>15</v>
      </c>
      <c r="J88" s="660" t="s">
        <v>727</v>
      </c>
      <c r="K88" s="640" t="s">
        <v>729</v>
      </c>
      <c r="L88" s="506">
        <v>1</v>
      </c>
      <c r="M88" s="594" t="s">
        <v>958</v>
      </c>
      <c r="N88" s="506">
        <v>1</v>
      </c>
      <c r="O88" s="602" t="s">
        <v>1017</v>
      </c>
    </row>
    <row r="89" spans="1:15" ht="59.25" customHeight="1" x14ac:dyDescent="0.2">
      <c r="A89" s="505">
        <f t="shared" ref="A89:A152" si="2">+A88+1</f>
        <v>83</v>
      </c>
      <c r="B89" s="531"/>
      <c r="C89" s="531"/>
      <c r="D89" s="523"/>
      <c r="E89" s="518" t="s">
        <v>728</v>
      </c>
      <c r="F89" s="523"/>
      <c r="G89" s="523"/>
      <c r="H89" s="509" t="s">
        <v>15</v>
      </c>
      <c r="I89" s="509" t="s">
        <v>15</v>
      </c>
      <c r="J89" s="660" t="s">
        <v>192</v>
      </c>
      <c r="K89" s="640" t="s">
        <v>729</v>
      </c>
      <c r="L89" s="506">
        <v>1</v>
      </c>
      <c r="M89" s="594" t="s">
        <v>958</v>
      </c>
      <c r="N89" s="506">
        <v>1</v>
      </c>
      <c r="O89" s="602" t="s">
        <v>1017</v>
      </c>
    </row>
    <row r="90" spans="1:15" ht="62.25" customHeight="1" x14ac:dyDescent="0.2">
      <c r="A90" s="505">
        <f t="shared" si="2"/>
        <v>84</v>
      </c>
      <c r="B90" s="531"/>
      <c r="C90" s="531"/>
      <c r="D90" s="523"/>
      <c r="E90" s="518" t="s">
        <v>730</v>
      </c>
      <c r="F90" s="523"/>
      <c r="G90" s="523"/>
      <c r="H90" s="509" t="s">
        <v>15</v>
      </c>
      <c r="I90" s="509" t="s">
        <v>15</v>
      </c>
      <c r="J90" s="660" t="s">
        <v>192</v>
      </c>
      <c r="K90" s="640" t="s">
        <v>729</v>
      </c>
      <c r="L90" s="506">
        <v>1</v>
      </c>
      <c r="M90" s="594" t="s">
        <v>958</v>
      </c>
      <c r="N90" s="506">
        <v>1</v>
      </c>
      <c r="O90" s="602" t="s">
        <v>1017</v>
      </c>
    </row>
    <row r="91" spans="1:15" ht="60" customHeight="1" x14ac:dyDescent="0.2">
      <c r="A91" s="505">
        <f t="shared" si="2"/>
        <v>85</v>
      </c>
      <c r="B91" s="531"/>
      <c r="C91" s="531"/>
      <c r="D91" s="523"/>
      <c r="E91" s="518" t="s">
        <v>731</v>
      </c>
      <c r="F91" s="523"/>
      <c r="G91" s="523"/>
      <c r="H91" s="509" t="s">
        <v>15</v>
      </c>
      <c r="I91" s="509" t="s">
        <v>15</v>
      </c>
      <c r="J91" s="660" t="s">
        <v>192</v>
      </c>
      <c r="K91" s="640" t="s">
        <v>729</v>
      </c>
      <c r="L91" s="506">
        <v>1</v>
      </c>
      <c r="M91" s="594" t="s">
        <v>958</v>
      </c>
      <c r="N91" s="506">
        <v>1</v>
      </c>
      <c r="O91" s="602" t="s">
        <v>1017</v>
      </c>
    </row>
    <row r="92" spans="1:15" ht="69" customHeight="1" x14ac:dyDescent="0.2">
      <c r="A92" s="505">
        <f t="shared" si="2"/>
        <v>86</v>
      </c>
      <c r="B92" s="531"/>
      <c r="C92" s="531"/>
      <c r="D92" s="523"/>
      <c r="E92" s="518" t="s">
        <v>732</v>
      </c>
      <c r="F92" s="523"/>
      <c r="G92" s="523"/>
      <c r="H92" s="509" t="s">
        <v>15</v>
      </c>
      <c r="I92" s="509" t="s">
        <v>15</v>
      </c>
      <c r="J92" s="660" t="s">
        <v>192</v>
      </c>
      <c r="K92" s="640" t="s">
        <v>729</v>
      </c>
      <c r="L92" s="506">
        <v>1</v>
      </c>
      <c r="M92" s="594" t="s">
        <v>958</v>
      </c>
      <c r="N92" s="506">
        <v>1</v>
      </c>
      <c r="O92" s="602" t="s">
        <v>1017</v>
      </c>
    </row>
    <row r="93" spans="1:15" ht="62.25" customHeight="1" x14ac:dyDescent="0.2">
      <c r="A93" s="505">
        <f t="shared" si="2"/>
        <v>87</v>
      </c>
      <c r="B93" s="531"/>
      <c r="C93" s="531"/>
      <c r="D93" s="523"/>
      <c r="E93" s="518" t="s">
        <v>733</v>
      </c>
      <c r="F93" s="523"/>
      <c r="G93" s="523"/>
      <c r="H93" s="509" t="s">
        <v>15</v>
      </c>
      <c r="I93" s="509" t="s">
        <v>15</v>
      </c>
      <c r="J93" s="660" t="s">
        <v>192</v>
      </c>
      <c r="K93" s="640" t="s">
        <v>729</v>
      </c>
      <c r="L93" s="506">
        <v>1</v>
      </c>
      <c r="M93" s="594" t="s">
        <v>958</v>
      </c>
      <c r="N93" s="506">
        <v>1</v>
      </c>
      <c r="O93" s="602" t="s">
        <v>1017</v>
      </c>
    </row>
    <row r="94" spans="1:15" ht="69" customHeight="1" x14ac:dyDescent="0.2">
      <c r="A94" s="505">
        <f t="shared" si="2"/>
        <v>88</v>
      </c>
      <c r="B94" s="531"/>
      <c r="C94" s="531"/>
      <c r="D94" s="523"/>
      <c r="E94" s="518" t="s">
        <v>999</v>
      </c>
      <c r="F94" s="523"/>
      <c r="G94" s="523"/>
      <c r="H94" s="509" t="s">
        <v>15</v>
      </c>
      <c r="I94" s="509" t="s">
        <v>15</v>
      </c>
      <c r="J94" s="660" t="s">
        <v>734</v>
      </c>
      <c r="K94" s="640" t="s">
        <v>729</v>
      </c>
      <c r="L94" s="506">
        <v>1</v>
      </c>
      <c r="M94" s="594" t="s">
        <v>958</v>
      </c>
      <c r="N94" s="506">
        <v>1</v>
      </c>
      <c r="O94" s="602" t="s">
        <v>1017</v>
      </c>
    </row>
    <row r="95" spans="1:15" ht="231.75" customHeight="1" x14ac:dyDescent="0.2">
      <c r="A95" s="505">
        <f t="shared" si="2"/>
        <v>89</v>
      </c>
      <c r="B95" s="531"/>
      <c r="C95" s="531"/>
      <c r="D95" s="523"/>
      <c r="E95" s="518" t="s">
        <v>1000</v>
      </c>
      <c r="F95" s="523"/>
      <c r="G95" s="523"/>
      <c r="H95" s="509" t="s">
        <v>15</v>
      </c>
      <c r="I95" s="509" t="s">
        <v>15</v>
      </c>
      <c r="J95" s="660" t="s">
        <v>735</v>
      </c>
      <c r="K95" s="640" t="s">
        <v>729</v>
      </c>
      <c r="L95" s="610">
        <v>0.9</v>
      </c>
      <c r="M95" s="594" t="s">
        <v>1008</v>
      </c>
      <c r="N95" s="609">
        <v>0.7</v>
      </c>
      <c r="O95" s="602" t="s">
        <v>1023</v>
      </c>
    </row>
    <row r="96" spans="1:15" ht="125.25" customHeight="1" x14ac:dyDescent="0.2">
      <c r="A96" s="505">
        <f t="shared" si="2"/>
        <v>90</v>
      </c>
      <c r="B96" s="531"/>
      <c r="C96" s="538"/>
      <c r="D96" s="535"/>
      <c r="E96" s="518" t="s">
        <v>1001</v>
      </c>
      <c r="F96" s="535"/>
      <c r="G96" s="535"/>
      <c r="H96" s="509" t="s">
        <v>15</v>
      </c>
      <c r="I96" s="509" t="s">
        <v>15</v>
      </c>
      <c r="J96" s="660" t="s">
        <v>734</v>
      </c>
      <c r="K96" s="639" t="s">
        <v>736</v>
      </c>
      <c r="L96" s="506">
        <v>1</v>
      </c>
      <c r="M96" s="594" t="s">
        <v>958</v>
      </c>
      <c r="N96" s="506">
        <v>1</v>
      </c>
      <c r="O96" s="602" t="s">
        <v>1017</v>
      </c>
    </row>
    <row r="97" spans="1:19" ht="158.25" customHeight="1" x14ac:dyDescent="0.2">
      <c r="A97" s="505">
        <f t="shared" si="2"/>
        <v>91</v>
      </c>
      <c r="B97" s="531"/>
      <c r="C97" s="529" t="s">
        <v>737</v>
      </c>
      <c r="D97" s="509" t="s">
        <v>331</v>
      </c>
      <c r="E97" s="518" t="s">
        <v>738</v>
      </c>
      <c r="F97" s="534"/>
      <c r="G97" s="534" t="s">
        <v>739</v>
      </c>
      <c r="H97" s="509" t="s">
        <v>15</v>
      </c>
      <c r="I97" s="509" t="s">
        <v>15</v>
      </c>
      <c r="J97" s="660" t="s">
        <v>187</v>
      </c>
      <c r="K97" s="640" t="s">
        <v>740</v>
      </c>
      <c r="L97" s="506">
        <v>1</v>
      </c>
      <c r="M97" s="594" t="s">
        <v>959</v>
      </c>
      <c r="N97" s="506">
        <v>1</v>
      </c>
      <c r="O97" s="602" t="s">
        <v>1017</v>
      </c>
    </row>
    <row r="98" spans="1:19" ht="58.5" customHeight="1" x14ac:dyDescent="0.2">
      <c r="A98" s="505">
        <f t="shared" si="2"/>
        <v>92</v>
      </c>
      <c r="B98" s="531"/>
      <c r="C98" s="538"/>
      <c r="D98" s="509" t="s">
        <v>331</v>
      </c>
      <c r="E98" s="518" t="s">
        <v>741</v>
      </c>
      <c r="F98" s="535"/>
      <c r="G98" s="535"/>
      <c r="H98" s="509" t="s">
        <v>15</v>
      </c>
      <c r="I98" s="509" t="s">
        <v>15</v>
      </c>
      <c r="J98" s="660" t="s">
        <v>742</v>
      </c>
      <c r="K98" s="677" t="s">
        <v>740</v>
      </c>
      <c r="L98" s="506">
        <v>1</v>
      </c>
      <c r="M98" s="594" t="s">
        <v>960</v>
      </c>
      <c r="N98" s="506">
        <v>1</v>
      </c>
      <c r="O98" s="602" t="s">
        <v>1017</v>
      </c>
    </row>
    <row r="99" spans="1:19" ht="148.5" customHeight="1" x14ac:dyDescent="0.2">
      <c r="A99" s="505">
        <f t="shared" si="2"/>
        <v>93</v>
      </c>
      <c r="B99" s="531"/>
      <c r="C99" s="541" t="s">
        <v>743</v>
      </c>
      <c r="D99" s="509" t="s">
        <v>331</v>
      </c>
      <c r="E99" s="518" t="s">
        <v>744</v>
      </c>
      <c r="F99" s="508"/>
      <c r="G99" s="509" t="s">
        <v>745</v>
      </c>
      <c r="H99" s="509"/>
      <c r="I99" s="509" t="s">
        <v>15</v>
      </c>
      <c r="J99" s="660" t="s">
        <v>192</v>
      </c>
      <c r="K99" s="639" t="s">
        <v>746</v>
      </c>
      <c r="L99" s="506">
        <v>1</v>
      </c>
      <c r="M99" s="594" t="s">
        <v>961</v>
      </c>
      <c r="N99" s="506">
        <v>1</v>
      </c>
      <c r="O99" s="602" t="s">
        <v>1017</v>
      </c>
    </row>
    <row r="100" spans="1:19" ht="15.75" customHeight="1" x14ac:dyDescent="0.2">
      <c r="A100" s="505">
        <f t="shared" si="2"/>
        <v>94</v>
      </c>
      <c r="B100" s="531"/>
      <c r="C100" s="542" t="s">
        <v>747</v>
      </c>
      <c r="D100" s="509" t="s">
        <v>331</v>
      </c>
      <c r="E100" s="518" t="s">
        <v>748</v>
      </c>
      <c r="F100" s="518"/>
      <c r="G100" s="509" t="s">
        <v>749</v>
      </c>
      <c r="H100" s="509" t="s">
        <v>331</v>
      </c>
      <c r="I100" s="509" t="s">
        <v>331</v>
      </c>
      <c r="J100" s="509" t="s">
        <v>331</v>
      </c>
      <c r="K100" s="515"/>
      <c r="L100" s="515"/>
      <c r="M100" s="595"/>
      <c r="N100" s="515"/>
      <c r="O100" s="606"/>
    </row>
    <row r="101" spans="1:19" ht="133.5" customHeight="1" x14ac:dyDescent="0.2">
      <c r="A101" s="505">
        <f t="shared" si="2"/>
        <v>95</v>
      </c>
      <c r="B101" s="531"/>
      <c r="C101" s="529" t="s">
        <v>750</v>
      </c>
      <c r="D101" s="509" t="s">
        <v>331</v>
      </c>
      <c r="E101" s="666" t="s">
        <v>1002</v>
      </c>
      <c r="F101" s="508" t="s">
        <v>751</v>
      </c>
      <c r="G101" s="509" t="s">
        <v>752</v>
      </c>
      <c r="H101" s="509" t="s">
        <v>15</v>
      </c>
      <c r="I101" s="509" t="s">
        <v>15</v>
      </c>
      <c r="J101" s="660" t="s">
        <v>753</v>
      </c>
      <c r="K101" s="639" t="s">
        <v>754</v>
      </c>
      <c r="L101" s="506">
        <v>1</v>
      </c>
      <c r="M101" s="594" t="s">
        <v>959</v>
      </c>
      <c r="N101" s="506">
        <v>1</v>
      </c>
      <c r="O101" s="602" t="s">
        <v>1017</v>
      </c>
    </row>
    <row r="102" spans="1:19" ht="129" customHeight="1" x14ac:dyDescent="0.2">
      <c r="A102" s="505">
        <f t="shared" si="2"/>
        <v>96</v>
      </c>
      <c r="B102" s="531"/>
      <c r="C102" s="531"/>
      <c r="D102" s="529" t="s">
        <v>755</v>
      </c>
      <c r="E102" s="666" t="s">
        <v>1003</v>
      </c>
      <c r="F102" s="508" t="s">
        <v>756</v>
      </c>
      <c r="G102" s="509"/>
      <c r="H102" s="509" t="s">
        <v>15</v>
      </c>
      <c r="I102" s="509" t="s">
        <v>15</v>
      </c>
      <c r="J102" s="660" t="s">
        <v>753</v>
      </c>
      <c r="K102" s="639" t="s">
        <v>754</v>
      </c>
      <c r="L102" s="506">
        <v>1</v>
      </c>
      <c r="M102" s="594" t="s">
        <v>959</v>
      </c>
      <c r="N102" s="506">
        <v>1</v>
      </c>
      <c r="O102" s="602" t="s">
        <v>1017</v>
      </c>
    </row>
    <row r="103" spans="1:19" ht="137.25" customHeight="1" x14ac:dyDescent="0.2">
      <c r="A103" s="505">
        <f t="shared" si="2"/>
        <v>97</v>
      </c>
      <c r="B103" s="531"/>
      <c r="C103" s="531"/>
      <c r="D103" s="531"/>
      <c r="E103" s="666" t="s">
        <v>1004</v>
      </c>
      <c r="F103" s="508" t="s">
        <v>757</v>
      </c>
      <c r="G103" s="509"/>
      <c r="H103" s="509" t="s">
        <v>15</v>
      </c>
      <c r="I103" s="509" t="s">
        <v>15</v>
      </c>
      <c r="J103" s="660" t="s">
        <v>758</v>
      </c>
      <c r="K103" s="639" t="s">
        <v>754</v>
      </c>
      <c r="L103" s="506">
        <v>1</v>
      </c>
      <c r="M103" s="594" t="s">
        <v>959</v>
      </c>
      <c r="N103" s="506">
        <v>1</v>
      </c>
      <c r="O103" s="602" t="s">
        <v>1017</v>
      </c>
    </row>
    <row r="104" spans="1:19" ht="205.5" customHeight="1" x14ac:dyDescent="0.2">
      <c r="A104" s="505">
        <f t="shared" si="2"/>
        <v>98</v>
      </c>
      <c r="B104" s="531"/>
      <c r="C104" s="531"/>
      <c r="D104" s="538"/>
      <c r="E104" s="666" t="s">
        <v>1005</v>
      </c>
      <c r="F104" s="508" t="s">
        <v>759</v>
      </c>
      <c r="G104" s="509"/>
      <c r="H104" s="509" t="s">
        <v>15</v>
      </c>
      <c r="I104" s="509" t="s">
        <v>15</v>
      </c>
      <c r="J104" s="660" t="s">
        <v>753</v>
      </c>
      <c r="K104" s="639" t="s">
        <v>760</v>
      </c>
      <c r="L104" s="506">
        <v>1</v>
      </c>
      <c r="M104" s="594" t="s">
        <v>962</v>
      </c>
      <c r="N104" s="609">
        <v>0.7</v>
      </c>
      <c r="O104" s="602" t="s">
        <v>1024</v>
      </c>
    </row>
    <row r="105" spans="1:19" ht="249.75" customHeight="1" x14ac:dyDescent="0.2">
      <c r="A105" s="505">
        <f t="shared" si="2"/>
        <v>99</v>
      </c>
      <c r="B105" s="531"/>
      <c r="C105" s="538"/>
      <c r="D105" s="541" t="s">
        <v>761</v>
      </c>
      <c r="E105" s="666" t="s">
        <v>1006</v>
      </c>
      <c r="F105" s="508" t="s">
        <v>762</v>
      </c>
      <c r="G105" s="509"/>
      <c r="H105" s="509" t="s">
        <v>15</v>
      </c>
      <c r="I105" s="509" t="s">
        <v>15</v>
      </c>
      <c r="J105" s="660" t="s">
        <v>763</v>
      </c>
      <c r="K105" s="526" t="s">
        <v>764</v>
      </c>
      <c r="L105" s="506">
        <v>1</v>
      </c>
      <c r="M105" s="602" t="s">
        <v>985</v>
      </c>
      <c r="N105" s="506">
        <v>1</v>
      </c>
      <c r="O105" s="602" t="s">
        <v>1017</v>
      </c>
    </row>
    <row r="106" spans="1:19" ht="207" customHeight="1" x14ac:dyDescent="0.2">
      <c r="A106" s="505">
        <f t="shared" si="2"/>
        <v>100</v>
      </c>
      <c r="B106" s="531"/>
      <c r="C106" s="541" t="s">
        <v>765</v>
      </c>
      <c r="D106" s="509" t="s">
        <v>331</v>
      </c>
      <c r="E106" s="518" t="s">
        <v>1007</v>
      </c>
      <c r="F106" s="508" t="s">
        <v>766</v>
      </c>
      <c r="G106" s="509" t="s">
        <v>767</v>
      </c>
      <c r="H106" s="509" t="s">
        <v>15</v>
      </c>
      <c r="I106" s="509" t="s">
        <v>15</v>
      </c>
      <c r="J106" s="660" t="s">
        <v>768</v>
      </c>
      <c r="K106" s="640" t="s">
        <v>769</v>
      </c>
      <c r="L106" s="506">
        <v>1</v>
      </c>
      <c r="M106" s="594" t="s">
        <v>770</v>
      </c>
      <c r="N106" s="506">
        <v>1</v>
      </c>
      <c r="O106" s="602" t="s">
        <v>1017</v>
      </c>
    </row>
    <row r="107" spans="1:19" ht="170.25" customHeight="1" x14ac:dyDescent="0.2">
      <c r="A107" s="505">
        <f t="shared" si="2"/>
        <v>101</v>
      </c>
      <c r="B107" s="531"/>
      <c r="C107" s="509" t="s">
        <v>771</v>
      </c>
      <c r="D107" s="509" t="s">
        <v>331</v>
      </c>
      <c r="E107" s="518" t="s">
        <v>772</v>
      </c>
      <c r="F107" s="508" t="s">
        <v>773</v>
      </c>
      <c r="G107" s="509"/>
      <c r="H107" s="509"/>
      <c r="I107" s="509"/>
      <c r="J107" s="660" t="s">
        <v>693</v>
      </c>
      <c r="K107" s="640" t="s">
        <v>774</v>
      </c>
      <c r="L107" s="506">
        <v>1</v>
      </c>
      <c r="M107" s="594" t="s">
        <v>1009</v>
      </c>
      <c r="N107" s="609">
        <v>0.7</v>
      </c>
      <c r="O107" s="602" t="s">
        <v>1031</v>
      </c>
      <c r="P107" s="492"/>
      <c r="Q107" s="492"/>
      <c r="R107" s="492"/>
      <c r="S107" s="492"/>
    </row>
    <row r="108" spans="1:19" ht="210" customHeight="1" x14ac:dyDescent="0.2">
      <c r="A108" s="505">
        <f t="shared" si="2"/>
        <v>102</v>
      </c>
      <c r="B108" s="538"/>
      <c r="C108" s="541" t="s">
        <v>775</v>
      </c>
      <c r="D108" s="509" t="s">
        <v>331</v>
      </c>
      <c r="E108" s="518" t="s">
        <v>776</v>
      </c>
      <c r="F108" s="508" t="s">
        <v>777</v>
      </c>
      <c r="G108" s="509" t="s">
        <v>778</v>
      </c>
      <c r="H108" s="509" t="s">
        <v>15</v>
      </c>
      <c r="I108" s="509" t="s">
        <v>15</v>
      </c>
      <c r="J108" s="660" t="s">
        <v>497</v>
      </c>
      <c r="K108" s="639" t="s">
        <v>779</v>
      </c>
      <c r="L108" s="506">
        <v>1</v>
      </c>
      <c r="M108" s="594" t="s">
        <v>963</v>
      </c>
      <c r="N108" s="506">
        <v>1</v>
      </c>
      <c r="O108" s="602" t="s">
        <v>1017</v>
      </c>
    </row>
    <row r="109" spans="1:19" ht="145.5" customHeight="1" x14ac:dyDescent="0.2">
      <c r="A109" s="505">
        <f t="shared" si="2"/>
        <v>103</v>
      </c>
      <c r="B109" s="510" t="s">
        <v>780</v>
      </c>
      <c r="C109" s="519" t="s">
        <v>781</v>
      </c>
      <c r="D109" s="511" t="s">
        <v>331</v>
      </c>
      <c r="E109" s="527" t="s">
        <v>782</v>
      </c>
      <c r="F109" s="528" t="s">
        <v>783</v>
      </c>
      <c r="G109" s="511" t="s">
        <v>784</v>
      </c>
      <c r="H109" s="511" t="s">
        <v>15</v>
      </c>
      <c r="I109" s="511" t="s">
        <v>15</v>
      </c>
      <c r="J109" s="661" t="s">
        <v>785</v>
      </c>
      <c r="K109" s="640" t="s">
        <v>786</v>
      </c>
      <c r="L109" s="506">
        <v>1</v>
      </c>
      <c r="M109" s="594" t="s">
        <v>787</v>
      </c>
      <c r="N109" s="506">
        <v>1</v>
      </c>
      <c r="O109" s="602" t="s">
        <v>1017</v>
      </c>
    </row>
    <row r="110" spans="1:19" ht="144" customHeight="1" x14ac:dyDescent="0.2">
      <c r="A110" s="505">
        <f t="shared" si="2"/>
        <v>104</v>
      </c>
      <c r="B110" s="513"/>
      <c r="C110" s="519" t="s">
        <v>788</v>
      </c>
      <c r="D110" s="511" t="s">
        <v>331</v>
      </c>
      <c r="E110" s="527" t="s">
        <v>789</v>
      </c>
      <c r="F110" s="527"/>
      <c r="G110" s="540" t="s">
        <v>790</v>
      </c>
      <c r="H110" s="511" t="s">
        <v>15</v>
      </c>
      <c r="I110" s="540" t="s">
        <v>15</v>
      </c>
      <c r="J110" s="661" t="s">
        <v>187</v>
      </c>
      <c r="K110" s="526" t="s">
        <v>786</v>
      </c>
      <c r="L110" s="506">
        <v>1</v>
      </c>
      <c r="M110" s="594" t="s">
        <v>791</v>
      </c>
      <c r="N110" s="506">
        <v>1</v>
      </c>
      <c r="O110" s="602" t="s">
        <v>1017</v>
      </c>
    </row>
    <row r="111" spans="1:19" ht="75" customHeight="1" x14ac:dyDescent="0.2">
      <c r="A111" s="505">
        <f t="shared" si="2"/>
        <v>105</v>
      </c>
      <c r="B111" s="529" t="s">
        <v>792</v>
      </c>
      <c r="C111" s="543" t="s">
        <v>331</v>
      </c>
      <c r="D111" s="534" t="s">
        <v>331</v>
      </c>
      <c r="E111" s="518" t="s">
        <v>793</v>
      </c>
      <c r="F111" s="508" t="s">
        <v>794</v>
      </c>
      <c r="G111" s="509" t="s">
        <v>795</v>
      </c>
      <c r="H111" s="509" t="s">
        <v>15</v>
      </c>
      <c r="I111" s="509" t="s">
        <v>15</v>
      </c>
      <c r="J111" s="660" t="s">
        <v>192</v>
      </c>
      <c r="K111" s="515" t="s">
        <v>506</v>
      </c>
      <c r="L111" s="516"/>
      <c r="M111" s="595"/>
      <c r="N111" s="544"/>
      <c r="O111" s="606"/>
    </row>
    <row r="112" spans="1:19" ht="150" customHeight="1" x14ac:dyDescent="0.2">
      <c r="A112" s="505">
        <f t="shared" si="2"/>
        <v>106</v>
      </c>
      <c r="B112" s="531"/>
      <c r="C112" s="545"/>
      <c r="D112" s="523"/>
      <c r="E112" s="518" t="s">
        <v>796</v>
      </c>
      <c r="F112" s="518"/>
      <c r="G112" s="509"/>
      <c r="H112" s="509"/>
      <c r="I112" s="509"/>
      <c r="J112" s="660" t="s">
        <v>192</v>
      </c>
      <c r="K112" s="640" t="s">
        <v>797</v>
      </c>
      <c r="L112" s="506">
        <v>1</v>
      </c>
      <c r="M112" s="594" t="s">
        <v>798</v>
      </c>
      <c r="N112" s="609">
        <v>0.7</v>
      </c>
      <c r="O112" s="602" t="s">
        <v>1032</v>
      </c>
    </row>
    <row r="113" spans="1:15" ht="185.25" customHeight="1" x14ac:dyDescent="0.2">
      <c r="A113" s="505">
        <f t="shared" si="2"/>
        <v>107</v>
      </c>
      <c r="B113" s="531"/>
      <c r="C113" s="545"/>
      <c r="D113" s="523"/>
      <c r="E113" s="518" t="s">
        <v>799</v>
      </c>
      <c r="F113" s="518"/>
      <c r="G113" s="509"/>
      <c r="H113" s="509"/>
      <c r="I113" s="509"/>
      <c r="J113" s="660" t="s">
        <v>192</v>
      </c>
      <c r="K113" s="526" t="s">
        <v>800</v>
      </c>
      <c r="L113" s="506">
        <v>1</v>
      </c>
      <c r="M113" s="599" t="s">
        <v>801</v>
      </c>
      <c r="N113" s="506">
        <v>1</v>
      </c>
      <c r="O113" s="602" t="s">
        <v>1017</v>
      </c>
    </row>
    <row r="114" spans="1:15" ht="69" customHeight="1" x14ac:dyDescent="0.2">
      <c r="A114" s="505">
        <f t="shared" si="2"/>
        <v>108</v>
      </c>
      <c r="B114" s="531"/>
      <c r="C114" s="545"/>
      <c r="D114" s="523"/>
      <c r="E114" s="518" t="s">
        <v>802</v>
      </c>
      <c r="F114" s="518"/>
      <c r="G114" s="509"/>
      <c r="H114" s="509"/>
      <c r="I114" s="509"/>
      <c r="J114" s="660" t="s">
        <v>192</v>
      </c>
      <c r="K114" s="526" t="s">
        <v>803</v>
      </c>
      <c r="L114" s="506">
        <v>1</v>
      </c>
      <c r="M114" s="594" t="s">
        <v>804</v>
      </c>
      <c r="N114" s="506">
        <v>1</v>
      </c>
      <c r="O114" s="602" t="s">
        <v>1017</v>
      </c>
    </row>
    <row r="115" spans="1:15" ht="49.5" customHeight="1" x14ac:dyDescent="0.2">
      <c r="A115" s="505">
        <f t="shared" si="2"/>
        <v>109</v>
      </c>
      <c r="B115" s="531"/>
      <c r="C115" s="545"/>
      <c r="D115" s="523"/>
      <c r="E115" s="518" t="s">
        <v>805</v>
      </c>
      <c r="F115" s="518"/>
      <c r="G115" s="509"/>
      <c r="H115" s="509"/>
      <c r="I115" s="509"/>
      <c r="J115" s="660" t="s">
        <v>192</v>
      </c>
      <c r="K115" s="640" t="s">
        <v>806</v>
      </c>
      <c r="L115" s="506">
        <v>1</v>
      </c>
      <c r="M115" s="594" t="s">
        <v>804</v>
      </c>
      <c r="N115" s="506">
        <v>1</v>
      </c>
      <c r="O115" s="602" t="s">
        <v>1017</v>
      </c>
    </row>
    <row r="116" spans="1:15" ht="49.5" customHeight="1" x14ac:dyDescent="0.2">
      <c r="A116" s="505">
        <f t="shared" si="2"/>
        <v>110</v>
      </c>
      <c r="B116" s="531"/>
      <c r="C116" s="545"/>
      <c r="D116" s="523"/>
      <c r="E116" s="518" t="s">
        <v>807</v>
      </c>
      <c r="F116" s="518"/>
      <c r="G116" s="509"/>
      <c r="H116" s="509"/>
      <c r="I116" s="509"/>
      <c r="J116" s="667" t="s">
        <v>192</v>
      </c>
      <c r="K116" s="640" t="s">
        <v>808</v>
      </c>
      <c r="L116" s="506">
        <v>1</v>
      </c>
      <c r="M116" s="594" t="s">
        <v>964</v>
      </c>
      <c r="N116" s="506">
        <v>1</v>
      </c>
      <c r="O116" s="602" t="s">
        <v>1017</v>
      </c>
    </row>
    <row r="117" spans="1:15" ht="49.5" customHeight="1" x14ac:dyDescent="0.2">
      <c r="A117" s="505">
        <f t="shared" si="2"/>
        <v>111</v>
      </c>
      <c r="B117" s="538"/>
      <c r="C117" s="502"/>
      <c r="D117" s="535"/>
      <c r="E117" s="518" t="s">
        <v>809</v>
      </c>
      <c r="F117" s="518"/>
      <c r="G117" s="509"/>
      <c r="H117" s="509"/>
      <c r="I117" s="509"/>
      <c r="J117" s="667" t="s">
        <v>192</v>
      </c>
      <c r="K117" s="640" t="s">
        <v>810</v>
      </c>
      <c r="L117" s="506">
        <v>1</v>
      </c>
      <c r="M117" s="594" t="s">
        <v>804</v>
      </c>
      <c r="N117" s="506">
        <v>1</v>
      </c>
      <c r="O117" s="602" t="s">
        <v>1017</v>
      </c>
    </row>
    <row r="118" spans="1:15" ht="208.5" customHeight="1" x14ac:dyDescent="0.2">
      <c r="A118" s="505">
        <f t="shared" si="2"/>
        <v>112</v>
      </c>
      <c r="B118" s="510" t="s">
        <v>811</v>
      </c>
      <c r="C118" s="510" t="s">
        <v>812</v>
      </c>
      <c r="D118" s="511" t="s">
        <v>813</v>
      </c>
      <c r="E118" s="668" t="s">
        <v>814</v>
      </c>
      <c r="F118" s="527"/>
      <c r="G118" s="511" t="s">
        <v>815</v>
      </c>
      <c r="H118" s="511" t="s">
        <v>15</v>
      </c>
      <c r="I118" s="511" t="s">
        <v>15</v>
      </c>
      <c r="J118" s="661" t="s">
        <v>283</v>
      </c>
      <c r="K118" s="640" t="s">
        <v>816</v>
      </c>
      <c r="L118" s="506">
        <v>1</v>
      </c>
      <c r="M118" s="599" t="s">
        <v>817</v>
      </c>
      <c r="N118" s="506">
        <v>1</v>
      </c>
      <c r="O118" s="602" t="s">
        <v>1017</v>
      </c>
    </row>
    <row r="119" spans="1:15" ht="75" customHeight="1" x14ac:dyDescent="0.2">
      <c r="A119" s="505">
        <f t="shared" si="2"/>
        <v>113</v>
      </c>
      <c r="B119" s="512"/>
      <c r="C119" s="512"/>
      <c r="D119" s="520" t="s">
        <v>818</v>
      </c>
      <c r="E119" s="527" t="s">
        <v>819</v>
      </c>
      <c r="F119" s="528"/>
      <c r="G119" s="520" t="s">
        <v>820</v>
      </c>
      <c r="H119" s="511" t="s">
        <v>15</v>
      </c>
      <c r="I119" s="511" t="s">
        <v>15</v>
      </c>
      <c r="J119" s="661" t="s">
        <v>821</v>
      </c>
      <c r="K119" s="515"/>
      <c r="L119" s="516"/>
      <c r="M119" s="595"/>
      <c r="N119" s="516"/>
      <c r="O119" s="607"/>
    </row>
    <row r="120" spans="1:15" ht="50.25" customHeight="1" x14ac:dyDescent="0.2">
      <c r="A120" s="505">
        <f t="shared" si="2"/>
        <v>114</v>
      </c>
      <c r="B120" s="512"/>
      <c r="C120" s="512"/>
      <c r="D120" s="525"/>
      <c r="E120" s="527" t="s">
        <v>822</v>
      </c>
      <c r="F120" s="527"/>
      <c r="G120" s="525"/>
      <c r="H120" s="511" t="s">
        <v>15</v>
      </c>
      <c r="I120" s="511" t="s">
        <v>15</v>
      </c>
      <c r="J120" s="661" t="s">
        <v>821</v>
      </c>
      <c r="K120" s="526" t="s">
        <v>823</v>
      </c>
      <c r="L120" s="506">
        <v>1</v>
      </c>
      <c r="M120" s="594" t="s">
        <v>965</v>
      </c>
      <c r="N120" s="506">
        <v>1</v>
      </c>
      <c r="O120" s="602" t="s">
        <v>1017</v>
      </c>
    </row>
    <row r="121" spans="1:15" ht="50.25" customHeight="1" x14ac:dyDescent="0.2">
      <c r="A121" s="505">
        <f t="shared" si="2"/>
        <v>115</v>
      </c>
      <c r="B121" s="512"/>
      <c r="C121" s="512"/>
      <c r="D121" s="525"/>
      <c r="E121" s="527" t="s">
        <v>824</v>
      </c>
      <c r="F121" s="527"/>
      <c r="G121" s="525"/>
      <c r="H121" s="511" t="s">
        <v>15</v>
      </c>
      <c r="I121" s="511" t="s">
        <v>15</v>
      </c>
      <c r="J121" s="661" t="s">
        <v>821</v>
      </c>
      <c r="K121" s="526" t="s">
        <v>823</v>
      </c>
      <c r="L121" s="506">
        <v>1</v>
      </c>
      <c r="M121" s="594" t="s">
        <v>965</v>
      </c>
      <c r="N121" s="506">
        <v>1</v>
      </c>
      <c r="O121" s="602" t="s">
        <v>1017</v>
      </c>
    </row>
    <row r="122" spans="1:15" ht="50.25" customHeight="1" x14ac:dyDescent="0.2">
      <c r="A122" s="505">
        <f t="shared" si="2"/>
        <v>116</v>
      </c>
      <c r="B122" s="512"/>
      <c r="C122" s="512"/>
      <c r="D122" s="525"/>
      <c r="E122" s="668" t="s">
        <v>825</v>
      </c>
      <c r="F122" s="668"/>
      <c r="G122" s="525"/>
      <c r="H122" s="511" t="s">
        <v>15</v>
      </c>
      <c r="I122" s="511" t="s">
        <v>15</v>
      </c>
      <c r="J122" s="661" t="s">
        <v>821</v>
      </c>
      <c r="K122" s="526" t="s">
        <v>823</v>
      </c>
      <c r="L122" s="506">
        <v>1</v>
      </c>
      <c r="M122" s="594" t="s">
        <v>965</v>
      </c>
      <c r="N122" s="506">
        <v>1</v>
      </c>
      <c r="O122" s="602" t="s">
        <v>1017</v>
      </c>
    </row>
    <row r="123" spans="1:15" ht="50.25" customHeight="1" x14ac:dyDescent="0.2">
      <c r="A123" s="505">
        <f t="shared" si="2"/>
        <v>117</v>
      </c>
      <c r="B123" s="512"/>
      <c r="C123" s="512"/>
      <c r="D123" s="525"/>
      <c r="E123" s="527" t="s">
        <v>826</v>
      </c>
      <c r="F123" s="668"/>
      <c r="G123" s="525"/>
      <c r="H123" s="511" t="s">
        <v>15</v>
      </c>
      <c r="I123" s="511" t="s">
        <v>15</v>
      </c>
      <c r="J123" s="661" t="s">
        <v>821</v>
      </c>
      <c r="K123" s="526" t="s">
        <v>823</v>
      </c>
      <c r="L123" s="506">
        <v>1</v>
      </c>
      <c r="M123" s="594" t="s">
        <v>965</v>
      </c>
      <c r="N123" s="506">
        <v>1</v>
      </c>
      <c r="O123" s="602" t="s">
        <v>1017</v>
      </c>
    </row>
    <row r="124" spans="1:15" ht="50.25" customHeight="1" x14ac:dyDescent="0.2">
      <c r="A124" s="505">
        <f t="shared" si="2"/>
        <v>118</v>
      </c>
      <c r="B124" s="512"/>
      <c r="C124" s="512"/>
      <c r="D124" s="525"/>
      <c r="E124" s="527" t="s">
        <v>827</v>
      </c>
      <c r="F124" s="668"/>
      <c r="G124" s="525"/>
      <c r="H124" s="511" t="s">
        <v>15</v>
      </c>
      <c r="I124" s="511" t="s">
        <v>15</v>
      </c>
      <c r="J124" s="661" t="s">
        <v>821</v>
      </c>
      <c r="K124" s="526" t="s">
        <v>823</v>
      </c>
      <c r="L124" s="506">
        <v>1</v>
      </c>
      <c r="M124" s="594" t="s">
        <v>965</v>
      </c>
      <c r="N124" s="506">
        <v>1</v>
      </c>
      <c r="O124" s="602" t="s">
        <v>1017</v>
      </c>
    </row>
    <row r="125" spans="1:15" ht="50.25" customHeight="1" x14ac:dyDescent="0.2">
      <c r="A125" s="505">
        <f t="shared" si="2"/>
        <v>119</v>
      </c>
      <c r="B125" s="512"/>
      <c r="C125" s="512"/>
      <c r="D125" s="525"/>
      <c r="E125" s="527" t="s">
        <v>828</v>
      </c>
      <c r="F125" s="668"/>
      <c r="G125" s="525"/>
      <c r="H125" s="511" t="s">
        <v>15</v>
      </c>
      <c r="I125" s="511" t="s">
        <v>15</v>
      </c>
      <c r="J125" s="661" t="s">
        <v>821</v>
      </c>
      <c r="K125" s="526" t="s">
        <v>823</v>
      </c>
      <c r="L125" s="506">
        <v>1</v>
      </c>
      <c r="M125" s="594" t="s">
        <v>965</v>
      </c>
      <c r="N125" s="506">
        <v>1</v>
      </c>
      <c r="O125" s="602" t="s">
        <v>1017</v>
      </c>
    </row>
    <row r="126" spans="1:15" ht="164.25" customHeight="1" x14ac:dyDescent="0.2">
      <c r="A126" s="505">
        <f t="shared" si="2"/>
        <v>120</v>
      </c>
      <c r="B126" s="512"/>
      <c r="C126" s="512"/>
      <c r="D126" s="522"/>
      <c r="E126" s="668" t="s">
        <v>829</v>
      </c>
      <c r="F126" s="527"/>
      <c r="G126" s="525"/>
      <c r="H126" s="511" t="s">
        <v>15</v>
      </c>
      <c r="I126" s="511" t="s">
        <v>15</v>
      </c>
      <c r="J126" s="661" t="s">
        <v>821</v>
      </c>
      <c r="K126" s="526" t="s">
        <v>823</v>
      </c>
      <c r="L126" s="506">
        <v>1</v>
      </c>
      <c r="M126" s="594" t="s">
        <v>966</v>
      </c>
      <c r="N126" s="506">
        <v>1</v>
      </c>
      <c r="O126" s="602" t="s">
        <v>1017</v>
      </c>
    </row>
    <row r="127" spans="1:15" ht="76.5" customHeight="1" x14ac:dyDescent="0.2">
      <c r="A127" s="505">
        <f t="shared" si="2"/>
        <v>121</v>
      </c>
      <c r="B127" s="512"/>
      <c r="C127" s="512"/>
      <c r="D127" s="520" t="s">
        <v>830</v>
      </c>
      <c r="E127" s="527" t="s">
        <v>831</v>
      </c>
      <c r="F127" s="528"/>
      <c r="G127" s="511" t="s">
        <v>832</v>
      </c>
      <c r="H127" s="511" t="s">
        <v>15</v>
      </c>
      <c r="I127" s="511" t="s">
        <v>15</v>
      </c>
      <c r="J127" s="661" t="s">
        <v>833</v>
      </c>
      <c r="K127" s="515"/>
      <c r="L127" s="516"/>
      <c r="M127" s="595"/>
      <c r="N127" s="516"/>
      <c r="O127" s="607"/>
    </row>
    <row r="128" spans="1:15" ht="76.5" customHeight="1" x14ac:dyDescent="0.2">
      <c r="A128" s="505">
        <f t="shared" si="2"/>
        <v>122</v>
      </c>
      <c r="B128" s="512"/>
      <c r="C128" s="512"/>
      <c r="D128" s="525"/>
      <c r="E128" s="527" t="s">
        <v>834</v>
      </c>
      <c r="F128" s="527"/>
      <c r="G128" s="511"/>
      <c r="H128" s="511" t="s">
        <v>15</v>
      </c>
      <c r="I128" s="511" t="s">
        <v>15</v>
      </c>
      <c r="J128" s="661" t="s">
        <v>833</v>
      </c>
      <c r="K128" s="641" t="s">
        <v>835</v>
      </c>
      <c r="L128" s="506">
        <v>1</v>
      </c>
      <c r="M128" s="594" t="s">
        <v>970</v>
      </c>
      <c r="N128" s="506">
        <v>1</v>
      </c>
      <c r="O128" s="602" t="s">
        <v>1017</v>
      </c>
    </row>
    <row r="129" spans="1:15" ht="76.5" customHeight="1" x14ac:dyDescent="0.2">
      <c r="A129" s="505">
        <f t="shared" si="2"/>
        <v>123</v>
      </c>
      <c r="B129" s="512"/>
      <c r="C129" s="512"/>
      <c r="D129" s="525"/>
      <c r="E129" s="527" t="s">
        <v>836</v>
      </c>
      <c r="F129" s="527"/>
      <c r="G129" s="511"/>
      <c r="H129" s="511" t="s">
        <v>15</v>
      </c>
      <c r="I129" s="511" t="s">
        <v>15</v>
      </c>
      <c r="J129" s="661" t="s">
        <v>833</v>
      </c>
      <c r="K129" s="641" t="s">
        <v>835</v>
      </c>
      <c r="L129" s="506">
        <v>1</v>
      </c>
      <c r="M129" s="594" t="s">
        <v>970</v>
      </c>
      <c r="N129" s="506">
        <v>1</v>
      </c>
      <c r="O129" s="602" t="s">
        <v>1017</v>
      </c>
    </row>
    <row r="130" spans="1:15" ht="53.25" customHeight="1" x14ac:dyDescent="0.2">
      <c r="A130" s="505">
        <f t="shared" si="2"/>
        <v>124</v>
      </c>
      <c r="B130" s="512"/>
      <c r="C130" s="512"/>
      <c r="D130" s="525"/>
      <c r="E130" s="527" t="s">
        <v>837</v>
      </c>
      <c r="F130" s="527"/>
      <c r="G130" s="511"/>
      <c r="H130" s="511" t="s">
        <v>15</v>
      </c>
      <c r="I130" s="511" t="s">
        <v>15</v>
      </c>
      <c r="J130" s="661" t="s">
        <v>833</v>
      </c>
      <c r="K130" s="641" t="s">
        <v>835</v>
      </c>
      <c r="L130" s="506">
        <v>1</v>
      </c>
      <c r="M130" s="594" t="s">
        <v>970</v>
      </c>
      <c r="N130" s="506">
        <v>1</v>
      </c>
      <c r="O130" s="602" t="s">
        <v>1017</v>
      </c>
    </row>
    <row r="131" spans="1:15" ht="53.25" customHeight="1" x14ac:dyDescent="0.2">
      <c r="A131" s="505">
        <f t="shared" si="2"/>
        <v>125</v>
      </c>
      <c r="B131" s="512"/>
      <c r="C131" s="512"/>
      <c r="D131" s="525"/>
      <c r="E131" s="527" t="s">
        <v>826</v>
      </c>
      <c r="F131" s="527"/>
      <c r="G131" s="511"/>
      <c r="H131" s="511" t="s">
        <v>15</v>
      </c>
      <c r="I131" s="511" t="s">
        <v>15</v>
      </c>
      <c r="J131" s="661" t="s">
        <v>833</v>
      </c>
      <c r="K131" s="641" t="s">
        <v>835</v>
      </c>
      <c r="L131" s="506">
        <v>1</v>
      </c>
      <c r="M131" s="594" t="s">
        <v>970</v>
      </c>
      <c r="N131" s="506">
        <v>1</v>
      </c>
      <c r="O131" s="602" t="s">
        <v>1017</v>
      </c>
    </row>
    <row r="132" spans="1:15" ht="53.25" customHeight="1" x14ac:dyDescent="0.2">
      <c r="A132" s="505">
        <f t="shared" si="2"/>
        <v>126</v>
      </c>
      <c r="B132" s="512"/>
      <c r="C132" s="512"/>
      <c r="D132" s="525"/>
      <c r="E132" s="527" t="s">
        <v>827</v>
      </c>
      <c r="F132" s="527"/>
      <c r="G132" s="511"/>
      <c r="H132" s="511" t="s">
        <v>15</v>
      </c>
      <c r="I132" s="511" t="s">
        <v>15</v>
      </c>
      <c r="J132" s="661" t="s">
        <v>833</v>
      </c>
      <c r="K132" s="641" t="s">
        <v>835</v>
      </c>
      <c r="L132" s="506">
        <v>1</v>
      </c>
      <c r="M132" s="594" t="s">
        <v>970</v>
      </c>
      <c r="N132" s="506">
        <v>1</v>
      </c>
      <c r="O132" s="602" t="s">
        <v>1017</v>
      </c>
    </row>
    <row r="133" spans="1:15" ht="53.25" customHeight="1" x14ac:dyDescent="0.2">
      <c r="A133" s="505">
        <f t="shared" si="2"/>
        <v>127</v>
      </c>
      <c r="B133" s="512"/>
      <c r="C133" s="512"/>
      <c r="D133" s="525"/>
      <c r="E133" s="527" t="s">
        <v>838</v>
      </c>
      <c r="F133" s="527"/>
      <c r="G133" s="511"/>
      <c r="H133" s="511" t="s">
        <v>15</v>
      </c>
      <c r="I133" s="511" t="s">
        <v>15</v>
      </c>
      <c r="J133" s="661" t="s">
        <v>833</v>
      </c>
      <c r="K133" s="641" t="s">
        <v>835</v>
      </c>
      <c r="L133" s="506">
        <v>1</v>
      </c>
      <c r="M133" s="594" t="s">
        <v>970</v>
      </c>
      <c r="N133" s="506">
        <v>1</v>
      </c>
      <c r="O133" s="602" t="s">
        <v>1017</v>
      </c>
    </row>
    <row r="134" spans="1:15" ht="53.25" customHeight="1" x14ac:dyDescent="0.2">
      <c r="A134" s="505">
        <f t="shared" si="2"/>
        <v>128</v>
      </c>
      <c r="B134" s="512"/>
      <c r="C134" s="512"/>
      <c r="D134" s="525"/>
      <c r="E134" s="527" t="s">
        <v>839</v>
      </c>
      <c r="F134" s="668"/>
      <c r="G134" s="511"/>
      <c r="H134" s="511" t="s">
        <v>15</v>
      </c>
      <c r="I134" s="511" t="s">
        <v>15</v>
      </c>
      <c r="J134" s="661" t="s">
        <v>833</v>
      </c>
      <c r="K134" s="641" t="s">
        <v>835</v>
      </c>
      <c r="L134" s="506">
        <v>1</v>
      </c>
      <c r="M134" s="594" t="s">
        <v>970</v>
      </c>
      <c r="N134" s="506">
        <v>1</v>
      </c>
      <c r="O134" s="602" t="s">
        <v>1017</v>
      </c>
    </row>
    <row r="135" spans="1:15" ht="53.25" customHeight="1" x14ac:dyDescent="0.2">
      <c r="A135" s="505">
        <f t="shared" si="2"/>
        <v>129</v>
      </c>
      <c r="B135" s="512"/>
      <c r="C135" s="512"/>
      <c r="D135" s="525"/>
      <c r="E135" s="527" t="s">
        <v>840</v>
      </c>
      <c r="F135" s="527"/>
      <c r="G135" s="511"/>
      <c r="H135" s="511" t="s">
        <v>15</v>
      </c>
      <c r="I135" s="511" t="s">
        <v>15</v>
      </c>
      <c r="J135" s="661" t="s">
        <v>833</v>
      </c>
      <c r="K135" s="641" t="s">
        <v>835</v>
      </c>
      <c r="L135" s="506">
        <v>1</v>
      </c>
      <c r="M135" s="594" t="s">
        <v>970</v>
      </c>
      <c r="N135" s="506">
        <v>1</v>
      </c>
      <c r="O135" s="602" t="s">
        <v>1017</v>
      </c>
    </row>
    <row r="136" spans="1:15" ht="53.25" customHeight="1" x14ac:dyDescent="0.2">
      <c r="A136" s="505">
        <f t="shared" si="2"/>
        <v>130</v>
      </c>
      <c r="B136" s="512"/>
      <c r="C136" s="512"/>
      <c r="D136" s="525"/>
      <c r="E136" s="527" t="s">
        <v>841</v>
      </c>
      <c r="F136" s="527"/>
      <c r="G136" s="511"/>
      <c r="H136" s="511" t="s">
        <v>15</v>
      </c>
      <c r="I136" s="511" t="s">
        <v>15</v>
      </c>
      <c r="J136" s="661" t="s">
        <v>833</v>
      </c>
      <c r="K136" s="641" t="s">
        <v>835</v>
      </c>
      <c r="L136" s="506">
        <v>1</v>
      </c>
      <c r="M136" s="594" t="s">
        <v>970</v>
      </c>
      <c r="N136" s="506">
        <v>1</v>
      </c>
      <c r="O136" s="602" t="s">
        <v>1017</v>
      </c>
    </row>
    <row r="137" spans="1:15" ht="53.25" customHeight="1" x14ac:dyDescent="0.2">
      <c r="A137" s="505">
        <f t="shared" si="2"/>
        <v>131</v>
      </c>
      <c r="B137" s="512"/>
      <c r="C137" s="512"/>
      <c r="D137" s="525"/>
      <c r="E137" s="527" t="s">
        <v>842</v>
      </c>
      <c r="F137" s="527"/>
      <c r="G137" s="511"/>
      <c r="H137" s="511" t="s">
        <v>15</v>
      </c>
      <c r="I137" s="511" t="s">
        <v>15</v>
      </c>
      <c r="J137" s="661" t="s">
        <v>833</v>
      </c>
      <c r="K137" s="641" t="s">
        <v>835</v>
      </c>
      <c r="L137" s="506">
        <v>1</v>
      </c>
      <c r="M137" s="594" t="s">
        <v>970</v>
      </c>
      <c r="N137" s="506">
        <v>1</v>
      </c>
      <c r="O137" s="602" t="s">
        <v>1017</v>
      </c>
    </row>
    <row r="138" spans="1:15" ht="53.25" customHeight="1" x14ac:dyDescent="0.2">
      <c r="A138" s="505">
        <f t="shared" si="2"/>
        <v>132</v>
      </c>
      <c r="B138" s="512"/>
      <c r="C138" s="512"/>
      <c r="D138" s="525"/>
      <c r="E138" s="527" t="s">
        <v>843</v>
      </c>
      <c r="F138" s="527"/>
      <c r="G138" s="511"/>
      <c r="H138" s="511" t="s">
        <v>15</v>
      </c>
      <c r="I138" s="511" t="s">
        <v>15</v>
      </c>
      <c r="J138" s="661" t="s">
        <v>833</v>
      </c>
      <c r="K138" s="641" t="s">
        <v>835</v>
      </c>
      <c r="L138" s="506">
        <v>1</v>
      </c>
      <c r="M138" s="594" t="s">
        <v>970</v>
      </c>
      <c r="N138" s="506">
        <v>1</v>
      </c>
      <c r="O138" s="602" t="s">
        <v>1017</v>
      </c>
    </row>
    <row r="139" spans="1:15" ht="53.25" customHeight="1" x14ac:dyDescent="0.2">
      <c r="A139" s="505">
        <f t="shared" si="2"/>
        <v>133</v>
      </c>
      <c r="B139" s="512"/>
      <c r="C139" s="512"/>
      <c r="D139" s="525"/>
      <c r="E139" s="527" t="s">
        <v>844</v>
      </c>
      <c r="F139" s="527"/>
      <c r="G139" s="511"/>
      <c r="H139" s="511" t="s">
        <v>15</v>
      </c>
      <c r="I139" s="511" t="s">
        <v>15</v>
      </c>
      <c r="J139" s="661" t="s">
        <v>833</v>
      </c>
      <c r="K139" s="641" t="s">
        <v>835</v>
      </c>
      <c r="L139" s="506">
        <v>1</v>
      </c>
      <c r="M139" s="594" t="s">
        <v>970</v>
      </c>
      <c r="N139" s="506">
        <v>1</v>
      </c>
      <c r="O139" s="602" t="s">
        <v>1017</v>
      </c>
    </row>
    <row r="140" spans="1:15" ht="213.75" customHeight="1" x14ac:dyDescent="0.2">
      <c r="A140" s="505">
        <f t="shared" si="2"/>
        <v>134</v>
      </c>
      <c r="B140" s="512"/>
      <c r="C140" s="512"/>
      <c r="D140" s="522"/>
      <c r="E140" s="527" t="s">
        <v>845</v>
      </c>
      <c r="F140" s="527"/>
      <c r="G140" s="511"/>
      <c r="H140" s="511" t="s">
        <v>15</v>
      </c>
      <c r="I140" s="511" t="s">
        <v>15</v>
      </c>
      <c r="J140" s="661" t="s">
        <v>833</v>
      </c>
      <c r="K140" s="641" t="s">
        <v>835</v>
      </c>
      <c r="L140" s="506">
        <v>1</v>
      </c>
      <c r="M140" s="594" t="s">
        <v>967</v>
      </c>
      <c r="N140" s="506">
        <v>1</v>
      </c>
      <c r="O140" s="602" t="s">
        <v>1017</v>
      </c>
    </row>
    <row r="141" spans="1:15" ht="15.75" customHeight="1" x14ac:dyDescent="0.2">
      <c r="A141" s="505">
        <f t="shared" si="2"/>
        <v>135</v>
      </c>
      <c r="B141" s="512"/>
      <c r="C141" s="512"/>
      <c r="D141" s="520" t="s">
        <v>846</v>
      </c>
      <c r="E141" s="527" t="s">
        <v>847</v>
      </c>
      <c r="F141" s="520" t="s">
        <v>848</v>
      </c>
      <c r="G141" s="520" t="s">
        <v>849</v>
      </c>
      <c r="H141" s="511" t="s">
        <v>15</v>
      </c>
      <c r="I141" s="511" t="s">
        <v>15</v>
      </c>
      <c r="J141" s="661" t="s">
        <v>187</v>
      </c>
      <c r="K141" s="515"/>
      <c r="L141" s="516"/>
      <c r="M141" s="595"/>
      <c r="N141" s="516"/>
      <c r="O141" s="607"/>
    </row>
    <row r="142" spans="1:15" ht="144" customHeight="1" x14ac:dyDescent="0.2">
      <c r="A142" s="505">
        <f t="shared" si="2"/>
        <v>136</v>
      </c>
      <c r="B142" s="512"/>
      <c r="C142" s="512"/>
      <c r="D142" s="525"/>
      <c r="E142" s="527" t="s">
        <v>850</v>
      </c>
      <c r="F142" s="525"/>
      <c r="G142" s="525"/>
      <c r="H142" s="511" t="s">
        <v>15</v>
      </c>
      <c r="I142" s="511" t="s">
        <v>15</v>
      </c>
      <c r="J142" s="661" t="s">
        <v>187</v>
      </c>
      <c r="K142" s="639" t="s">
        <v>851</v>
      </c>
      <c r="L142" s="506">
        <v>1</v>
      </c>
      <c r="M142" s="594" t="s">
        <v>968</v>
      </c>
      <c r="N142" s="506">
        <v>1</v>
      </c>
      <c r="O142" s="602" t="s">
        <v>1017</v>
      </c>
    </row>
    <row r="143" spans="1:15" ht="37.5" customHeight="1" x14ac:dyDescent="0.2">
      <c r="A143" s="505">
        <f t="shared" si="2"/>
        <v>137</v>
      </c>
      <c r="B143" s="512"/>
      <c r="C143" s="512"/>
      <c r="D143" s="525"/>
      <c r="E143" s="527" t="s">
        <v>852</v>
      </c>
      <c r="F143" s="525"/>
      <c r="G143" s="525"/>
      <c r="H143" s="511" t="s">
        <v>15</v>
      </c>
      <c r="I143" s="511" t="s">
        <v>15</v>
      </c>
      <c r="J143" s="661" t="s">
        <v>187</v>
      </c>
      <c r="K143" s="639" t="s">
        <v>851</v>
      </c>
      <c r="L143" s="506">
        <v>1</v>
      </c>
      <c r="M143" s="594" t="s">
        <v>969</v>
      </c>
      <c r="N143" s="506">
        <v>1</v>
      </c>
      <c r="O143" s="602" t="s">
        <v>1017</v>
      </c>
    </row>
    <row r="144" spans="1:15" ht="37.5" customHeight="1" x14ac:dyDescent="0.2">
      <c r="A144" s="505">
        <f t="shared" si="2"/>
        <v>138</v>
      </c>
      <c r="B144" s="512"/>
      <c r="C144" s="512"/>
      <c r="D144" s="525"/>
      <c r="E144" s="527" t="s">
        <v>853</v>
      </c>
      <c r="F144" s="525"/>
      <c r="G144" s="525"/>
      <c r="H144" s="511" t="s">
        <v>15</v>
      </c>
      <c r="I144" s="511" t="s">
        <v>15</v>
      </c>
      <c r="J144" s="661" t="s">
        <v>187</v>
      </c>
      <c r="K144" s="639" t="s">
        <v>851</v>
      </c>
      <c r="L144" s="506">
        <v>1</v>
      </c>
      <c r="M144" s="594" t="s">
        <v>969</v>
      </c>
      <c r="N144" s="506">
        <v>1</v>
      </c>
      <c r="O144" s="602" t="s">
        <v>1017</v>
      </c>
    </row>
    <row r="145" spans="1:15" ht="37.5" customHeight="1" x14ac:dyDescent="0.2">
      <c r="A145" s="505">
        <f t="shared" si="2"/>
        <v>139</v>
      </c>
      <c r="B145" s="512"/>
      <c r="C145" s="512"/>
      <c r="D145" s="525"/>
      <c r="E145" s="668" t="s">
        <v>854</v>
      </c>
      <c r="F145" s="525"/>
      <c r="G145" s="525"/>
      <c r="H145" s="511" t="s">
        <v>15</v>
      </c>
      <c r="I145" s="511" t="s">
        <v>15</v>
      </c>
      <c r="J145" s="661" t="s">
        <v>187</v>
      </c>
      <c r="K145" s="639" t="s">
        <v>851</v>
      </c>
      <c r="L145" s="506">
        <v>1</v>
      </c>
      <c r="M145" s="594" t="s">
        <v>969</v>
      </c>
      <c r="N145" s="506">
        <v>1</v>
      </c>
      <c r="O145" s="602" t="s">
        <v>1017</v>
      </c>
    </row>
    <row r="146" spans="1:15" ht="37.5" customHeight="1" x14ac:dyDescent="0.2">
      <c r="A146" s="505">
        <f t="shared" si="2"/>
        <v>140</v>
      </c>
      <c r="B146" s="512"/>
      <c r="C146" s="512"/>
      <c r="D146" s="525"/>
      <c r="E146" s="527" t="s">
        <v>855</v>
      </c>
      <c r="F146" s="525"/>
      <c r="G146" s="525"/>
      <c r="H146" s="511" t="s">
        <v>15</v>
      </c>
      <c r="I146" s="511" t="s">
        <v>15</v>
      </c>
      <c r="J146" s="661" t="s">
        <v>187</v>
      </c>
      <c r="K146" s="639" t="s">
        <v>851</v>
      </c>
      <c r="L146" s="506">
        <v>1</v>
      </c>
      <c r="M146" s="594" t="s">
        <v>969</v>
      </c>
      <c r="N146" s="506">
        <v>1</v>
      </c>
      <c r="O146" s="602" t="s">
        <v>1017</v>
      </c>
    </row>
    <row r="147" spans="1:15" ht="37.5" customHeight="1" x14ac:dyDescent="0.2">
      <c r="A147" s="505">
        <f t="shared" si="2"/>
        <v>141</v>
      </c>
      <c r="B147" s="512"/>
      <c r="C147" s="512"/>
      <c r="D147" s="525"/>
      <c r="E147" s="527" t="s">
        <v>856</v>
      </c>
      <c r="F147" s="525"/>
      <c r="G147" s="525"/>
      <c r="H147" s="511" t="s">
        <v>15</v>
      </c>
      <c r="I147" s="511" t="s">
        <v>15</v>
      </c>
      <c r="J147" s="661" t="s">
        <v>187</v>
      </c>
      <c r="K147" s="639" t="s">
        <v>851</v>
      </c>
      <c r="L147" s="506">
        <v>1</v>
      </c>
      <c r="M147" s="594" t="s">
        <v>969</v>
      </c>
      <c r="N147" s="506">
        <v>1</v>
      </c>
      <c r="O147" s="602" t="s">
        <v>1017</v>
      </c>
    </row>
    <row r="148" spans="1:15" ht="37.5" customHeight="1" x14ac:dyDescent="0.2">
      <c r="A148" s="505">
        <f t="shared" si="2"/>
        <v>142</v>
      </c>
      <c r="B148" s="512"/>
      <c r="C148" s="512"/>
      <c r="D148" s="525"/>
      <c r="E148" s="527" t="s">
        <v>857</v>
      </c>
      <c r="F148" s="525"/>
      <c r="G148" s="525"/>
      <c r="H148" s="511" t="s">
        <v>15</v>
      </c>
      <c r="I148" s="511" t="s">
        <v>15</v>
      </c>
      <c r="J148" s="661" t="s">
        <v>187</v>
      </c>
      <c r="K148" s="639" t="s">
        <v>851</v>
      </c>
      <c r="L148" s="506">
        <v>1</v>
      </c>
      <c r="M148" s="594" t="s">
        <v>969</v>
      </c>
      <c r="N148" s="506">
        <v>1</v>
      </c>
      <c r="O148" s="602" t="s">
        <v>1017</v>
      </c>
    </row>
    <row r="149" spans="1:15" ht="37.5" customHeight="1" x14ac:dyDescent="0.2">
      <c r="A149" s="505">
        <f t="shared" si="2"/>
        <v>143</v>
      </c>
      <c r="B149" s="512"/>
      <c r="C149" s="512"/>
      <c r="D149" s="525"/>
      <c r="E149" s="527" t="s">
        <v>858</v>
      </c>
      <c r="F149" s="525"/>
      <c r="G149" s="525"/>
      <c r="H149" s="511" t="s">
        <v>15</v>
      </c>
      <c r="I149" s="511" t="s">
        <v>15</v>
      </c>
      <c r="J149" s="661" t="s">
        <v>187</v>
      </c>
      <c r="K149" s="639" t="s">
        <v>851</v>
      </c>
      <c r="L149" s="506">
        <v>1</v>
      </c>
      <c r="M149" s="594" t="s">
        <v>969</v>
      </c>
      <c r="N149" s="506">
        <v>1</v>
      </c>
      <c r="O149" s="602" t="s">
        <v>1017</v>
      </c>
    </row>
    <row r="150" spans="1:15" ht="37.5" customHeight="1" x14ac:dyDescent="0.2">
      <c r="A150" s="505">
        <f t="shared" si="2"/>
        <v>144</v>
      </c>
      <c r="B150" s="512"/>
      <c r="C150" s="512"/>
      <c r="D150" s="525"/>
      <c r="E150" s="527" t="s">
        <v>859</v>
      </c>
      <c r="F150" s="525"/>
      <c r="G150" s="525"/>
      <c r="H150" s="511" t="s">
        <v>15</v>
      </c>
      <c r="I150" s="511" t="s">
        <v>15</v>
      </c>
      <c r="J150" s="661" t="s">
        <v>187</v>
      </c>
      <c r="K150" s="639" t="s">
        <v>851</v>
      </c>
      <c r="L150" s="506">
        <v>1</v>
      </c>
      <c r="M150" s="594" t="s">
        <v>969</v>
      </c>
      <c r="N150" s="506">
        <v>1</v>
      </c>
      <c r="O150" s="602" t="s">
        <v>1017</v>
      </c>
    </row>
    <row r="151" spans="1:15" ht="37.5" customHeight="1" x14ac:dyDescent="0.2">
      <c r="A151" s="505">
        <f t="shared" si="2"/>
        <v>145</v>
      </c>
      <c r="B151" s="512"/>
      <c r="C151" s="512"/>
      <c r="D151" s="522"/>
      <c r="E151" s="527" t="s">
        <v>860</v>
      </c>
      <c r="F151" s="522"/>
      <c r="G151" s="522"/>
      <c r="H151" s="511" t="s">
        <v>15</v>
      </c>
      <c r="I151" s="511" t="s">
        <v>15</v>
      </c>
      <c r="J151" s="661" t="s">
        <v>187</v>
      </c>
      <c r="K151" s="639" t="s">
        <v>851</v>
      </c>
      <c r="L151" s="506">
        <v>1</v>
      </c>
      <c r="M151" s="594" t="s">
        <v>969</v>
      </c>
      <c r="N151" s="506">
        <v>1</v>
      </c>
      <c r="O151" s="602" t="s">
        <v>1017</v>
      </c>
    </row>
    <row r="152" spans="1:15" ht="115.5" customHeight="1" x14ac:dyDescent="0.2">
      <c r="A152" s="505">
        <f t="shared" si="2"/>
        <v>146</v>
      </c>
      <c r="B152" s="512"/>
      <c r="C152" s="512"/>
      <c r="D152" s="511" t="s">
        <v>861</v>
      </c>
      <c r="E152" s="527" t="s">
        <v>862</v>
      </c>
      <c r="F152" s="527" t="s">
        <v>863</v>
      </c>
      <c r="G152" s="511" t="s">
        <v>864</v>
      </c>
      <c r="H152" s="511" t="s">
        <v>15</v>
      </c>
      <c r="I152" s="511" t="s">
        <v>15</v>
      </c>
      <c r="J152" s="661" t="s">
        <v>283</v>
      </c>
      <c r="K152" s="641" t="s">
        <v>865</v>
      </c>
      <c r="L152" s="506">
        <v>1</v>
      </c>
      <c r="M152" s="594" t="s">
        <v>971</v>
      </c>
      <c r="N152" s="506">
        <v>1</v>
      </c>
      <c r="O152" s="602" t="s">
        <v>1017</v>
      </c>
    </row>
    <row r="153" spans="1:15" ht="146.25" customHeight="1" x14ac:dyDescent="0.2">
      <c r="A153" s="505">
        <f t="shared" ref="A153:A162" si="3">+A152+1</f>
        <v>147</v>
      </c>
      <c r="B153" s="512"/>
      <c r="C153" s="512"/>
      <c r="D153" s="511" t="s">
        <v>866</v>
      </c>
      <c r="E153" s="527" t="s">
        <v>862</v>
      </c>
      <c r="F153" s="511" t="s">
        <v>867</v>
      </c>
      <c r="G153" s="511" t="s">
        <v>868</v>
      </c>
      <c r="H153" s="511" t="s">
        <v>15</v>
      </c>
      <c r="I153" s="511" t="s">
        <v>15</v>
      </c>
      <c r="J153" s="661" t="s">
        <v>283</v>
      </c>
      <c r="K153" s="640" t="s">
        <v>869</v>
      </c>
      <c r="L153" s="506">
        <v>1</v>
      </c>
      <c r="M153" s="594" t="s">
        <v>972</v>
      </c>
      <c r="N153" s="506">
        <v>1</v>
      </c>
      <c r="O153" s="602" t="s">
        <v>1017</v>
      </c>
    </row>
    <row r="154" spans="1:15" ht="147" customHeight="1" x14ac:dyDescent="0.2">
      <c r="A154" s="505">
        <f t="shared" si="3"/>
        <v>148</v>
      </c>
      <c r="B154" s="512"/>
      <c r="C154" s="512"/>
      <c r="D154" s="520" t="s">
        <v>870</v>
      </c>
      <c r="E154" s="527" t="s">
        <v>871</v>
      </c>
      <c r="F154" s="528"/>
      <c r="G154" s="511" t="s">
        <v>872</v>
      </c>
      <c r="H154" s="511" t="s">
        <v>15</v>
      </c>
      <c r="I154" s="511" t="s">
        <v>15</v>
      </c>
      <c r="J154" s="661" t="s">
        <v>873</v>
      </c>
      <c r="K154" s="640" t="s">
        <v>874</v>
      </c>
      <c r="L154" s="506">
        <v>1</v>
      </c>
      <c r="M154" s="594" t="s">
        <v>973</v>
      </c>
      <c r="N154" s="506">
        <v>1</v>
      </c>
      <c r="O154" s="602" t="s">
        <v>1017</v>
      </c>
    </row>
    <row r="155" spans="1:15" ht="72" customHeight="1" x14ac:dyDescent="0.2">
      <c r="A155" s="505">
        <f t="shared" si="3"/>
        <v>149</v>
      </c>
      <c r="B155" s="512"/>
      <c r="C155" s="512"/>
      <c r="D155" s="522"/>
      <c r="E155" s="527" t="s">
        <v>876</v>
      </c>
      <c r="F155" s="528"/>
      <c r="G155" s="511"/>
      <c r="H155" s="511" t="s">
        <v>15</v>
      </c>
      <c r="I155" s="511" t="s">
        <v>15</v>
      </c>
      <c r="J155" s="661" t="s">
        <v>873</v>
      </c>
      <c r="K155" s="640" t="s">
        <v>874</v>
      </c>
      <c r="L155" s="506">
        <v>1</v>
      </c>
      <c r="M155" s="594" t="s">
        <v>875</v>
      </c>
      <c r="N155" s="506">
        <v>1</v>
      </c>
      <c r="O155" s="602" t="s">
        <v>1017</v>
      </c>
    </row>
    <row r="156" spans="1:15" ht="123.75" customHeight="1" x14ac:dyDescent="0.2">
      <c r="A156" s="505">
        <f t="shared" si="3"/>
        <v>150</v>
      </c>
      <c r="B156" s="512"/>
      <c r="C156" s="513"/>
      <c r="D156" s="511" t="s">
        <v>877</v>
      </c>
      <c r="E156" s="527" t="s">
        <v>878</v>
      </c>
      <c r="F156" s="528"/>
      <c r="G156" s="511" t="s">
        <v>879</v>
      </c>
      <c r="H156" s="511" t="s">
        <v>15</v>
      </c>
      <c r="I156" s="511" t="s">
        <v>15</v>
      </c>
      <c r="J156" s="661" t="s">
        <v>283</v>
      </c>
      <c r="K156" s="640" t="s">
        <v>880</v>
      </c>
      <c r="L156" s="506">
        <v>1</v>
      </c>
      <c r="M156" s="594" t="s">
        <v>974</v>
      </c>
      <c r="N156" s="506">
        <v>1</v>
      </c>
      <c r="O156" s="602" t="s">
        <v>1017</v>
      </c>
    </row>
    <row r="157" spans="1:15" ht="408.75" customHeight="1" x14ac:dyDescent="0.2">
      <c r="A157" s="505">
        <f t="shared" si="3"/>
        <v>151</v>
      </c>
      <c r="B157" s="513"/>
      <c r="C157" s="519" t="s">
        <v>881</v>
      </c>
      <c r="D157" s="511" t="s">
        <v>331</v>
      </c>
      <c r="E157" s="527" t="s">
        <v>882</v>
      </c>
      <c r="F157" s="528"/>
      <c r="G157" s="511" t="s">
        <v>883</v>
      </c>
      <c r="H157" s="511" t="s">
        <v>15</v>
      </c>
      <c r="I157" s="511" t="s">
        <v>15</v>
      </c>
      <c r="J157" s="661" t="s">
        <v>884</v>
      </c>
      <c r="K157" s="639" t="s">
        <v>885</v>
      </c>
      <c r="L157" s="506">
        <v>1</v>
      </c>
      <c r="M157" s="594" t="s">
        <v>975</v>
      </c>
      <c r="N157" s="609">
        <v>0.7</v>
      </c>
      <c r="O157" s="602" t="s">
        <v>1026</v>
      </c>
    </row>
    <row r="158" spans="1:15" ht="116.25" customHeight="1" x14ac:dyDescent="0.2">
      <c r="A158" s="505">
        <f t="shared" si="3"/>
        <v>152</v>
      </c>
      <c r="B158" s="529" t="s">
        <v>886</v>
      </c>
      <c r="C158" s="541" t="s">
        <v>887</v>
      </c>
      <c r="D158" s="509" t="s">
        <v>331</v>
      </c>
      <c r="E158" s="518" t="s">
        <v>888</v>
      </c>
      <c r="F158" s="508"/>
      <c r="G158" s="534" t="s">
        <v>889</v>
      </c>
      <c r="H158" s="509"/>
      <c r="I158" s="509" t="s">
        <v>15</v>
      </c>
      <c r="J158" s="669" t="s">
        <v>890</v>
      </c>
      <c r="K158" s="526" t="s">
        <v>891</v>
      </c>
      <c r="L158" s="506">
        <v>1</v>
      </c>
      <c r="M158" s="600" t="s">
        <v>892</v>
      </c>
      <c r="N158" s="506">
        <v>1</v>
      </c>
      <c r="O158" s="602" t="s">
        <v>1017</v>
      </c>
    </row>
    <row r="159" spans="1:15" ht="86.25" customHeight="1" x14ac:dyDescent="0.2">
      <c r="A159" s="505">
        <f t="shared" si="3"/>
        <v>153</v>
      </c>
      <c r="B159" s="538"/>
      <c r="C159" s="541" t="s">
        <v>893</v>
      </c>
      <c r="D159" s="509" t="s">
        <v>331</v>
      </c>
      <c r="E159" s="518" t="s">
        <v>894</v>
      </c>
      <c r="F159" s="518"/>
      <c r="G159" s="535"/>
      <c r="H159" s="508"/>
      <c r="I159" s="508"/>
      <c r="J159" s="670"/>
      <c r="K159" s="639" t="s">
        <v>895</v>
      </c>
      <c r="L159" s="506">
        <v>1</v>
      </c>
      <c r="M159" s="594" t="s">
        <v>896</v>
      </c>
      <c r="N159" s="506">
        <v>1</v>
      </c>
      <c r="O159" s="602" t="s">
        <v>1017</v>
      </c>
    </row>
    <row r="160" spans="1:15" ht="226.5" customHeight="1" x14ac:dyDescent="0.2">
      <c r="A160" s="505">
        <f t="shared" si="3"/>
        <v>154</v>
      </c>
      <c r="B160" s="510" t="s">
        <v>897</v>
      </c>
      <c r="C160" s="546"/>
      <c r="D160" s="511" t="s">
        <v>331</v>
      </c>
      <c r="E160" s="527" t="s">
        <v>898</v>
      </c>
      <c r="F160" s="527"/>
      <c r="G160" s="511" t="s">
        <v>899</v>
      </c>
      <c r="H160" s="528"/>
      <c r="I160" s="528"/>
      <c r="J160" s="511" t="s">
        <v>900</v>
      </c>
      <c r="K160" s="642" t="s">
        <v>976</v>
      </c>
      <c r="L160" s="506">
        <v>1</v>
      </c>
      <c r="M160" s="594" t="s">
        <v>977</v>
      </c>
      <c r="N160" s="506">
        <v>1</v>
      </c>
      <c r="O160" s="602" t="s">
        <v>1017</v>
      </c>
    </row>
    <row r="161" spans="1:15" ht="57" customHeight="1" x14ac:dyDescent="0.2">
      <c r="A161" s="505">
        <f t="shared" si="3"/>
        <v>155</v>
      </c>
      <c r="B161" s="529" t="s">
        <v>901</v>
      </c>
      <c r="C161" s="541" t="s">
        <v>902</v>
      </c>
      <c r="D161" s="509" t="s">
        <v>331</v>
      </c>
      <c r="E161" s="518" t="s">
        <v>903</v>
      </c>
      <c r="F161" s="518"/>
      <c r="G161" s="505" t="s">
        <v>904</v>
      </c>
      <c r="H161" s="508"/>
      <c r="I161" s="508"/>
      <c r="J161" s="509" t="s">
        <v>905</v>
      </c>
      <c r="K161" s="641" t="s">
        <v>978</v>
      </c>
      <c r="L161" s="506">
        <v>1</v>
      </c>
      <c r="M161" s="594" t="s">
        <v>906</v>
      </c>
      <c r="N161" s="506">
        <v>1</v>
      </c>
      <c r="O161" s="602" t="s">
        <v>1017</v>
      </c>
    </row>
    <row r="162" spans="1:15" ht="60.75" customHeight="1" x14ac:dyDescent="0.2">
      <c r="A162" s="505">
        <f t="shared" si="3"/>
        <v>156</v>
      </c>
      <c r="B162" s="538"/>
      <c r="C162" s="541" t="s">
        <v>907</v>
      </c>
      <c r="D162" s="509" t="s">
        <v>331</v>
      </c>
      <c r="E162" s="518" t="s">
        <v>908</v>
      </c>
      <c r="F162" s="518"/>
      <c r="G162" s="505" t="s">
        <v>909</v>
      </c>
      <c r="H162" s="508"/>
      <c r="I162" s="508"/>
      <c r="J162" s="509" t="s">
        <v>905</v>
      </c>
      <c r="K162" s="639" t="s">
        <v>910</v>
      </c>
      <c r="L162" s="506">
        <v>1</v>
      </c>
      <c r="M162" s="594" t="s">
        <v>911</v>
      </c>
      <c r="N162" s="506">
        <v>1</v>
      </c>
      <c r="O162" s="602" t="s">
        <v>1025</v>
      </c>
    </row>
    <row r="163" spans="1:15" ht="15.75" customHeight="1" x14ac:dyDescent="0.2">
      <c r="A163" s="490"/>
      <c r="B163" s="547"/>
      <c r="C163" s="490"/>
      <c r="D163" s="643"/>
      <c r="E163" s="491"/>
      <c r="F163" s="491"/>
      <c r="G163" s="547"/>
      <c r="H163" s="548"/>
      <c r="J163" s="547"/>
      <c r="K163" s="548"/>
      <c r="L163" s="549"/>
      <c r="M163" s="601"/>
    </row>
    <row r="164" spans="1:15" ht="15.75" customHeight="1" x14ac:dyDescent="0.2">
      <c r="A164" s="490"/>
      <c r="B164" s="547"/>
      <c r="C164" s="490"/>
      <c r="D164" s="643"/>
      <c r="E164" s="491"/>
      <c r="F164" s="491"/>
      <c r="G164" s="547"/>
      <c r="H164" s="548"/>
      <c r="J164" s="547"/>
      <c r="K164" s="548"/>
      <c r="L164" s="549"/>
      <c r="M164" s="601"/>
    </row>
    <row r="165" spans="1:15" ht="15.75" customHeight="1" x14ac:dyDescent="0.2">
      <c r="A165" s="490"/>
      <c r="B165" s="547"/>
      <c r="C165" s="490"/>
      <c r="D165" s="643"/>
      <c r="E165" s="491"/>
      <c r="F165" s="491"/>
      <c r="G165" s="547"/>
      <c r="H165" s="548"/>
      <c r="J165" s="547"/>
      <c r="K165" s="548"/>
      <c r="L165" s="549"/>
      <c r="M165" s="601"/>
    </row>
    <row r="166" spans="1:15" ht="15.75" customHeight="1" x14ac:dyDescent="0.2">
      <c r="A166" s="490"/>
      <c r="B166" s="547"/>
      <c r="C166" s="490"/>
      <c r="D166" s="643"/>
      <c r="E166" s="491"/>
      <c r="F166" s="491"/>
      <c r="G166" s="547"/>
      <c r="H166" s="548"/>
      <c r="J166" s="547"/>
      <c r="K166" s="548"/>
      <c r="L166" s="549"/>
      <c r="M166" s="601"/>
    </row>
    <row r="167" spans="1:15" ht="15.75" customHeight="1" x14ac:dyDescent="0.2">
      <c r="A167" s="490"/>
      <c r="B167" s="547"/>
      <c r="C167" s="490"/>
      <c r="D167" s="643"/>
      <c r="E167" s="491"/>
      <c r="F167" s="491"/>
      <c r="G167" s="547"/>
      <c r="H167" s="548"/>
      <c r="J167" s="547"/>
      <c r="K167" s="548"/>
      <c r="L167" s="549"/>
      <c r="M167" s="601"/>
    </row>
    <row r="168" spans="1:15" ht="15.75" customHeight="1" x14ac:dyDescent="0.2">
      <c r="A168" s="490"/>
      <c r="B168" s="547"/>
      <c r="C168" s="490"/>
      <c r="D168" s="643"/>
      <c r="E168" s="491"/>
      <c r="F168" s="491"/>
      <c r="G168" s="547"/>
      <c r="H168" s="548"/>
      <c r="J168" s="547"/>
      <c r="K168" s="548"/>
      <c r="L168" s="549"/>
      <c r="M168" s="601"/>
    </row>
    <row r="169" spans="1:15" ht="15.75" customHeight="1" x14ac:dyDescent="0.2">
      <c r="A169" s="490"/>
      <c r="B169" s="547"/>
      <c r="C169" s="490"/>
      <c r="D169" s="643"/>
      <c r="E169" s="491"/>
      <c r="F169" s="491"/>
      <c r="G169" s="547"/>
      <c r="H169" s="548"/>
      <c r="J169" s="547"/>
      <c r="K169" s="548"/>
      <c r="L169" s="549"/>
      <c r="M169" s="601"/>
      <c r="N169" s="550"/>
    </row>
    <row r="170" spans="1:15" ht="15.75" customHeight="1" x14ac:dyDescent="0.2">
      <c r="A170" s="490"/>
      <c r="B170" s="547"/>
      <c r="C170" s="490"/>
      <c r="D170" s="643"/>
      <c r="E170" s="491"/>
      <c r="F170" s="491"/>
      <c r="G170" s="547"/>
      <c r="H170" s="548"/>
      <c r="J170" s="547"/>
      <c r="K170" s="548"/>
      <c r="L170" s="549"/>
      <c r="M170" s="601"/>
    </row>
    <row r="171" spans="1:15" ht="15.75" customHeight="1" x14ac:dyDescent="0.2">
      <c r="A171" s="490"/>
      <c r="B171" s="547"/>
      <c r="C171" s="490"/>
      <c r="D171" s="643"/>
      <c r="E171" s="491"/>
      <c r="F171" s="491"/>
      <c r="G171" s="547"/>
      <c r="H171" s="548"/>
      <c r="J171" s="547"/>
      <c r="K171" s="548"/>
      <c r="L171" s="549"/>
      <c r="M171" s="601"/>
    </row>
    <row r="172" spans="1:15" ht="15.75" customHeight="1" x14ac:dyDescent="0.2">
      <c r="A172" s="490"/>
      <c r="B172" s="547"/>
      <c r="C172" s="490"/>
      <c r="D172" s="643"/>
      <c r="E172" s="491"/>
      <c r="F172" s="491"/>
      <c r="G172" s="547"/>
      <c r="H172" s="548"/>
      <c r="J172" s="547"/>
      <c r="K172" s="548"/>
      <c r="L172" s="549"/>
      <c r="M172" s="601"/>
    </row>
    <row r="173" spans="1:15" ht="15.75" customHeight="1" x14ac:dyDescent="0.2">
      <c r="A173" s="490"/>
      <c r="B173" s="547"/>
      <c r="C173" s="490"/>
      <c r="D173" s="643"/>
      <c r="E173" s="491"/>
      <c r="F173" s="491"/>
      <c r="G173" s="547"/>
      <c r="H173" s="548"/>
      <c r="J173" s="547"/>
      <c r="K173" s="548"/>
      <c r="L173" s="549"/>
      <c r="M173" s="601"/>
    </row>
    <row r="174" spans="1:15" ht="15.75" customHeight="1" x14ac:dyDescent="0.2">
      <c r="A174" s="490"/>
      <c r="B174" s="547"/>
      <c r="C174" s="490"/>
      <c r="D174" s="643"/>
      <c r="E174" s="491"/>
      <c r="F174" s="491"/>
      <c r="G174" s="547"/>
      <c r="H174" s="548"/>
      <c r="J174" s="547"/>
      <c r="K174" s="548"/>
      <c r="L174" s="549"/>
      <c r="M174" s="601"/>
    </row>
    <row r="175" spans="1:15" ht="15.75" customHeight="1" x14ac:dyDescent="0.2">
      <c r="A175" s="490"/>
      <c r="B175" s="547"/>
      <c r="C175" s="490"/>
      <c r="D175" s="643"/>
      <c r="E175" s="491"/>
      <c r="F175" s="491"/>
      <c r="G175" s="547"/>
      <c r="H175" s="548"/>
      <c r="J175" s="547"/>
      <c r="K175" s="548"/>
      <c r="L175" s="549"/>
      <c r="M175" s="601"/>
    </row>
    <row r="176" spans="1:15" ht="15.75" customHeight="1" x14ac:dyDescent="0.2">
      <c r="A176" s="490"/>
      <c r="B176" s="547"/>
      <c r="C176" s="490"/>
      <c r="D176" s="643"/>
      <c r="E176" s="491"/>
      <c r="F176" s="491"/>
      <c r="G176" s="547"/>
      <c r="H176" s="548"/>
      <c r="J176" s="547"/>
      <c r="K176" s="548"/>
      <c r="L176" s="549"/>
      <c r="M176" s="601"/>
    </row>
    <row r="177" spans="1:13" ht="15.75" customHeight="1" x14ac:dyDescent="0.2">
      <c r="A177" s="490"/>
      <c r="B177" s="547"/>
      <c r="C177" s="490"/>
      <c r="D177" s="643"/>
      <c r="E177" s="491"/>
      <c r="F177" s="491"/>
      <c r="G177" s="547"/>
      <c r="H177" s="548"/>
      <c r="J177" s="547"/>
      <c r="K177" s="548"/>
      <c r="L177" s="549"/>
      <c r="M177" s="601"/>
    </row>
    <row r="178" spans="1:13" ht="15.75" customHeight="1" x14ac:dyDescent="0.2">
      <c r="A178" s="490"/>
      <c r="B178" s="547"/>
      <c r="C178" s="490"/>
      <c r="D178" s="643"/>
      <c r="E178" s="491"/>
      <c r="F178" s="491"/>
      <c r="G178" s="547"/>
      <c r="H178" s="548"/>
      <c r="J178" s="547"/>
      <c r="K178" s="548"/>
      <c r="L178" s="549"/>
      <c r="M178" s="601"/>
    </row>
    <row r="179" spans="1:13" ht="15.75" customHeight="1" x14ac:dyDescent="0.2">
      <c r="A179" s="490"/>
      <c r="B179" s="547"/>
      <c r="C179" s="490"/>
      <c r="D179" s="643"/>
      <c r="E179" s="491"/>
      <c r="F179" s="491"/>
      <c r="G179" s="547"/>
      <c r="H179" s="548"/>
      <c r="J179" s="547"/>
      <c r="K179" s="548"/>
      <c r="L179" s="549"/>
      <c r="M179" s="601"/>
    </row>
    <row r="180" spans="1:13" ht="15.75" customHeight="1" x14ac:dyDescent="0.2">
      <c r="A180" s="490"/>
      <c r="B180" s="547"/>
      <c r="C180" s="490"/>
      <c r="D180" s="643"/>
      <c r="E180" s="491"/>
      <c r="F180" s="491"/>
      <c r="G180" s="547"/>
      <c r="H180" s="548"/>
      <c r="J180" s="547"/>
      <c r="K180" s="548"/>
      <c r="L180" s="549"/>
      <c r="M180" s="601"/>
    </row>
    <row r="181" spans="1:13" ht="15.75" customHeight="1" x14ac:dyDescent="0.2">
      <c r="A181" s="490"/>
      <c r="B181" s="547"/>
      <c r="C181" s="490"/>
      <c r="D181" s="643"/>
      <c r="E181" s="491"/>
      <c r="F181" s="491"/>
      <c r="G181" s="547"/>
      <c r="H181" s="548"/>
      <c r="J181" s="547"/>
      <c r="K181" s="548"/>
      <c r="L181" s="549"/>
      <c r="M181" s="601"/>
    </row>
    <row r="182" spans="1:13" ht="15.75" customHeight="1" x14ac:dyDescent="0.2">
      <c r="A182" s="490"/>
      <c r="B182" s="547"/>
      <c r="C182" s="490"/>
      <c r="D182" s="643"/>
      <c r="E182" s="491"/>
      <c r="F182" s="491"/>
      <c r="G182" s="547"/>
      <c r="H182" s="548"/>
      <c r="J182" s="547"/>
      <c r="K182" s="548"/>
      <c r="L182" s="549"/>
      <c r="M182" s="601"/>
    </row>
    <row r="183" spans="1:13" ht="15.75" customHeight="1" x14ac:dyDescent="0.2">
      <c r="A183" s="490"/>
      <c r="B183" s="547"/>
      <c r="C183" s="490"/>
      <c r="D183" s="643"/>
      <c r="E183" s="491"/>
      <c r="F183" s="491"/>
      <c r="G183" s="547"/>
      <c r="H183" s="548"/>
      <c r="J183" s="547"/>
      <c r="K183" s="548"/>
      <c r="L183" s="549"/>
      <c r="M183" s="601"/>
    </row>
    <row r="184" spans="1:13" ht="15.75" customHeight="1" x14ac:dyDescent="0.2">
      <c r="A184" s="490"/>
      <c r="B184" s="547"/>
      <c r="C184" s="490"/>
      <c r="D184" s="643"/>
      <c r="E184" s="491"/>
      <c r="F184" s="491"/>
      <c r="G184" s="547"/>
      <c r="H184" s="548"/>
      <c r="J184" s="547"/>
      <c r="K184" s="548"/>
      <c r="L184" s="549"/>
      <c r="M184" s="601"/>
    </row>
    <row r="185" spans="1:13" ht="15.75" customHeight="1" x14ac:dyDescent="0.2">
      <c r="A185" s="490"/>
      <c r="B185" s="547"/>
      <c r="C185" s="490"/>
      <c r="D185" s="643"/>
      <c r="E185" s="491"/>
      <c r="F185" s="491"/>
      <c r="G185" s="547"/>
      <c r="H185" s="548"/>
      <c r="J185" s="547"/>
      <c r="K185" s="548"/>
      <c r="L185" s="549"/>
      <c r="M185" s="601"/>
    </row>
    <row r="186" spans="1:13" ht="15.75" customHeight="1" x14ac:dyDescent="0.2">
      <c r="A186" s="490"/>
      <c r="B186" s="547"/>
      <c r="C186" s="490"/>
      <c r="D186" s="643"/>
      <c r="E186" s="491"/>
      <c r="F186" s="491"/>
      <c r="G186" s="547"/>
      <c r="H186" s="548"/>
      <c r="J186" s="547"/>
      <c r="K186" s="548"/>
      <c r="L186" s="549"/>
      <c r="M186" s="601"/>
    </row>
    <row r="187" spans="1:13" ht="15.75" customHeight="1" x14ac:dyDescent="0.2">
      <c r="A187" s="490"/>
      <c r="B187" s="547"/>
      <c r="C187" s="490"/>
      <c r="D187" s="643"/>
      <c r="E187" s="491"/>
      <c r="F187" s="491"/>
      <c r="G187" s="547"/>
      <c r="H187" s="548"/>
      <c r="J187" s="547"/>
      <c r="K187" s="548"/>
      <c r="L187" s="549"/>
      <c r="M187" s="601"/>
    </row>
    <row r="188" spans="1:13" ht="15.75" customHeight="1" x14ac:dyDescent="0.2">
      <c r="A188" s="490"/>
      <c r="B188" s="547"/>
      <c r="C188" s="490"/>
      <c r="D188" s="643"/>
      <c r="E188" s="491"/>
      <c r="F188" s="491"/>
      <c r="G188" s="547"/>
      <c r="H188" s="548"/>
      <c r="J188" s="547"/>
      <c r="K188" s="548"/>
      <c r="L188" s="549"/>
      <c r="M188" s="601"/>
    </row>
    <row r="189" spans="1:13" ht="15.75" customHeight="1" x14ac:dyDescent="0.2">
      <c r="A189" s="490"/>
      <c r="B189" s="547"/>
      <c r="C189" s="490"/>
      <c r="D189" s="643"/>
      <c r="E189" s="491"/>
      <c r="F189" s="491"/>
      <c r="G189" s="547"/>
      <c r="H189" s="548"/>
      <c r="J189" s="547"/>
      <c r="K189" s="548"/>
      <c r="L189" s="549"/>
      <c r="M189" s="601"/>
    </row>
    <row r="190" spans="1:13" ht="15.75" customHeight="1" x14ac:dyDescent="0.2">
      <c r="A190" s="490"/>
      <c r="B190" s="547"/>
      <c r="C190" s="490"/>
      <c r="D190" s="643"/>
      <c r="E190" s="491"/>
      <c r="F190" s="491"/>
      <c r="G190" s="547"/>
      <c r="H190" s="548"/>
      <c r="J190" s="547"/>
      <c r="K190" s="548"/>
      <c r="L190" s="549"/>
      <c r="M190" s="601"/>
    </row>
    <row r="191" spans="1:13" ht="15.75" customHeight="1" x14ac:dyDescent="0.2">
      <c r="A191" s="490"/>
      <c r="B191" s="547"/>
      <c r="C191" s="490"/>
      <c r="D191" s="643"/>
      <c r="E191" s="491"/>
      <c r="F191" s="491"/>
      <c r="G191" s="547"/>
      <c r="H191" s="548"/>
      <c r="J191" s="547"/>
      <c r="K191" s="548"/>
      <c r="L191" s="549"/>
      <c r="M191" s="601"/>
    </row>
    <row r="192" spans="1:13" ht="15.75" customHeight="1" x14ac:dyDescent="0.2">
      <c r="A192" s="490"/>
      <c r="B192" s="547"/>
      <c r="C192" s="490"/>
      <c r="D192" s="643"/>
      <c r="E192" s="491"/>
      <c r="F192" s="491"/>
      <c r="G192" s="547"/>
      <c r="H192" s="548"/>
      <c r="J192" s="547"/>
      <c r="K192" s="548"/>
      <c r="L192" s="549"/>
      <c r="M192" s="601"/>
    </row>
    <row r="193" spans="1:13" ht="15.75" customHeight="1" x14ac:dyDescent="0.2">
      <c r="A193" s="490"/>
      <c r="B193" s="547"/>
      <c r="C193" s="490"/>
      <c r="D193" s="643"/>
      <c r="E193" s="491"/>
      <c r="F193" s="491"/>
      <c r="G193" s="547"/>
      <c r="H193" s="548"/>
      <c r="J193" s="547"/>
      <c r="K193" s="548"/>
      <c r="L193" s="549"/>
      <c r="M193" s="601"/>
    </row>
    <row r="194" spans="1:13" ht="15.75" customHeight="1" x14ac:dyDescent="0.2">
      <c r="A194" s="490"/>
      <c r="B194" s="547"/>
      <c r="C194" s="490"/>
      <c r="D194" s="643"/>
      <c r="E194" s="491"/>
      <c r="F194" s="491"/>
      <c r="G194" s="547"/>
      <c r="H194" s="548"/>
      <c r="J194" s="547"/>
      <c r="K194" s="548"/>
      <c r="L194" s="549"/>
      <c r="M194" s="601"/>
    </row>
    <row r="195" spans="1:13" ht="15.75" customHeight="1" x14ac:dyDescent="0.2">
      <c r="A195" s="490"/>
      <c r="B195" s="547"/>
      <c r="C195" s="490"/>
      <c r="D195" s="643"/>
      <c r="E195" s="491"/>
      <c r="F195" s="491"/>
      <c r="G195" s="547"/>
      <c r="H195" s="548"/>
      <c r="J195" s="547"/>
      <c r="K195" s="548"/>
      <c r="L195" s="549"/>
      <c r="M195" s="601"/>
    </row>
    <row r="196" spans="1:13" ht="15.75" customHeight="1" x14ac:dyDescent="0.2">
      <c r="A196" s="490"/>
      <c r="B196" s="547"/>
      <c r="C196" s="490"/>
      <c r="D196" s="643"/>
      <c r="E196" s="491"/>
      <c r="F196" s="491"/>
      <c r="G196" s="547"/>
      <c r="H196" s="548"/>
      <c r="J196" s="547"/>
      <c r="K196" s="548"/>
      <c r="L196" s="549"/>
      <c r="M196" s="601"/>
    </row>
    <row r="197" spans="1:13" ht="15.75" customHeight="1" x14ac:dyDescent="0.2">
      <c r="A197" s="490"/>
      <c r="B197" s="547"/>
      <c r="C197" s="490"/>
      <c r="D197" s="643"/>
      <c r="E197" s="491"/>
      <c r="F197" s="491"/>
      <c r="G197" s="547"/>
      <c r="H197" s="548"/>
      <c r="J197" s="547"/>
      <c r="K197" s="548"/>
      <c r="L197" s="549"/>
      <c r="M197" s="601"/>
    </row>
    <row r="198" spans="1:13" ht="15.75" customHeight="1" x14ac:dyDescent="0.2">
      <c r="A198" s="490"/>
      <c r="B198" s="547"/>
      <c r="C198" s="490"/>
      <c r="D198" s="643"/>
      <c r="E198" s="491"/>
      <c r="F198" s="491"/>
      <c r="G198" s="547"/>
      <c r="H198" s="548"/>
      <c r="J198" s="547"/>
      <c r="K198" s="548"/>
      <c r="L198" s="549"/>
      <c r="M198" s="601"/>
    </row>
    <row r="199" spans="1:13" ht="15.75" customHeight="1" x14ac:dyDescent="0.2">
      <c r="A199" s="490"/>
      <c r="B199" s="547"/>
      <c r="C199" s="490"/>
      <c r="D199" s="643"/>
      <c r="E199" s="491"/>
      <c r="F199" s="491"/>
      <c r="G199" s="547"/>
      <c r="H199" s="548"/>
      <c r="J199" s="547"/>
      <c r="K199" s="548"/>
      <c r="L199" s="549"/>
      <c r="M199" s="601"/>
    </row>
    <row r="200" spans="1:13" ht="15.75" customHeight="1" x14ac:dyDescent="0.2">
      <c r="A200" s="490"/>
      <c r="B200" s="547"/>
      <c r="C200" s="490"/>
      <c r="D200" s="643"/>
      <c r="E200" s="491"/>
      <c r="F200" s="491"/>
      <c r="G200" s="547"/>
      <c r="H200" s="548"/>
      <c r="J200" s="547"/>
      <c r="K200" s="548"/>
      <c r="L200" s="549"/>
      <c r="M200" s="601"/>
    </row>
    <row r="201" spans="1:13" ht="15.75" customHeight="1" x14ac:dyDescent="0.2">
      <c r="A201" s="490"/>
      <c r="B201" s="547"/>
      <c r="C201" s="490"/>
      <c r="D201" s="643"/>
      <c r="E201" s="491"/>
      <c r="F201" s="491"/>
      <c r="G201" s="547"/>
      <c r="H201" s="548"/>
      <c r="J201" s="547"/>
      <c r="K201" s="548"/>
      <c r="L201" s="549"/>
      <c r="M201" s="601"/>
    </row>
    <row r="202" spans="1:13" ht="15.75" customHeight="1" x14ac:dyDescent="0.2">
      <c r="A202" s="490"/>
      <c r="B202" s="547"/>
      <c r="C202" s="490"/>
      <c r="D202" s="643"/>
      <c r="E202" s="491"/>
      <c r="F202" s="491"/>
      <c r="G202" s="547"/>
      <c r="H202" s="548"/>
      <c r="J202" s="547"/>
      <c r="K202" s="548"/>
      <c r="L202" s="549"/>
      <c r="M202" s="601"/>
    </row>
    <row r="203" spans="1:13" ht="15.75" customHeight="1" x14ac:dyDescent="0.2">
      <c r="A203" s="490"/>
      <c r="B203" s="547"/>
      <c r="C203" s="490"/>
      <c r="D203" s="643"/>
      <c r="E203" s="491"/>
      <c r="F203" s="491"/>
      <c r="G203" s="547"/>
      <c r="H203" s="548"/>
      <c r="J203" s="547"/>
      <c r="K203" s="548"/>
      <c r="L203" s="549"/>
      <c r="M203" s="601"/>
    </row>
    <row r="204" spans="1:13" ht="15.75" customHeight="1" x14ac:dyDescent="0.2">
      <c r="A204" s="490"/>
      <c r="B204" s="547"/>
      <c r="C204" s="490"/>
      <c r="D204" s="643"/>
      <c r="E204" s="491"/>
      <c r="F204" s="491"/>
      <c r="G204" s="547"/>
      <c r="H204" s="548"/>
      <c r="J204" s="547"/>
      <c r="K204" s="548"/>
      <c r="L204" s="549"/>
      <c r="M204" s="601"/>
    </row>
    <row r="205" spans="1:13" ht="15.75" customHeight="1" x14ac:dyDescent="0.2">
      <c r="A205" s="490"/>
      <c r="B205" s="547"/>
      <c r="C205" s="490"/>
      <c r="D205" s="643"/>
      <c r="E205" s="491"/>
      <c r="F205" s="491"/>
      <c r="G205" s="547"/>
      <c r="H205" s="548"/>
      <c r="J205" s="547"/>
      <c r="K205" s="548"/>
      <c r="L205" s="549"/>
      <c r="M205" s="601"/>
    </row>
    <row r="206" spans="1:13" ht="15.75" customHeight="1" x14ac:dyDescent="0.2">
      <c r="A206" s="490"/>
      <c r="B206" s="547"/>
      <c r="C206" s="490"/>
      <c r="D206" s="643"/>
      <c r="E206" s="491"/>
      <c r="F206" s="491"/>
      <c r="G206" s="547"/>
      <c r="H206" s="548"/>
      <c r="J206" s="547"/>
      <c r="K206" s="548"/>
      <c r="L206" s="549"/>
      <c r="M206" s="601"/>
    </row>
    <row r="207" spans="1:13" ht="15.75" customHeight="1" x14ac:dyDescent="0.2">
      <c r="A207" s="490"/>
      <c r="B207" s="547"/>
      <c r="C207" s="490"/>
      <c r="D207" s="643"/>
      <c r="E207" s="491"/>
      <c r="F207" s="491"/>
      <c r="G207" s="547"/>
      <c r="H207" s="548"/>
      <c r="J207" s="547"/>
      <c r="K207" s="548"/>
      <c r="L207" s="549"/>
      <c r="M207" s="601"/>
    </row>
    <row r="208" spans="1:13" ht="15.75" customHeight="1" x14ac:dyDescent="0.2">
      <c r="A208" s="490"/>
      <c r="B208" s="547"/>
      <c r="C208" s="490"/>
      <c r="D208" s="643"/>
      <c r="E208" s="491"/>
      <c r="F208" s="491"/>
      <c r="G208" s="547"/>
      <c r="H208" s="548"/>
      <c r="J208" s="547"/>
      <c r="K208" s="548"/>
      <c r="L208" s="549"/>
      <c r="M208" s="601"/>
    </row>
    <row r="209" spans="1:13" ht="15.75" customHeight="1" x14ac:dyDescent="0.2">
      <c r="A209" s="490"/>
      <c r="B209" s="547"/>
      <c r="C209" s="490"/>
      <c r="D209" s="643"/>
      <c r="E209" s="491"/>
      <c r="F209" s="491"/>
      <c r="G209" s="547"/>
      <c r="H209" s="548"/>
      <c r="J209" s="547"/>
      <c r="K209" s="548"/>
      <c r="L209" s="549"/>
      <c r="M209" s="601"/>
    </row>
    <row r="210" spans="1:13" ht="15.75" customHeight="1" x14ac:dyDescent="0.2">
      <c r="A210" s="490"/>
      <c r="B210" s="547"/>
      <c r="C210" s="490"/>
      <c r="D210" s="643"/>
      <c r="E210" s="491"/>
      <c r="F210" s="491"/>
      <c r="G210" s="547"/>
      <c r="H210" s="548"/>
      <c r="J210" s="547"/>
      <c r="K210" s="548"/>
      <c r="L210" s="549"/>
      <c r="M210" s="601"/>
    </row>
    <row r="211" spans="1:13" ht="15.75" customHeight="1" x14ac:dyDescent="0.2">
      <c r="A211" s="490"/>
      <c r="B211" s="547"/>
      <c r="C211" s="490"/>
      <c r="D211" s="643"/>
      <c r="E211" s="491"/>
      <c r="F211" s="491"/>
      <c r="G211" s="547"/>
      <c r="H211" s="548"/>
      <c r="J211" s="547"/>
      <c r="K211" s="548"/>
      <c r="L211" s="549"/>
      <c r="M211" s="601"/>
    </row>
    <row r="212" spans="1:13" ht="15.75" customHeight="1" x14ac:dyDescent="0.2">
      <c r="A212" s="490"/>
      <c r="B212" s="547"/>
      <c r="C212" s="490"/>
      <c r="D212" s="643"/>
      <c r="E212" s="491"/>
      <c r="F212" s="491"/>
      <c r="G212" s="547"/>
      <c r="H212" s="548"/>
      <c r="J212" s="547"/>
      <c r="K212" s="548"/>
      <c r="L212" s="549"/>
      <c r="M212" s="601"/>
    </row>
    <row r="213" spans="1:13" ht="15.75" customHeight="1" x14ac:dyDescent="0.2">
      <c r="A213" s="490"/>
      <c r="B213" s="547"/>
      <c r="C213" s="490"/>
      <c r="D213" s="643"/>
      <c r="E213" s="491"/>
      <c r="F213" s="491"/>
      <c r="G213" s="547"/>
      <c r="H213" s="548"/>
      <c r="J213" s="547"/>
      <c r="K213" s="548"/>
      <c r="L213" s="549"/>
      <c r="M213" s="601"/>
    </row>
    <row r="214" spans="1:13" ht="15.75" customHeight="1" x14ac:dyDescent="0.2">
      <c r="A214" s="490"/>
      <c r="B214" s="547"/>
      <c r="C214" s="490"/>
      <c r="D214" s="643"/>
      <c r="E214" s="491"/>
      <c r="F214" s="491"/>
      <c r="G214" s="547"/>
      <c r="H214" s="548"/>
      <c r="J214" s="547"/>
      <c r="K214" s="548"/>
      <c r="L214" s="549"/>
      <c r="M214" s="601"/>
    </row>
    <row r="215" spans="1:13" ht="15.75" customHeight="1" x14ac:dyDescent="0.2">
      <c r="A215" s="490"/>
      <c r="B215" s="547"/>
      <c r="C215" s="490"/>
      <c r="D215" s="643"/>
      <c r="E215" s="491"/>
      <c r="F215" s="491"/>
      <c r="G215" s="547"/>
      <c r="H215" s="548"/>
      <c r="J215" s="547"/>
      <c r="K215" s="548"/>
      <c r="L215" s="549"/>
      <c r="M215" s="601"/>
    </row>
    <row r="216" spans="1:13" ht="15.75" customHeight="1" x14ac:dyDescent="0.2">
      <c r="A216" s="490"/>
      <c r="B216" s="547"/>
      <c r="C216" s="490"/>
      <c r="D216" s="643"/>
      <c r="E216" s="491"/>
      <c r="F216" s="491"/>
      <c r="G216" s="547"/>
      <c r="H216" s="548"/>
      <c r="J216" s="547"/>
      <c r="K216" s="548"/>
      <c r="L216" s="549"/>
      <c r="M216" s="601"/>
    </row>
    <row r="217" spans="1:13" ht="15.75" customHeight="1" x14ac:dyDescent="0.2">
      <c r="A217" s="490"/>
      <c r="B217" s="547"/>
      <c r="C217" s="490"/>
      <c r="D217" s="643"/>
      <c r="E217" s="491"/>
      <c r="F217" s="491"/>
      <c r="G217" s="547"/>
      <c r="H217" s="548"/>
      <c r="J217" s="547"/>
      <c r="K217" s="548"/>
      <c r="L217" s="549"/>
      <c r="M217" s="601"/>
    </row>
    <row r="218" spans="1:13" ht="15.75" customHeight="1" x14ac:dyDescent="0.2">
      <c r="A218" s="490"/>
      <c r="B218" s="547"/>
      <c r="C218" s="490"/>
      <c r="D218" s="643"/>
      <c r="E218" s="491"/>
      <c r="F218" s="491"/>
      <c r="G218" s="547"/>
      <c r="H218" s="548"/>
      <c r="J218" s="547"/>
      <c r="K218" s="548"/>
      <c r="L218" s="549"/>
      <c r="M218" s="601"/>
    </row>
    <row r="219" spans="1:13" ht="15.75" customHeight="1" x14ac:dyDescent="0.2">
      <c r="A219" s="490"/>
      <c r="B219" s="547"/>
      <c r="C219" s="490"/>
      <c r="D219" s="643"/>
      <c r="E219" s="491"/>
      <c r="F219" s="491"/>
      <c r="G219" s="547"/>
      <c r="H219" s="548"/>
      <c r="J219" s="547"/>
      <c r="K219" s="548"/>
      <c r="L219" s="549"/>
      <c r="M219" s="601"/>
    </row>
    <row r="220" spans="1:13" ht="15.75" customHeight="1" x14ac:dyDescent="0.2">
      <c r="A220" s="490"/>
      <c r="B220" s="547"/>
      <c r="C220" s="490"/>
      <c r="D220" s="643"/>
      <c r="E220" s="491"/>
      <c r="F220" s="491"/>
      <c r="G220" s="547"/>
      <c r="H220" s="548"/>
      <c r="J220" s="547"/>
      <c r="K220" s="548"/>
      <c r="L220" s="549"/>
      <c r="M220" s="601"/>
    </row>
    <row r="221" spans="1:13" ht="15.75" customHeight="1" x14ac:dyDescent="0.2">
      <c r="A221" s="490"/>
      <c r="B221" s="547"/>
      <c r="C221" s="490"/>
      <c r="D221" s="643"/>
      <c r="E221" s="491"/>
      <c r="F221" s="491"/>
      <c r="G221" s="547"/>
      <c r="H221" s="548"/>
      <c r="J221" s="547"/>
      <c r="K221" s="548"/>
      <c r="L221" s="549"/>
      <c r="M221" s="601"/>
    </row>
    <row r="222" spans="1:13" ht="15.75" customHeight="1" x14ac:dyDescent="0.2">
      <c r="A222" s="490"/>
      <c r="B222" s="547"/>
      <c r="C222" s="490"/>
      <c r="D222" s="643"/>
      <c r="E222" s="491"/>
      <c r="F222" s="491"/>
      <c r="G222" s="547"/>
      <c r="H222" s="548"/>
      <c r="J222" s="547"/>
      <c r="K222" s="548"/>
      <c r="L222" s="549"/>
      <c r="M222" s="601"/>
    </row>
    <row r="223" spans="1:13" ht="15.75" customHeight="1" x14ac:dyDescent="0.2">
      <c r="A223" s="490"/>
      <c r="B223" s="547"/>
      <c r="C223" s="490"/>
      <c r="D223" s="643"/>
      <c r="E223" s="491"/>
      <c r="F223" s="491"/>
      <c r="G223" s="547"/>
      <c r="H223" s="548"/>
      <c r="J223" s="547"/>
      <c r="K223" s="548"/>
      <c r="L223" s="549"/>
      <c r="M223" s="601"/>
    </row>
    <row r="224" spans="1:13" ht="15.75" customHeight="1" x14ac:dyDescent="0.2">
      <c r="A224" s="490"/>
      <c r="B224" s="547"/>
      <c r="C224" s="490"/>
      <c r="D224" s="643"/>
      <c r="E224" s="491"/>
      <c r="F224" s="491"/>
      <c r="G224" s="547"/>
      <c r="H224" s="548"/>
      <c r="J224" s="547"/>
      <c r="K224" s="548"/>
      <c r="L224" s="549"/>
      <c r="M224" s="601"/>
    </row>
    <row r="225" spans="1:13" ht="15.75" customHeight="1" x14ac:dyDescent="0.2">
      <c r="A225" s="490"/>
      <c r="B225" s="547"/>
      <c r="C225" s="490"/>
      <c r="D225" s="643"/>
      <c r="E225" s="491"/>
      <c r="F225" s="491"/>
      <c r="G225" s="547"/>
      <c r="H225" s="548"/>
      <c r="J225" s="547"/>
      <c r="K225" s="548"/>
      <c r="L225" s="549"/>
      <c r="M225" s="601"/>
    </row>
    <row r="226" spans="1:13" ht="15.75" customHeight="1" x14ac:dyDescent="0.2">
      <c r="A226" s="490"/>
      <c r="B226" s="547"/>
      <c r="C226" s="490"/>
      <c r="D226" s="643"/>
      <c r="E226" s="491"/>
      <c r="F226" s="491"/>
      <c r="G226" s="547"/>
      <c r="H226" s="548"/>
      <c r="J226" s="547"/>
      <c r="K226" s="548"/>
      <c r="L226" s="549"/>
      <c r="M226" s="601"/>
    </row>
    <row r="227" spans="1:13" ht="15.75" customHeight="1" x14ac:dyDescent="0.2">
      <c r="A227" s="490"/>
      <c r="B227" s="547"/>
      <c r="C227" s="490"/>
      <c r="D227" s="643"/>
      <c r="E227" s="491"/>
      <c r="F227" s="491"/>
      <c r="G227" s="547"/>
      <c r="H227" s="548"/>
      <c r="J227" s="547"/>
      <c r="K227" s="548"/>
      <c r="L227" s="549"/>
      <c r="M227" s="601"/>
    </row>
    <row r="228" spans="1:13" ht="15.75" customHeight="1" x14ac:dyDescent="0.2">
      <c r="A228" s="490"/>
      <c r="B228" s="547"/>
      <c r="C228" s="490"/>
      <c r="D228" s="643"/>
      <c r="E228" s="491"/>
      <c r="F228" s="491"/>
      <c r="G228" s="547"/>
      <c r="H228" s="548"/>
      <c r="J228" s="547"/>
      <c r="K228" s="548"/>
      <c r="L228" s="549"/>
      <c r="M228" s="601"/>
    </row>
    <row r="229" spans="1:13" ht="15.75" customHeight="1" x14ac:dyDescent="0.2">
      <c r="A229" s="490"/>
      <c r="B229" s="547"/>
      <c r="C229" s="490"/>
      <c r="D229" s="643"/>
      <c r="E229" s="491"/>
      <c r="F229" s="491"/>
      <c r="G229" s="547"/>
      <c r="H229" s="548"/>
      <c r="J229" s="547"/>
      <c r="K229" s="548"/>
      <c r="L229" s="549"/>
      <c r="M229" s="601"/>
    </row>
    <row r="230" spans="1:13" ht="15.75" customHeight="1" x14ac:dyDescent="0.2">
      <c r="A230" s="490"/>
      <c r="B230" s="547"/>
      <c r="C230" s="490"/>
      <c r="D230" s="643"/>
      <c r="E230" s="491"/>
      <c r="F230" s="491"/>
      <c r="G230" s="547"/>
      <c r="H230" s="548"/>
      <c r="J230" s="547"/>
      <c r="K230" s="548"/>
      <c r="L230" s="549"/>
      <c r="M230" s="601"/>
    </row>
    <row r="231" spans="1:13" ht="15.75" customHeight="1" x14ac:dyDescent="0.2">
      <c r="A231" s="490"/>
      <c r="B231" s="547"/>
      <c r="C231" s="490"/>
      <c r="D231" s="643"/>
      <c r="E231" s="491"/>
      <c r="F231" s="491"/>
      <c r="G231" s="547"/>
      <c r="H231" s="548"/>
      <c r="J231" s="547"/>
      <c r="K231" s="548"/>
      <c r="L231" s="549"/>
      <c r="M231" s="601"/>
    </row>
    <row r="232" spans="1:13" ht="15.75" customHeight="1" x14ac:dyDescent="0.2">
      <c r="A232" s="490"/>
      <c r="B232" s="547"/>
      <c r="C232" s="490"/>
      <c r="D232" s="643"/>
      <c r="E232" s="491"/>
      <c r="F232" s="491"/>
      <c r="G232" s="547"/>
      <c r="H232" s="548"/>
      <c r="J232" s="547"/>
      <c r="K232" s="548"/>
      <c r="L232" s="549"/>
      <c r="M232" s="601"/>
    </row>
    <row r="233" spans="1:13" ht="15.75" customHeight="1" x14ac:dyDescent="0.2">
      <c r="A233" s="490"/>
      <c r="B233" s="547"/>
      <c r="C233" s="490"/>
      <c r="D233" s="643"/>
      <c r="E233" s="491"/>
      <c r="F233" s="491"/>
      <c r="G233" s="547"/>
      <c r="H233" s="548"/>
      <c r="J233" s="547"/>
      <c r="K233" s="548"/>
      <c r="L233" s="549"/>
      <c r="M233" s="601"/>
    </row>
    <row r="234" spans="1:13" ht="15.75" customHeight="1" x14ac:dyDescent="0.2">
      <c r="A234" s="490"/>
      <c r="B234" s="547"/>
      <c r="C234" s="490"/>
      <c r="D234" s="643"/>
      <c r="E234" s="491"/>
      <c r="F234" s="491"/>
      <c r="G234" s="547"/>
      <c r="H234" s="548"/>
      <c r="J234" s="547"/>
      <c r="K234" s="548"/>
      <c r="L234" s="549"/>
      <c r="M234" s="601"/>
    </row>
    <row r="235" spans="1:13" ht="15.75" customHeight="1" x14ac:dyDescent="0.2">
      <c r="A235" s="490"/>
      <c r="B235" s="547"/>
      <c r="C235" s="490"/>
      <c r="D235" s="643"/>
      <c r="E235" s="491"/>
      <c r="F235" s="491"/>
      <c r="G235" s="547"/>
      <c r="H235" s="548"/>
      <c r="J235" s="547"/>
      <c r="K235" s="548"/>
      <c r="L235" s="549"/>
      <c r="M235" s="601"/>
    </row>
    <row r="236" spans="1:13" ht="15.75" customHeight="1" x14ac:dyDescent="0.2">
      <c r="A236" s="490"/>
      <c r="B236" s="547"/>
      <c r="C236" s="490"/>
      <c r="D236" s="643"/>
      <c r="E236" s="491"/>
      <c r="F236" s="491"/>
      <c r="G236" s="547"/>
      <c r="H236" s="548"/>
      <c r="J236" s="547"/>
      <c r="K236" s="548"/>
      <c r="L236" s="549"/>
      <c r="M236" s="601"/>
    </row>
    <row r="237" spans="1:13" ht="15.75" customHeight="1" x14ac:dyDescent="0.2">
      <c r="A237" s="490"/>
      <c r="B237" s="547"/>
      <c r="C237" s="490"/>
      <c r="D237" s="643"/>
      <c r="E237" s="491"/>
      <c r="F237" s="491"/>
      <c r="G237" s="547"/>
      <c r="H237" s="548"/>
      <c r="J237" s="547"/>
      <c r="K237" s="548"/>
      <c r="L237" s="549"/>
      <c r="M237" s="601"/>
    </row>
    <row r="238" spans="1:13" ht="15.75" customHeight="1" x14ac:dyDescent="0.2">
      <c r="A238" s="490"/>
      <c r="B238" s="547"/>
      <c r="C238" s="490"/>
      <c r="D238" s="643"/>
      <c r="E238" s="491"/>
      <c r="F238" s="491"/>
      <c r="G238" s="547"/>
      <c r="H238" s="548"/>
      <c r="J238" s="547"/>
      <c r="K238" s="548"/>
      <c r="L238" s="549"/>
      <c r="M238" s="601"/>
    </row>
    <row r="239" spans="1:13" ht="15.75" customHeight="1" x14ac:dyDescent="0.2">
      <c r="A239" s="490"/>
      <c r="B239" s="547"/>
      <c r="C239" s="490"/>
      <c r="D239" s="643"/>
      <c r="E239" s="491"/>
      <c r="F239" s="491"/>
      <c r="G239" s="547"/>
      <c r="H239" s="548"/>
      <c r="J239" s="547"/>
      <c r="K239" s="548"/>
      <c r="L239" s="549"/>
      <c r="M239" s="601"/>
    </row>
    <row r="240" spans="1:13" ht="15.75" customHeight="1" x14ac:dyDescent="0.2">
      <c r="A240" s="490"/>
      <c r="B240" s="547"/>
      <c r="C240" s="490"/>
      <c r="D240" s="643"/>
      <c r="E240" s="491"/>
      <c r="F240" s="491"/>
      <c r="G240" s="547"/>
      <c r="H240" s="548"/>
      <c r="J240" s="547"/>
      <c r="K240" s="548"/>
      <c r="L240" s="549"/>
      <c r="M240" s="601"/>
    </row>
    <row r="241" spans="1:13" ht="15.75" customHeight="1" x14ac:dyDescent="0.2">
      <c r="A241" s="490"/>
      <c r="B241" s="547"/>
      <c r="C241" s="490"/>
      <c r="D241" s="643"/>
      <c r="E241" s="491"/>
      <c r="F241" s="491"/>
      <c r="G241" s="547"/>
      <c r="H241" s="548"/>
      <c r="J241" s="547"/>
      <c r="K241" s="548"/>
      <c r="L241" s="549"/>
      <c r="M241" s="601"/>
    </row>
    <row r="242" spans="1:13" ht="15.75" customHeight="1" x14ac:dyDescent="0.2">
      <c r="A242" s="490"/>
      <c r="B242" s="547"/>
      <c r="C242" s="490"/>
      <c r="D242" s="643"/>
      <c r="E242" s="491"/>
      <c r="F242" s="491"/>
      <c r="G242" s="547"/>
      <c r="H242" s="548"/>
      <c r="J242" s="547"/>
      <c r="K242" s="548"/>
      <c r="L242" s="549"/>
      <c r="M242" s="601"/>
    </row>
    <row r="243" spans="1:13" ht="15.75" customHeight="1" x14ac:dyDescent="0.2">
      <c r="A243" s="490"/>
      <c r="B243" s="547"/>
      <c r="C243" s="490"/>
      <c r="D243" s="643"/>
      <c r="E243" s="491"/>
      <c r="F243" s="491"/>
      <c r="G243" s="547"/>
      <c r="H243" s="548"/>
      <c r="J243" s="547"/>
      <c r="K243" s="548"/>
      <c r="L243" s="549"/>
      <c r="M243" s="601"/>
    </row>
    <row r="244" spans="1:13" ht="15.75" customHeight="1" x14ac:dyDescent="0.2">
      <c r="A244" s="490"/>
      <c r="B244" s="547"/>
      <c r="C244" s="490"/>
      <c r="D244" s="643"/>
      <c r="E244" s="491"/>
      <c r="F244" s="491"/>
      <c r="G244" s="547"/>
      <c r="H244" s="548"/>
      <c r="J244" s="547"/>
      <c r="K244" s="548"/>
      <c r="L244" s="549"/>
      <c r="M244" s="601"/>
    </row>
    <row r="245" spans="1:13" ht="15.75" customHeight="1" x14ac:dyDescent="0.2">
      <c r="A245" s="490"/>
      <c r="B245" s="547"/>
      <c r="C245" s="490"/>
      <c r="D245" s="643"/>
      <c r="E245" s="491"/>
      <c r="F245" s="491"/>
      <c r="G245" s="547"/>
      <c r="H245" s="548"/>
      <c r="J245" s="547"/>
      <c r="K245" s="548"/>
      <c r="L245" s="549"/>
      <c r="M245" s="601"/>
    </row>
    <row r="246" spans="1:13" ht="15.75" customHeight="1" x14ac:dyDescent="0.2">
      <c r="A246" s="490"/>
      <c r="B246" s="547"/>
      <c r="C246" s="490"/>
      <c r="D246" s="643"/>
      <c r="E246" s="491"/>
      <c r="F246" s="491"/>
      <c r="G246" s="547"/>
      <c r="H246" s="548"/>
      <c r="J246" s="547"/>
      <c r="K246" s="548"/>
      <c r="L246" s="549"/>
      <c r="M246" s="601"/>
    </row>
    <row r="247" spans="1:13" ht="15.75" customHeight="1" x14ac:dyDescent="0.2">
      <c r="A247" s="490"/>
      <c r="B247" s="547"/>
      <c r="C247" s="490"/>
      <c r="D247" s="643"/>
      <c r="E247" s="491"/>
      <c r="F247" s="491"/>
      <c r="G247" s="547"/>
      <c r="H247" s="548"/>
      <c r="J247" s="547"/>
      <c r="K247" s="548"/>
      <c r="L247" s="549"/>
      <c r="M247" s="601"/>
    </row>
    <row r="248" spans="1:13" ht="15.75" customHeight="1" x14ac:dyDescent="0.2">
      <c r="A248" s="490"/>
      <c r="B248" s="547"/>
      <c r="C248" s="490"/>
      <c r="D248" s="643"/>
      <c r="E248" s="491"/>
      <c r="F248" s="491"/>
      <c r="G248" s="547"/>
      <c r="H248" s="548"/>
      <c r="J248" s="547"/>
      <c r="K248" s="548"/>
      <c r="L248" s="549"/>
      <c r="M248" s="601"/>
    </row>
    <row r="249" spans="1:13" ht="15.75" customHeight="1" x14ac:dyDescent="0.2">
      <c r="A249" s="490"/>
      <c r="B249" s="547"/>
      <c r="C249" s="490"/>
      <c r="D249" s="643"/>
      <c r="E249" s="491"/>
      <c r="F249" s="491"/>
      <c r="G249" s="547"/>
      <c r="H249" s="548"/>
      <c r="J249" s="547"/>
      <c r="K249" s="548"/>
      <c r="L249" s="549"/>
      <c r="M249" s="601"/>
    </row>
    <row r="250" spans="1:13" ht="15.75" customHeight="1" x14ac:dyDescent="0.2">
      <c r="A250" s="490"/>
      <c r="B250" s="547"/>
      <c r="C250" s="490"/>
      <c r="D250" s="643"/>
      <c r="E250" s="491"/>
      <c r="F250" s="491"/>
      <c r="G250" s="547"/>
      <c r="H250" s="548"/>
      <c r="J250" s="547"/>
      <c r="K250" s="548"/>
      <c r="L250" s="549"/>
      <c r="M250" s="601"/>
    </row>
    <row r="251" spans="1:13" ht="15.75" customHeight="1" x14ac:dyDescent="0.2">
      <c r="A251" s="490"/>
      <c r="B251" s="547"/>
      <c r="C251" s="490"/>
      <c r="D251" s="643"/>
      <c r="E251" s="491"/>
      <c r="F251" s="491"/>
      <c r="G251" s="547"/>
      <c r="H251" s="548"/>
      <c r="J251" s="547"/>
      <c r="K251" s="548"/>
      <c r="L251" s="549"/>
      <c r="M251" s="601"/>
    </row>
    <row r="252" spans="1:13" ht="15.75" customHeight="1" x14ac:dyDescent="0.2">
      <c r="A252" s="490"/>
      <c r="B252" s="547"/>
      <c r="C252" s="490"/>
      <c r="D252" s="643"/>
      <c r="E252" s="491"/>
      <c r="F252" s="491"/>
      <c r="G252" s="547"/>
      <c r="H252" s="548"/>
      <c r="J252" s="547"/>
      <c r="K252" s="548"/>
      <c r="L252" s="549"/>
      <c r="M252" s="601"/>
    </row>
    <row r="253" spans="1:13" ht="15.75" customHeight="1" x14ac:dyDescent="0.2">
      <c r="A253" s="490"/>
      <c r="B253" s="547"/>
      <c r="C253" s="490"/>
      <c r="D253" s="643"/>
      <c r="E253" s="491"/>
      <c r="F253" s="491"/>
      <c r="G253" s="547"/>
      <c r="H253" s="548"/>
      <c r="J253" s="547"/>
      <c r="K253" s="548"/>
      <c r="L253" s="549"/>
      <c r="M253" s="601"/>
    </row>
    <row r="254" spans="1:13" ht="15.75" customHeight="1" x14ac:dyDescent="0.2">
      <c r="A254" s="490"/>
      <c r="B254" s="547"/>
      <c r="C254" s="490"/>
      <c r="D254" s="643"/>
      <c r="E254" s="491"/>
      <c r="F254" s="491"/>
      <c r="G254" s="547"/>
      <c r="H254" s="548"/>
      <c r="J254" s="547"/>
      <c r="K254" s="548"/>
      <c r="L254" s="549"/>
      <c r="M254" s="601"/>
    </row>
    <row r="255" spans="1:13" ht="15.75" customHeight="1" x14ac:dyDescent="0.2">
      <c r="A255" s="490"/>
      <c r="B255" s="547"/>
      <c r="C255" s="490"/>
      <c r="D255" s="643"/>
      <c r="E255" s="491"/>
      <c r="F255" s="491"/>
      <c r="G255" s="547"/>
      <c r="H255" s="548"/>
      <c r="J255" s="547"/>
      <c r="K255" s="548"/>
      <c r="L255" s="549"/>
      <c r="M255" s="601"/>
    </row>
    <row r="256" spans="1:13" ht="15.75" customHeight="1" x14ac:dyDescent="0.2">
      <c r="A256" s="490"/>
      <c r="B256" s="547"/>
      <c r="C256" s="490"/>
      <c r="D256" s="643"/>
      <c r="E256" s="491"/>
      <c r="F256" s="491"/>
      <c r="G256" s="547"/>
      <c r="H256" s="548"/>
      <c r="J256" s="547"/>
      <c r="K256" s="548"/>
      <c r="L256" s="549"/>
      <c r="M256" s="601"/>
    </row>
    <row r="257" spans="1:13" ht="15.75" customHeight="1" x14ac:dyDescent="0.2">
      <c r="A257" s="490"/>
      <c r="B257" s="547"/>
      <c r="C257" s="490"/>
      <c r="D257" s="643"/>
      <c r="E257" s="491"/>
      <c r="F257" s="491"/>
      <c r="G257" s="547"/>
      <c r="H257" s="548"/>
      <c r="J257" s="547"/>
      <c r="K257" s="548"/>
      <c r="L257" s="549"/>
      <c r="M257" s="601"/>
    </row>
    <row r="258" spans="1:13" ht="15.75" customHeight="1" x14ac:dyDescent="0.2">
      <c r="A258" s="490"/>
      <c r="B258" s="547"/>
      <c r="C258" s="490"/>
      <c r="D258" s="643"/>
      <c r="E258" s="491"/>
      <c r="F258" s="491"/>
      <c r="G258" s="547"/>
      <c r="H258" s="548"/>
      <c r="J258" s="547"/>
      <c r="K258" s="548"/>
      <c r="L258" s="549"/>
      <c r="M258" s="601"/>
    </row>
    <row r="259" spans="1:13" ht="15.75" customHeight="1" x14ac:dyDescent="0.2">
      <c r="A259" s="490"/>
      <c r="B259" s="547"/>
      <c r="C259" s="490"/>
      <c r="D259" s="643"/>
      <c r="E259" s="491"/>
      <c r="F259" s="491"/>
      <c r="G259" s="547"/>
      <c r="H259" s="548"/>
      <c r="J259" s="547"/>
      <c r="K259" s="548"/>
      <c r="L259" s="549"/>
      <c r="M259" s="601"/>
    </row>
    <row r="260" spans="1:13" ht="15.75" customHeight="1" x14ac:dyDescent="0.2">
      <c r="A260" s="490"/>
      <c r="B260" s="547"/>
      <c r="C260" s="490"/>
      <c r="D260" s="643"/>
      <c r="E260" s="491"/>
      <c r="F260" s="491"/>
      <c r="G260" s="547"/>
      <c r="H260" s="548"/>
      <c r="J260" s="547"/>
      <c r="K260" s="548"/>
      <c r="L260" s="549"/>
      <c r="M260" s="601"/>
    </row>
    <row r="261" spans="1:13" ht="15.75" customHeight="1" x14ac:dyDescent="0.2">
      <c r="A261" s="490"/>
      <c r="B261" s="547"/>
      <c r="C261" s="490"/>
      <c r="D261" s="643"/>
      <c r="E261" s="491"/>
      <c r="F261" s="491"/>
      <c r="G261" s="547"/>
      <c r="H261" s="548"/>
      <c r="J261" s="547"/>
      <c r="K261" s="548"/>
      <c r="L261" s="549"/>
      <c r="M261" s="601"/>
    </row>
    <row r="262" spans="1:13" ht="15.75" customHeight="1" x14ac:dyDescent="0.2">
      <c r="A262" s="490"/>
      <c r="B262" s="547"/>
      <c r="C262" s="490"/>
      <c r="D262" s="643"/>
      <c r="E262" s="491"/>
      <c r="F262" s="491"/>
      <c r="G262" s="547"/>
      <c r="H262" s="548"/>
      <c r="J262" s="547"/>
      <c r="K262" s="548"/>
      <c r="L262" s="549"/>
      <c r="M262" s="601"/>
    </row>
    <row r="263" spans="1:13" ht="15.75" customHeight="1" x14ac:dyDescent="0.2">
      <c r="A263" s="490"/>
      <c r="B263" s="547"/>
      <c r="C263" s="490"/>
      <c r="D263" s="643"/>
      <c r="E263" s="491"/>
      <c r="F263" s="491"/>
      <c r="G263" s="547"/>
      <c r="H263" s="548"/>
      <c r="J263" s="547"/>
      <c r="K263" s="548"/>
      <c r="L263" s="549"/>
      <c r="M263" s="601"/>
    </row>
    <row r="264" spans="1:13" ht="15.75" customHeight="1" x14ac:dyDescent="0.2">
      <c r="A264" s="490"/>
      <c r="B264" s="547"/>
      <c r="C264" s="490"/>
      <c r="D264" s="643"/>
      <c r="E264" s="491"/>
      <c r="F264" s="491"/>
      <c r="G264" s="547"/>
      <c r="H264" s="548"/>
      <c r="J264" s="547"/>
      <c r="K264" s="548"/>
      <c r="L264" s="549"/>
      <c r="M264" s="601"/>
    </row>
    <row r="265" spans="1:13" ht="15.75" customHeight="1" x14ac:dyDescent="0.2">
      <c r="A265" s="490"/>
      <c r="B265" s="547"/>
      <c r="C265" s="490"/>
      <c r="D265" s="643"/>
      <c r="E265" s="491"/>
      <c r="F265" s="491"/>
      <c r="G265" s="547"/>
      <c r="H265" s="548"/>
      <c r="J265" s="547"/>
      <c r="K265" s="548"/>
      <c r="L265" s="549"/>
      <c r="M265" s="601"/>
    </row>
    <row r="266" spans="1:13" ht="15.75" customHeight="1" x14ac:dyDescent="0.2">
      <c r="A266" s="490"/>
      <c r="B266" s="547"/>
      <c r="C266" s="490"/>
      <c r="D266" s="643"/>
      <c r="E266" s="491"/>
      <c r="F266" s="491"/>
      <c r="G266" s="547"/>
      <c r="H266" s="548"/>
      <c r="J266" s="547"/>
      <c r="K266" s="548"/>
      <c r="L266" s="549"/>
      <c r="M266" s="601"/>
    </row>
    <row r="267" spans="1:13" ht="15.75" customHeight="1" x14ac:dyDescent="0.2">
      <c r="A267" s="490"/>
      <c r="B267" s="547"/>
      <c r="C267" s="490"/>
      <c r="D267" s="643"/>
      <c r="E267" s="491"/>
      <c r="F267" s="491"/>
      <c r="G267" s="547"/>
      <c r="H267" s="548"/>
      <c r="J267" s="547"/>
      <c r="K267" s="548"/>
      <c r="L267" s="549"/>
      <c r="M267" s="601"/>
    </row>
    <row r="268" spans="1:13" ht="15.75" customHeight="1" x14ac:dyDescent="0.2">
      <c r="A268" s="490"/>
      <c r="B268" s="547"/>
      <c r="C268" s="490"/>
      <c r="D268" s="643"/>
      <c r="E268" s="491"/>
      <c r="F268" s="491"/>
      <c r="G268" s="547"/>
      <c r="H268" s="548"/>
      <c r="J268" s="547"/>
      <c r="K268" s="548"/>
      <c r="L268" s="549"/>
      <c r="M268" s="601"/>
    </row>
    <row r="269" spans="1:13" ht="15.75" customHeight="1" x14ac:dyDescent="0.2">
      <c r="A269" s="490"/>
      <c r="B269" s="547"/>
      <c r="C269" s="490"/>
      <c r="D269" s="643"/>
      <c r="E269" s="491"/>
      <c r="F269" s="491"/>
      <c r="G269" s="547"/>
      <c r="H269" s="548"/>
      <c r="J269" s="547"/>
      <c r="K269" s="548"/>
      <c r="L269" s="549"/>
      <c r="M269" s="601"/>
    </row>
    <row r="270" spans="1:13" ht="15.75" customHeight="1" x14ac:dyDescent="0.2">
      <c r="A270" s="490"/>
      <c r="B270" s="547"/>
      <c r="C270" s="490"/>
      <c r="D270" s="643"/>
      <c r="E270" s="491"/>
      <c r="F270" s="491"/>
      <c r="G270" s="547"/>
      <c r="H270" s="548"/>
      <c r="J270" s="547"/>
      <c r="K270" s="548"/>
      <c r="L270" s="549"/>
      <c r="M270" s="601"/>
    </row>
    <row r="271" spans="1:13" ht="15.75" customHeight="1" x14ac:dyDescent="0.2">
      <c r="A271" s="490"/>
      <c r="B271" s="547"/>
      <c r="C271" s="490"/>
      <c r="D271" s="643"/>
      <c r="E271" s="491"/>
      <c r="F271" s="491"/>
      <c r="G271" s="547"/>
      <c r="H271" s="548"/>
      <c r="J271" s="547"/>
      <c r="K271" s="548"/>
      <c r="L271" s="549"/>
      <c r="M271" s="601"/>
    </row>
    <row r="272" spans="1:13" ht="15.75" customHeight="1" x14ac:dyDescent="0.2">
      <c r="A272" s="490"/>
      <c r="B272" s="547"/>
      <c r="C272" s="490"/>
      <c r="D272" s="643"/>
      <c r="E272" s="491"/>
      <c r="F272" s="491"/>
      <c r="G272" s="547"/>
      <c r="H272" s="548"/>
      <c r="J272" s="547"/>
      <c r="K272" s="548"/>
      <c r="L272" s="549"/>
      <c r="M272" s="601"/>
    </row>
    <row r="273" spans="1:13" ht="15.75" customHeight="1" x14ac:dyDescent="0.2">
      <c r="A273" s="490"/>
      <c r="B273" s="547"/>
      <c r="C273" s="490"/>
      <c r="D273" s="643"/>
      <c r="E273" s="491"/>
      <c r="F273" s="491"/>
      <c r="G273" s="547"/>
      <c r="H273" s="548"/>
      <c r="J273" s="547"/>
      <c r="K273" s="548"/>
      <c r="L273" s="549"/>
      <c r="M273" s="601"/>
    </row>
    <row r="274" spans="1:13" ht="15.75" customHeight="1" x14ac:dyDescent="0.2">
      <c r="A274" s="490"/>
      <c r="B274" s="547"/>
      <c r="C274" s="490"/>
      <c r="D274" s="643"/>
      <c r="E274" s="491"/>
      <c r="F274" s="491"/>
      <c r="G274" s="547"/>
      <c r="H274" s="548"/>
      <c r="J274" s="547"/>
      <c r="K274" s="548"/>
      <c r="L274" s="549"/>
      <c r="M274" s="601"/>
    </row>
    <row r="275" spans="1:13" ht="15.75" customHeight="1" x14ac:dyDescent="0.2">
      <c r="A275" s="490"/>
      <c r="B275" s="547"/>
      <c r="C275" s="490"/>
      <c r="D275" s="643"/>
      <c r="E275" s="491"/>
      <c r="F275" s="491"/>
      <c r="G275" s="547"/>
      <c r="H275" s="548"/>
      <c r="J275" s="547"/>
      <c r="K275" s="548"/>
      <c r="L275" s="549"/>
      <c r="M275" s="601"/>
    </row>
    <row r="276" spans="1:13" ht="15.75" customHeight="1" x14ac:dyDescent="0.2">
      <c r="A276" s="490"/>
      <c r="B276" s="547"/>
      <c r="C276" s="490"/>
      <c r="D276" s="643"/>
      <c r="E276" s="491"/>
      <c r="F276" s="491"/>
      <c r="G276" s="547"/>
      <c r="H276" s="548"/>
      <c r="J276" s="547"/>
      <c r="K276" s="548"/>
      <c r="L276" s="549"/>
      <c r="M276" s="601"/>
    </row>
    <row r="277" spans="1:13" ht="15.75" customHeight="1" x14ac:dyDescent="0.2">
      <c r="A277" s="490"/>
      <c r="B277" s="547"/>
      <c r="C277" s="490"/>
      <c r="D277" s="643"/>
      <c r="E277" s="491"/>
      <c r="F277" s="491"/>
      <c r="G277" s="547"/>
      <c r="H277" s="548"/>
      <c r="J277" s="547"/>
      <c r="K277" s="548"/>
      <c r="L277" s="549"/>
      <c r="M277" s="601"/>
    </row>
    <row r="278" spans="1:13" ht="15.75" customHeight="1" x14ac:dyDescent="0.2">
      <c r="A278" s="490"/>
      <c r="B278" s="547"/>
      <c r="C278" s="490"/>
      <c r="D278" s="643"/>
      <c r="E278" s="491"/>
      <c r="F278" s="491"/>
      <c r="G278" s="547"/>
      <c r="H278" s="548"/>
      <c r="J278" s="547"/>
      <c r="K278" s="548"/>
      <c r="L278" s="549"/>
      <c r="M278" s="601"/>
    </row>
    <row r="279" spans="1:13" ht="15.75" customHeight="1" x14ac:dyDescent="0.2">
      <c r="A279" s="490"/>
      <c r="B279" s="547"/>
      <c r="C279" s="490"/>
      <c r="D279" s="643"/>
      <c r="E279" s="491"/>
      <c r="F279" s="491"/>
      <c r="G279" s="547"/>
      <c r="H279" s="548"/>
      <c r="J279" s="547"/>
      <c r="K279" s="548"/>
      <c r="L279" s="549"/>
      <c r="M279" s="601"/>
    </row>
    <row r="280" spans="1:13" ht="15.75" customHeight="1" x14ac:dyDescent="0.2">
      <c r="A280" s="490"/>
      <c r="B280" s="547"/>
      <c r="C280" s="490"/>
      <c r="D280" s="643"/>
      <c r="E280" s="491"/>
      <c r="F280" s="491"/>
      <c r="G280" s="547"/>
      <c r="H280" s="548"/>
      <c r="J280" s="547"/>
      <c r="K280" s="548"/>
      <c r="L280" s="549"/>
      <c r="M280" s="601"/>
    </row>
    <row r="281" spans="1:13" ht="15.75" customHeight="1" x14ac:dyDescent="0.2">
      <c r="A281" s="490"/>
      <c r="B281" s="547"/>
      <c r="C281" s="490"/>
      <c r="D281" s="643"/>
      <c r="E281" s="491"/>
      <c r="F281" s="491"/>
      <c r="G281" s="547"/>
      <c r="H281" s="548"/>
      <c r="J281" s="547"/>
      <c r="K281" s="548"/>
      <c r="L281" s="549"/>
      <c r="M281" s="601"/>
    </row>
    <row r="282" spans="1:13" ht="15.75" customHeight="1" x14ac:dyDescent="0.2">
      <c r="A282" s="490"/>
      <c r="B282" s="547"/>
      <c r="C282" s="490"/>
      <c r="D282" s="643"/>
      <c r="E282" s="491"/>
      <c r="F282" s="491"/>
      <c r="G282" s="547"/>
      <c r="H282" s="548"/>
      <c r="J282" s="547"/>
      <c r="K282" s="548"/>
      <c r="L282" s="549"/>
      <c r="M282" s="601"/>
    </row>
    <row r="283" spans="1:13" ht="15.75" customHeight="1" x14ac:dyDescent="0.2">
      <c r="A283" s="490"/>
      <c r="B283" s="547"/>
      <c r="C283" s="490"/>
      <c r="D283" s="643"/>
      <c r="E283" s="491"/>
      <c r="F283" s="491"/>
      <c r="G283" s="547"/>
      <c r="H283" s="548"/>
      <c r="J283" s="547"/>
      <c r="K283" s="548"/>
      <c r="L283" s="549"/>
      <c r="M283" s="601"/>
    </row>
    <row r="284" spans="1:13" ht="15.75" customHeight="1" x14ac:dyDescent="0.2">
      <c r="A284" s="490"/>
      <c r="B284" s="547"/>
      <c r="C284" s="490"/>
      <c r="D284" s="643"/>
      <c r="E284" s="491"/>
      <c r="F284" s="491"/>
      <c r="G284" s="547"/>
      <c r="H284" s="548"/>
      <c r="J284" s="547"/>
      <c r="K284" s="548"/>
      <c r="L284" s="549"/>
      <c r="M284" s="601"/>
    </row>
    <row r="285" spans="1:13" ht="15.75" customHeight="1" x14ac:dyDescent="0.2">
      <c r="A285" s="490"/>
      <c r="B285" s="547"/>
      <c r="C285" s="490"/>
      <c r="D285" s="643"/>
      <c r="E285" s="491"/>
      <c r="F285" s="491"/>
      <c r="G285" s="547"/>
      <c r="H285" s="548"/>
      <c r="J285" s="547"/>
      <c r="K285" s="548"/>
      <c r="L285" s="549"/>
      <c r="M285" s="601"/>
    </row>
    <row r="286" spans="1:13" ht="15.75" customHeight="1" x14ac:dyDescent="0.2">
      <c r="A286" s="490"/>
      <c r="B286" s="547"/>
      <c r="C286" s="490"/>
      <c r="D286" s="643"/>
      <c r="E286" s="491"/>
      <c r="F286" s="491"/>
      <c r="G286" s="547"/>
      <c r="H286" s="548"/>
      <c r="J286" s="547"/>
      <c r="K286" s="548"/>
      <c r="L286" s="549"/>
      <c r="M286" s="601"/>
    </row>
    <row r="287" spans="1:13" ht="15.75" customHeight="1" x14ac:dyDescent="0.2">
      <c r="A287" s="490"/>
      <c r="B287" s="547"/>
      <c r="C287" s="490"/>
      <c r="D287" s="643"/>
      <c r="E287" s="491"/>
      <c r="F287" s="491"/>
      <c r="G287" s="547"/>
      <c r="H287" s="548"/>
      <c r="J287" s="547"/>
      <c r="K287" s="548"/>
      <c r="L287" s="549"/>
      <c r="M287" s="601"/>
    </row>
    <row r="288" spans="1:13" ht="15.75" customHeight="1" x14ac:dyDescent="0.2">
      <c r="A288" s="490"/>
      <c r="B288" s="547"/>
      <c r="C288" s="490"/>
      <c r="D288" s="643"/>
      <c r="E288" s="491"/>
      <c r="F288" s="491"/>
      <c r="G288" s="547"/>
      <c r="H288" s="548"/>
      <c r="J288" s="547"/>
      <c r="K288" s="548"/>
      <c r="L288" s="549"/>
      <c r="M288" s="601"/>
    </row>
    <row r="289" spans="1:13" ht="15.75" customHeight="1" x14ac:dyDescent="0.2">
      <c r="A289" s="490"/>
      <c r="B289" s="547"/>
      <c r="C289" s="490"/>
      <c r="D289" s="643"/>
      <c r="E289" s="491"/>
      <c r="F289" s="491"/>
      <c r="G289" s="547"/>
      <c r="H289" s="548"/>
      <c r="J289" s="547"/>
      <c r="K289" s="548"/>
      <c r="L289" s="549"/>
      <c r="M289" s="601"/>
    </row>
    <row r="290" spans="1:13" ht="15.75" customHeight="1" x14ac:dyDescent="0.2">
      <c r="A290" s="490"/>
      <c r="B290" s="547"/>
      <c r="C290" s="490"/>
      <c r="D290" s="643"/>
      <c r="E290" s="491"/>
      <c r="F290" s="491"/>
      <c r="G290" s="547"/>
      <c r="H290" s="548"/>
      <c r="J290" s="547"/>
      <c r="K290" s="548"/>
      <c r="L290" s="549"/>
      <c r="M290" s="601"/>
    </row>
    <row r="291" spans="1:13" ht="15.75" customHeight="1" x14ac:dyDescent="0.2">
      <c r="A291" s="490"/>
      <c r="B291" s="547"/>
      <c r="C291" s="490"/>
      <c r="D291" s="643"/>
      <c r="E291" s="491"/>
      <c r="F291" s="491"/>
      <c r="G291" s="547"/>
      <c r="H291" s="548"/>
      <c r="J291" s="547"/>
      <c r="K291" s="548"/>
      <c r="L291" s="549"/>
      <c r="M291" s="601"/>
    </row>
    <row r="292" spans="1:13" ht="15.75" customHeight="1" x14ac:dyDescent="0.2">
      <c r="A292" s="490"/>
      <c r="B292" s="547"/>
      <c r="C292" s="490"/>
      <c r="D292" s="643"/>
      <c r="E292" s="491"/>
      <c r="F292" s="491"/>
      <c r="G292" s="547"/>
      <c r="H292" s="548"/>
      <c r="J292" s="547"/>
      <c r="K292" s="548"/>
      <c r="L292" s="549"/>
      <c r="M292" s="601"/>
    </row>
    <row r="293" spans="1:13" ht="15.75" customHeight="1" x14ac:dyDescent="0.2">
      <c r="A293" s="490"/>
      <c r="B293" s="547"/>
      <c r="C293" s="490"/>
      <c r="D293" s="643"/>
      <c r="E293" s="491"/>
      <c r="F293" s="491"/>
      <c r="G293" s="547"/>
      <c r="H293" s="548"/>
      <c r="J293" s="547"/>
      <c r="K293" s="548"/>
      <c r="L293" s="549"/>
      <c r="M293" s="601"/>
    </row>
    <row r="294" spans="1:13" ht="15.75" customHeight="1" x14ac:dyDescent="0.2">
      <c r="A294" s="490"/>
      <c r="B294" s="547"/>
      <c r="C294" s="490"/>
      <c r="D294" s="643"/>
      <c r="E294" s="491"/>
      <c r="F294" s="491"/>
      <c r="G294" s="547"/>
      <c r="H294" s="548"/>
      <c r="J294" s="547"/>
      <c r="K294" s="548"/>
      <c r="L294" s="549"/>
      <c r="M294" s="601"/>
    </row>
    <row r="295" spans="1:13" ht="15.75" customHeight="1" x14ac:dyDescent="0.2">
      <c r="A295" s="490"/>
      <c r="B295" s="547"/>
      <c r="C295" s="490"/>
      <c r="D295" s="643"/>
      <c r="E295" s="491"/>
      <c r="F295" s="491"/>
      <c r="G295" s="547"/>
      <c r="H295" s="548"/>
      <c r="J295" s="547"/>
      <c r="K295" s="548"/>
      <c r="L295" s="549"/>
      <c r="M295" s="601"/>
    </row>
    <row r="296" spans="1:13" ht="15.75" customHeight="1" x14ac:dyDescent="0.2">
      <c r="A296" s="490"/>
      <c r="B296" s="547"/>
      <c r="C296" s="490"/>
      <c r="D296" s="643"/>
      <c r="E296" s="491"/>
      <c r="F296" s="491"/>
      <c r="G296" s="547"/>
      <c r="H296" s="548"/>
      <c r="J296" s="547"/>
      <c r="K296" s="548"/>
      <c r="L296" s="549"/>
      <c r="M296" s="601"/>
    </row>
    <row r="297" spans="1:13" ht="15.75" customHeight="1" x14ac:dyDescent="0.2">
      <c r="A297" s="490"/>
      <c r="B297" s="547"/>
      <c r="C297" s="490"/>
      <c r="D297" s="643"/>
      <c r="E297" s="491"/>
      <c r="F297" s="491"/>
      <c r="G297" s="547"/>
      <c r="H297" s="548"/>
      <c r="J297" s="547"/>
      <c r="K297" s="548"/>
      <c r="L297" s="549"/>
      <c r="M297" s="601"/>
    </row>
    <row r="298" spans="1:13" ht="15.75" customHeight="1" x14ac:dyDescent="0.2">
      <c r="A298" s="490"/>
      <c r="B298" s="547"/>
      <c r="C298" s="490"/>
      <c r="D298" s="643"/>
      <c r="E298" s="491"/>
      <c r="F298" s="491"/>
      <c r="G298" s="547"/>
      <c r="H298" s="548"/>
      <c r="J298" s="547"/>
      <c r="K298" s="548"/>
      <c r="L298" s="549"/>
      <c r="M298" s="601"/>
    </row>
    <row r="299" spans="1:13" ht="15.75" customHeight="1" x14ac:dyDescent="0.2">
      <c r="A299" s="490"/>
      <c r="B299" s="547"/>
      <c r="C299" s="490"/>
      <c r="D299" s="643"/>
      <c r="E299" s="491"/>
      <c r="F299" s="491"/>
      <c r="G299" s="547"/>
      <c r="H299" s="548"/>
      <c r="J299" s="547"/>
      <c r="K299" s="548"/>
      <c r="L299" s="549"/>
      <c r="M299" s="601"/>
    </row>
    <row r="300" spans="1:13" ht="15.75" customHeight="1" x14ac:dyDescent="0.2">
      <c r="A300" s="490"/>
      <c r="B300" s="547"/>
      <c r="C300" s="490"/>
      <c r="D300" s="643"/>
      <c r="E300" s="491"/>
      <c r="F300" s="491"/>
      <c r="G300" s="547"/>
      <c r="H300" s="548"/>
      <c r="J300" s="547"/>
      <c r="K300" s="548"/>
      <c r="L300" s="549"/>
      <c r="M300" s="601"/>
    </row>
    <row r="301" spans="1:13" ht="15.75" customHeight="1" x14ac:dyDescent="0.2">
      <c r="A301" s="490"/>
      <c r="B301" s="547"/>
      <c r="C301" s="490"/>
      <c r="D301" s="643"/>
      <c r="E301" s="491"/>
      <c r="F301" s="491"/>
      <c r="G301" s="547"/>
      <c r="H301" s="548"/>
      <c r="J301" s="547"/>
      <c r="K301" s="548"/>
      <c r="L301" s="549"/>
      <c r="M301" s="601"/>
    </row>
    <row r="302" spans="1:13" ht="15.75" customHeight="1" x14ac:dyDescent="0.2">
      <c r="A302" s="490"/>
      <c r="B302" s="547"/>
      <c r="C302" s="490"/>
      <c r="D302" s="643"/>
      <c r="E302" s="491"/>
      <c r="F302" s="491"/>
      <c r="G302" s="547"/>
      <c r="H302" s="548"/>
      <c r="J302" s="547"/>
      <c r="K302" s="548"/>
      <c r="L302" s="549"/>
      <c r="M302" s="601"/>
    </row>
    <row r="303" spans="1:13" ht="15.75" customHeight="1" x14ac:dyDescent="0.2">
      <c r="A303" s="490"/>
      <c r="B303" s="547"/>
      <c r="C303" s="490"/>
      <c r="D303" s="643"/>
      <c r="E303" s="491"/>
      <c r="F303" s="491"/>
      <c r="G303" s="547"/>
      <c r="H303" s="548"/>
      <c r="J303" s="547"/>
      <c r="K303" s="548"/>
      <c r="L303" s="549"/>
      <c r="M303" s="601"/>
    </row>
    <row r="304" spans="1:13" ht="15.75" customHeight="1" x14ac:dyDescent="0.2">
      <c r="A304" s="490"/>
      <c r="B304" s="547"/>
      <c r="C304" s="490"/>
      <c r="D304" s="643"/>
      <c r="E304" s="491"/>
      <c r="F304" s="491"/>
      <c r="G304" s="547"/>
      <c r="H304" s="548"/>
      <c r="J304" s="547"/>
      <c r="K304" s="548"/>
      <c r="L304" s="549"/>
      <c r="M304" s="601"/>
    </row>
    <row r="305" spans="1:13" ht="15.75" customHeight="1" x14ac:dyDescent="0.2">
      <c r="A305" s="490"/>
      <c r="B305" s="547"/>
      <c r="C305" s="490"/>
      <c r="D305" s="643"/>
      <c r="E305" s="491"/>
      <c r="F305" s="491"/>
      <c r="G305" s="547"/>
      <c r="H305" s="548"/>
      <c r="J305" s="547"/>
      <c r="K305" s="548"/>
      <c r="L305" s="549"/>
      <c r="M305" s="601"/>
    </row>
    <row r="306" spans="1:13" ht="15.75" customHeight="1" x14ac:dyDescent="0.2">
      <c r="A306" s="490"/>
      <c r="B306" s="547"/>
      <c r="C306" s="490"/>
      <c r="D306" s="643"/>
      <c r="E306" s="491"/>
      <c r="F306" s="491"/>
      <c r="G306" s="547"/>
      <c r="H306" s="548"/>
      <c r="J306" s="547"/>
      <c r="K306" s="548"/>
      <c r="L306" s="549"/>
      <c r="M306" s="601"/>
    </row>
    <row r="307" spans="1:13" ht="15.75" customHeight="1" x14ac:dyDescent="0.2">
      <c r="A307" s="490"/>
      <c r="B307" s="547"/>
      <c r="C307" s="490"/>
      <c r="D307" s="643"/>
      <c r="E307" s="491"/>
      <c r="F307" s="491"/>
      <c r="G307" s="547"/>
      <c r="H307" s="548"/>
      <c r="J307" s="547"/>
      <c r="K307" s="548"/>
      <c r="L307" s="549"/>
      <c r="M307" s="601"/>
    </row>
    <row r="308" spans="1:13" ht="15.75" customHeight="1" x14ac:dyDescent="0.2">
      <c r="A308" s="490"/>
      <c r="B308" s="547"/>
      <c r="C308" s="490"/>
      <c r="D308" s="643"/>
      <c r="E308" s="491"/>
      <c r="F308" s="491"/>
      <c r="G308" s="547"/>
      <c r="H308" s="548"/>
      <c r="J308" s="547"/>
      <c r="K308" s="548"/>
      <c r="L308" s="549"/>
      <c r="M308" s="601"/>
    </row>
    <row r="309" spans="1:13" ht="15.75" customHeight="1" x14ac:dyDescent="0.2">
      <c r="A309" s="490"/>
      <c r="B309" s="547"/>
      <c r="C309" s="490"/>
      <c r="D309" s="643"/>
      <c r="E309" s="491"/>
      <c r="F309" s="491"/>
      <c r="G309" s="547"/>
      <c r="H309" s="548"/>
      <c r="J309" s="547"/>
      <c r="K309" s="548"/>
      <c r="L309" s="549"/>
      <c r="M309" s="601"/>
    </row>
    <row r="310" spans="1:13" ht="15.75" customHeight="1" x14ac:dyDescent="0.2">
      <c r="A310" s="490"/>
      <c r="B310" s="547"/>
      <c r="C310" s="490"/>
      <c r="D310" s="643"/>
      <c r="E310" s="491"/>
      <c r="F310" s="491"/>
      <c r="G310" s="547"/>
      <c r="H310" s="548"/>
      <c r="J310" s="547"/>
      <c r="K310" s="548"/>
      <c r="L310" s="549"/>
      <c r="M310" s="601"/>
    </row>
    <row r="311" spans="1:13" ht="15.75" customHeight="1" x14ac:dyDescent="0.2">
      <c r="A311" s="490"/>
      <c r="B311" s="547"/>
      <c r="C311" s="490"/>
      <c r="D311" s="643"/>
      <c r="E311" s="491"/>
      <c r="F311" s="491"/>
      <c r="G311" s="547"/>
      <c r="H311" s="548"/>
      <c r="J311" s="547"/>
      <c r="K311" s="548"/>
      <c r="L311" s="549"/>
      <c r="M311" s="601"/>
    </row>
    <row r="312" spans="1:13" ht="15.75" customHeight="1" x14ac:dyDescent="0.2">
      <c r="A312" s="490"/>
      <c r="B312" s="547"/>
      <c r="C312" s="490"/>
      <c r="D312" s="643"/>
      <c r="E312" s="491"/>
      <c r="F312" s="491"/>
      <c r="G312" s="547"/>
      <c r="H312" s="548"/>
      <c r="J312" s="547"/>
      <c r="K312" s="548"/>
      <c r="L312" s="549"/>
      <c r="M312" s="601"/>
    </row>
    <row r="313" spans="1:13" ht="15.75" customHeight="1" x14ac:dyDescent="0.2">
      <c r="A313" s="490"/>
      <c r="B313" s="547"/>
      <c r="C313" s="490"/>
      <c r="D313" s="643"/>
      <c r="E313" s="491"/>
      <c r="F313" s="491"/>
      <c r="G313" s="547"/>
      <c r="H313" s="548"/>
      <c r="J313" s="547"/>
      <c r="K313" s="548"/>
      <c r="L313" s="549"/>
      <c r="M313" s="601"/>
    </row>
    <row r="314" spans="1:13" ht="15.75" customHeight="1" x14ac:dyDescent="0.2">
      <c r="A314" s="490"/>
      <c r="B314" s="547"/>
      <c r="C314" s="490"/>
      <c r="D314" s="643"/>
      <c r="E314" s="491"/>
      <c r="F314" s="491"/>
      <c r="G314" s="547"/>
      <c r="H314" s="548"/>
      <c r="J314" s="547"/>
      <c r="K314" s="548"/>
      <c r="L314" s="549"/>
      <c r="M314" s="601"/>
    </row>
    <row r="315" spans="1:13" ht="15.75" customHeight="1" x14ac:dyDescent="0.2">
      <c r="A315" s="490"/>
      <c r="B315" s="547"/>
      <c r="C315" s="490"/>
      <c r="D315" s="643"/>
      <c r="E315" s="491"/>
      <c r="F315" s="491"/>
      <c r="G315" s="547"/>
      <c r="H315" s="548"/>
      <c r="J315" s="547"/>
      <c r="K315" s="548"/>
      <c r="L315" s="549"/>
      <c r="M315" s="601"/>
    </row>
    <row r="316" spans="1:13" ht="15.75" customHeight="1" x14ac:dyDescent="0.2">
      <c r="A316" s="490"/>
      <c r="B316" s="547"/>
      <c r="C316" s="490"/>
      <c r="D316" s="643"/>
      <c r="E316" s="491"/>
      <c r="F316" s="491"/>
      <c r="G316" s="547"/>
      <c r="H316" s="548"/>
      <c r="J316" s="547"/>
      <c r="K316" s="548"/>
      <c r="L316" s="549"/>
      <c r="M316" s="601"/>
    </row>
    <row r="317" spans="1:13" ht="15.75" customHeight="1" x14ac:dyDescent="0.2">
      <c r="A317" s="490"/>
      <c r="B317" s="547"/>
      <c r="C317" s="490"/>
      <c r="D317" s="643"/>
      <c r="E317" s="491"/>
      <c r="F317" s="491"/>
      <c r="G317" s="547"/>
      <c r="H317" s="548"/>
      <c r="J317" s="547"/>
      <c r="K317" s="548"/>
      <c r="L317" s="549"/>
      <c r="M317" s="601"/>
    </row>
    <row r="318" spans="1:13" ht="15.75" customHeight="1" x14ac:dyDescent="0.2">
      <c r="A318" s="490"/>
      <c r="B318" s="547"/>
      <c r="C318" s="490"/>
      <c r="D318" s="643"/>
      <c r="E318" s="491"/>
      <c r="F318" s="491"/>
      <c r="G318" s="547"/>
      <c r="H318" s="548"/>
      <c r="J318" s="547"/>
      <c r="K318" s="548"/>
      <c r="L318" s="549"/>
      <c r="M318" s="601"/>
    </row>
    <row r="319" spans="1:13" ht="15.75" customHeight="1" x14ac:dyDescent="0.2">
      <c r="A319" s="490"/>
      <c r="B319" s="547"/>
      <c r="C319" s="490"/>
      <c r="D319" s="643"/>
      <c r="E319" s="491"/>
      <c r="F319" s="491"/>
      <c r="G319" s="547"/>
      <c r="H319" s="548"/>
      <c r="J319" s="547"/>
      <c r="K319" s="548"/>
      <c r="L319" s="549"/>
      <c r="M319" s="601"/>
    </row>
    <row r="320" spans="1:13" ht="15.75" customHeight="1" x14ac:dyDescent="0.2">
      <c r="A320" s="490"/>
      <c r="B320" s="547"/>
      <c r="C320" s="490"/>
      <c r="D320" s="643"/>
      <c r="E320" s="491"/>
      <c r="F320" s="491"/>
      <c r="G320" s="547"/>
      <c r="H320" s="548"/>
      <c r="J320" s="547"/>
      <c r="K320" s="548"/>
      <c r="L320" s="549"/>
      <c r="M320" s="601"/>
    </row>
    <row r="321" spans="1:13" ht="15.75" customHeight="1" x14ac:dyDescent="0.2">
      <c r="A321" s="490"/>
      <c r="B321" s="547"/>
      <c r="C321" s="490"/>
      <c r="D321" s="643"/>
      <c r="E321" s="491"/>
      <c r="F321" s="491"/>
      <c r="G321" s="547"/>
      <c r="H321" s="548"/>
      <c r="J321" s="547"/>
      <c r="K321" s="548"/>
      <c r="L321" s="549"/>
      <c r="M321" s="601"/>
    </row>
    <row r="322" spans="1:13" ht="15.75" customHeight="1" x14ac:dyDescent="0.2">
      <c r="A322" s="490"/>
      <c r="B322" s="547"/>
      <c r="C322" s="490"/>
      <c r="D322" s="643"/>
      <c r="E322" s="491"/>
      <c r="F322" s="491"/>
      <c r="G322" s="547"/>
      <c r="H322" s="548"/>
      <c r="J322" s="547"/>
      <c r="K322" s="548"/>
      <c r="L322" s="549"/>
      <c r="M322" s="601"/>
    </row>
    <row r="323" spans="1:13" ht="15.75" customHeight="1" x14ac:dyDescent="0.2">
      <c r="A323" s="490"/>
      <c r="B323" s="547"/>
      <c r="C323" s="490"/>
      <c r="D323" s="643"/>
      <c r="E323" s="491"/>
      <c r="F323" s="491"/>
      <c r="G323" s="547"/>
      <c r="H323" s="548"/>
      <c r="J323" s="547"/>
      <c r="K323" s="548"/>
      <c r="L323" s="549"/>
      <c r="M323" s="601"/>
    </row>
    <row r="324" spans="1:13" ht="15.75" customHeight="1" x14ac:dyDescent="0.2">
      <c r="A324" s="490"/>
      <c r="B324" s="547"/>
      <c r="C324" s="490"/>
      <c r="D324" s="643"/>
      <c r="E324" s="491"/>
      <c r="F324" s="491"/>
      <c r="G324" s="547"/>
      <c r="H324" s="548"/>
      <c r="J324" s="547"/>
      <c r="K324" s="548"/>
      <c r="L324" s="549"/>
      <c r="M324" s="601"/>
    </row>
    <row r="325" spans="1:13" ht="15.75" customHeight="1" x14ac:dyDescent="0.2">
      <c r="A325" s="490"/>
      <c r="B325" s="547"/>
      <c r="C325" s="490"/>
      <c r="D325" s="643"/>
      <c r="E325" s="491"/>
      <c r="F325" s="491"/>
      <c r="G325" s="547"/>
      <c r="H325" s="548"/>
      <c r="J325" s="547"/>
      <c r="K325" s="548"/>
      <c r="L325" s="549"/>
      <c r="M325" s="601"/>
    </row>
    <row r="326" spans="1:13" ht="15.75" customHeight="1" x14ac:dyDescent="0.2">
      <c r="A326" s="490"/>
      <c r="B326" s="547"/>
      <c r="C326" s="490"/>
      <c r="D326" s="643"/>
      <c r="E326" s="491"/>
      <c r="F326" s="491"/>
      <c r="G326" s="547"/>
      <c r="H326" s="548"/>
      <c r="J326" s="547"/>
      <c r="K326" s="548"/>
      <c r="L326" s="549"/>
      <c r="M326" s="601"/>
    </row>
    <row r="327" spans="1:13" ht="15.75" customHeight="1" x14ac:dyDescent="0.2">
      <c r="A327" s="490"/>
      <c r="B327" s="547"/>
      <c r="C327" s="490"/>
      <c r="D327" s="643"/>
      <c r="E327" s="491"/>
      <c r="F327" s="491"/>
      <c r="G327" s="547"/>
      <c r="H327" s="548"/>
      <c r="J327" s="547"/>
      <c r="K327" s="548"/>
      <c r="L327" s="549"/>
      <c r="M327" s="601"/>
    </row>
    <row r="328" spans="1:13" ht="15.75" customHeight="1" x14ac:dyDescent="0.2">
      <c r="A328" s="490"/>
      <c r="B328" s="547"/>
      <c r="C328" s="490"/>
      <c r="D328" s="643"/>
      <c r="E328" s="491"/>
      <c r="F328" s="491"/>
      <c r="G328" s="547"/>
      <c r="H328" s="548"/>
      <c r="J328" s="547"/>
      <c r="K328" s="548"/>
      <c r="L328" s="549"/>
      <c r="M328" s="601"/>
    </row>
    <row r="329" spans="1:13" ht="15.75" customHeight="1" x14ac:dyDescent="0.2">
      <c r="A329" s="490"/>
      <c r="B329" s="547"/>
      <c r="C329" s="490"/>
      <c r="D329" s="643"/>
      <c r="E329" s="491"/>
      <c r="F329" s="491"/>
      <c r="G329" s="547"/>
      <c r="H329" s="548"/>
      <c r="J329" s="547"/>
      <c r="K329" s="548"/>
      <c r="L329" s="549"/>
      <c r="M329" s="601"/>
    </row>
    <row r="330" spans="1:13" ht="15.75" customHeight="1" x14ac:dyDescent="0.2">
      <c r="A330" s="490"/>
      <c r="B330" s="547"/>
      <c r="C330" s="490"/>
      <c r="D330" s="643"/>
      <c r="E330" s="491"/>
      <c r="F330" s="491"/>
      <c r="G330" s="547"/>
      <c r="H330" s="548"/>
      <c r="J330" s="547"/>
      <c r="K330" s="548"/>
      <c r="L330" s="549"/>
      <c r="M330" s="601"/>
    </row>
    <row r="331" spans="1:13" ht="15.75" customHeight="1" x14ac:dyDescent="0.2">
      <c r="A331" s="490"/>
      <c r="B331" s="547"/>
      <c r="C331" s="490"/>
      <c r="D331" s="643"/>
      <c r="E331" s="491"/>
      <c r="F331" s="491"/>
      <c r="G331" s="547"/>
      <c r="H331" s="548"/>
      <c r="J331" s="547"/>
      <c r="K331" s="548"/>
      <c r="L331" s="549"/>
      <c r="M331" s="601"/>
    </row>
    <row r="332" spans="1:13" ht="15.75" customHeight="1" x14ac:dyDescent="0.2">
      <c r="A332" s="490"/>
      <c r="B332" s="547"/>
      <c r="C332" s="490"/>
      <c r="D332" s="643"/>
      <c r="E332" s="491"/>
      <c r="F332" s="491"/>
      <c r="G332" s="547"/>
      <c r="H332" s="548"/>
      <c r="J332" s="547"/>
      <c r="K332" s="548"/>
      <c r="L332" s="549"/>
      <c r="M332" s="601"/>
    </row>
    <row r="333" spans="1:13" ht="15.75" customHeight="1" x14ac:dyDescent="0.2">
      <c r="A333" s="490"/>
      <c r="B333" s="547"/>
      <c r="C333" s="490"/>
      <c r="D333" s="643"/>
      <c r="E333" s="491"/>
      <c r="F333" s="491"/>
      <c r="G333" s="547"/>
      <c r="H333" s="548"/>
      <c r="J333" s="547"/>
      <c r="K333" s="548"/>
      <c r="L333" s="549"/>
      <c r="M333" s="601"/>
    </row>
    <row r="334" spans="1:13" ht="15.75" customHeight="1" x14ac:dyDescent="0.2">
      <c r="A334" s="490"/>
      <c r="B334" s="547"/>
      <c r="C334" s="490"/>
      <c r="D334" s="643"/>
      <c r="E334" s="491"/>
      <c r="F334" s="491"/>
      <c r="G334" s="547"/>
      <c r="H334" s="548"/>
      <c r="J334" s="547"/>
      <c r="K334" s="548"/>
      <c r="L334" s="549"/>
      <c r="M334" s="601"/>
    </row>
    <row r="335" spans="1:13" ht="15.75" customHeight="1" x14ac:dyDescent="0.2">
      <c r="A335" s="490"/>
      <c r="B335" s="547"/>
      <c r="C335" s="490"/>
      <c r="D335" s="643"/>
      <c r="E335" s="491"/>
      <c r="F335" s="491"/>
      <c r="G335" s="547"/>
      <c r="H335" s="548"/>
      <c r="J335" s="547"/>
      <c r="K335" s="548"/>
      <c r="L335" s="549"/>
      <c r="M335" s="601"/>
    </row>
    <row r="336" spans="1:13" ht="15.75" customHeight="1" x14ac:dyDescent="0.2">
      <c r="A336" s="490"/>
      <c r="B336" s="547"/>
      <c r="C336" s="490"/>
      <c r="D336" s="643"/>
      <c r="E336" s="491"/>
      <c r="F336" s="491"/>
      <c r="G336" s="547"/>
      <c r="H336" s="548"/>
      <c r="J336" s="547"/>
      <c r="K336" s="548"/>
      <c r="L336" s="549"/>
      <c r="M336" s="601"/>
    </row>
    <row r="337" spans="1:13" ht="15.75" customHeight="1" x14ac:dyDescent="0.2">
      <c r="A337" s="490"/>
      <c r="B337" s="547"/>
      <c r="C337" s="490"/>
      <c r="D337" s="643"/>
      <c r="E337" s="491"/>
      <c r="F337" s="491"/>
      <c r="G337" s="547"/>
      <c r="H337" s="548"/>
      <c r="J337" s="547"/>
      <c r="K337" s="548"/>
      <c r="L337" s="549"/>
      <c r="M337" s="601"/>
    </row>
    <row r="338" spans="1:13" ht="15.75" customHeight="1" x14ac:dyDescent="0.2">
      <c r="A338" s="490"/>
      <c r="B338" s="547"/>
      <c r="C338" s="490"/>
      <c r="D338" s="643"/>
      <c r="E338" s="491"/>
      <c r="F338" s="491"/>
      <c r="G338" s="547"/>
      <c r="H338" s="548"/>
      <c r="J338" s="547"/>
      <c r="K338" s="548"/>
      <c r="L338" s="549"/>
      <c r="M338" s="601"/>
    </row>
    <row r="339" spans="1:13" ht="15.75" customHeight="1" x14ac:dyDescent="0.2">
      <c r="A339" s="490"/>
      <c r="B339" s="547"/>
      <c r="C339" s="490"/>
      <c r="D339" s="643"/>
      <c r="E339" s="491"/>
      <c r="F339" s="491"/>
      <c r="G339" s="547"/>
      <c r="H339" s="548"/>
      <c r="J339" s="547"/>
      <c r="K339" s="548"/>
      <c r="L339" s="549"/>
      <c r="M339" s="601"/>
    </row>
    <row r="340" spans="1:13" ht="15.75" customHeight="1" x14ac:dyDescent="0.2">
      <c r="A340" s="490"/>
      <c r="B340" s="547"/>
      <c r="C340" s="490"/>
      <c r="D340" s="643"/>
      <c r="E340" s="491"/>
      <c r="F340" s="491"/>
      <c r="G340" s="547"/>
      <c r="H340" s="548"/>
      <c r="J340" s="547"/>
      <c r="K340" s="548"/>
      <c r="L340" s="549"/>
      <c r="M340" s="601"/>
    </row>
    <row r="341" spans="1:13" ht="15.75" customHeight="1" x14ac:dyDescent="0.2">
      <c r="A341" s="490"/>
      <c r="B341" s="547"/>
      <c r="C341" s="490"/>
      <c r="D341" s="643"/>
      <c r="E341" s="491"/>
      <c r="F341" s="491"/>
      <c r="G341" s="547"/>
      <c r="H341" s="548"/>
      <c r="J341" s="547"/>
      <c r="K341" s="548"/>
      <c r="L341" s="549"/>
      <c r="M341" s="601"/>
    </row>
    <row r="342" spans="1:13" ht="15.75" customHeight="1" x14ac:dyDescent="0.2">
      <c r="A342" s="490"/>
      <c r="B342" s="547"/>
      <c r="C342" s="490"/>
      <c r="D342" s="643"/>
      <c r="E342" s="491"/>
      <c r="F342" s="491"/>
      <c r="G342" s="547"/>
      <c r="H342" s="548"/>
      <c r="J342" s="547"/>
      <c r="K342" s="548"/>
      <c r="L342" s="549"/>
      <c r="M342" s="601"/>
    </row>
    <row r="343" spans="1:13" ht="15.75" customHeight="1" x14ac:dyDescent="0.2">
      <c r="A343" s="490"/>
      <c r="B343" s="547"/>
      <c r="C343" s="490"/>
      <c r="D343" s="643"/>
      <c r="E343" s="491"/>
      <c r="F343" s="491"/>
      <c r="G343" s="547"/>
      <c r="H343" s="548"/>
      <c r="J343" s="547"/>
      <c r="K343" s="548"/>
      <c r="L343" s="549"/>
      <c r="M343" s="601"/>
    </row>
    <row r="344" spans="1:13" ht="15.75" customHeight="1" x14ac:dyDescent="0.2">
      <c r="A344" s="490"/>
      <c r="B344" s="547"/>
      <c r="C344" s="490"/>
      <c r="D344" s="643"/>
      <c r="E344" s="491"/>
      <c r="F344" s="491"/>
      <c r="G344" s="547"/>
      <c r="H344" s="548"/>
      <c r="J344" s="547"/>
      <c r="K344" s="548"/>
      <c r="L344" s="549"/>
      <c r="M344" s="601"/>
    </row>
    <row r="345" spans="1:13" ht="15.75" customHeight="1" x14ac:dyDescent="0.2">
      <c r="A345" s="490"/>
      <c r="B345" s="547"/>
      <c r="C345" s="490"/>
      <c r="D345" s="643"/>
      <c r="E345" s="491"/>
      <c r="F345" s="491"/>
      <c r="G345" s="547"/>
      <c r="H345" s="548"/>
      <c r="J345" s="547"/>
      <c r="K345" s="548"/>
      <c r="L345" s="549"/>
      <c r="M345" s="601"/>
    </row>
    <row r="346" spans="1:13" ht="15.75" customHeight="1" x14ac:dyDescent="0.2">
      <c r="A346" s="490"/>
      <c r="B346" s="547"/>
      <c r="C346" s="490"/>
      <c r="D346" s="643"/>
      <c r="E346" s="491"/>
      <c r="F346" s="491"/>
      <c r="G346" s="547"/>
      <c r="H346" s="548"/>
      <c r="J346" s="547"/>
      <c r="K346" s="548"/>
      <c r="L346" s="549"/>
      <c r="M346" s="601"/>
    </row>
    <row r="347" spans="1:13" ht="15.75" customHeight="1" x14ac:dyDescent="0.2">
      <c r="A347" s="490"/>
      <c r="B347" s="547"/>
      <c r="C347" s="490"/>
      <c r="D347" s="643"/>
      <c r="E347" s="491"/>
      <c r="F347" s="491"/>
      <c r="G347" s="547"/>
      <c r="H347" s="548"/>
      <c r="J347" s="547"/>
      <c r="K347" s="548"/>
      <c r="L347" s="549"/>
      <c r="M347" s="601"/>
    </row>
    <row r="348" spans="1:13" ht="15.75" customHeight="1" x14ac:dyDescent="0.2">
      <c r="A348" s="490"/>
      <c r="B348" s="547"/>
      <c r="C348" s="490"/>
      <c r="D348" s="643"/>
      <c r="E348" s="491"/>
      <c r="F348" s="491"/>
      <c r="G348" s="547"/>
      <c r="H348" s="548"/>
      <c r="J348" s="547"/>
      <c r="K348" s="548"/>
      <c r="L348" s="549"/>
      <c r="M348" s="601"/>
    </row>
    <row r="349" spans="1:13" ht="15.75" customHeight="1" x14ac:dyDescent="0.2">
      <c r="A349" s="490"/>
      <c r="B349" s="547"/>
      <c r="C349" s="490"/>
      <c r="D349" s="643"/>
      <c r="E349" s="491"/>
      <c r="F349" s="491"/>
      <c r="G349" s="547"/>
      <c r="H349" s="548"/>
      <c r="J349" s="547"/>
      <c r="K349" s="548"/>
      <c r="L349" s="549"/>
      <c r="M349" s="601"/>
    </row>
    <row r="350" spans="1:13" ht="15.75" customHeight="1" x14ac:dyDescent="0.2">
      <c r="A350" s="490"/>
      <c r="B350" s="547"/>
      <c r="C350" s="490"/>
      <c r="D350" s="643"/>
      <c r="E350" s="491"/>
      <c r="F350" s="491"/>
      <c r="G350" s="547"/>
      <c r="H350" s="548"/>
      <c r="J350" s="547"/>
      <c r="K350" s="548"/>
      <c r="L350" s="549"/>
      <c r="M350" s="601"/>
    </row>
    <row r="351" spans="1:13" ht="15.75" customHeight="1" x14ac:dyDescent="0.2">
      <c r="A351" s="490"/>
      <c r="B351" s="547"/>
      <c r="C351" s="490"/>
      <c r="D351" s="643"/>
      <c r="E351" s="491"/>
      <c r="F351" s="491"/>
      <c r="G351" s="547"/>
      <c r="H351" s="548"/>
      <c r="J351" s="547"/>
      <c r="K351" s="548"/>
      <c r="L351" s="549"/>
      <c r="M351" s="601"/>
    </row>
    <row r="352" spans="1:13" ht="15.75" customHeight="1" x14ac:dyDescent="0.2">
      <c r="A352" s="490"/>
      <c r="B352" s="547"/>
      <c r="C352" s="490"/>
      <c r="D352" s="643"/>
      <c r="E352" s="491"/>
      <c r="F352" s="491"/>
      <c r="G352" s="547"/>
      <c r="H352" s="548"/>
      <c r="J352" s="547"/>
      <c r="K352" s="548"/>
      <c r="L352" s="549"/>
      <c r="M352" s="601"/>
    </row>
    <row r="353" spans="1:13" ht="15.75" customHeight="1" x14ac:dyDescent="0.2">
      <c r="A353" s="490"/>
      <c r="B353" s="547"/>
      <c r="C353" s="490"/>
      <c r="D353" s="643"/>
      <c r="E353" s="491"/>
      <c r="F353" s="491"/>
      <c r="G353" s="547"/>
      <c r="H353" s="548"/>
      <c r="J353" s="547"/>
      <c r="K353" s="548"/>
      <c r="L353" s="549"/>
      <c r="M353" s="601"/>
    </row>
    <row r="354" spans="1:13" ht="15.75" customHeight="1" x14ac:dyDescent="0.2">
      <c r="A354" s="490"/>
      <c r="B354" s="547"/>
      <c r="C354" s="490"/>
      <c r="D354" s="643"/>
      <c r="E354" s="491"/>
      <c r="F354" s="491"/>
      <c r="G354" s="547"/>
      <c r="H354" s="548"/>
      <c r="J354" s="547"/>
      <c r="K354" s="548"/>
      <c r="L354" s="549"/>
      <c r="M354" s="601"/>
    </row>
    <row r="355" spans="1:13" ht="15.75" customHeight="1" x14ac:dyDescent="0.2">
      <c r="A355" s="490"/>
      <c r="B355" s="547"/>
      <c r="C355" s="490"/>
      <c r="D355" s="643"/>
      <c r="E355" s="491"/>
      <c r="F355" s="491"/>
      <c r="G355" s="547"/>
      <c r="H355" s="548"/>
      <c r="J355" s="547"/>
      <c r="K355" s="548"/>
      <c r="L355" s="549"/>
      <c r="M355" s="601"/>
    </row>
    <row r="356" spans="1:13" ht="15.75" customHeight="1" x14ac:dyDescent="0.2">
      <c r="A356" s="490"/>
      <c r="B356" s="547"/>
      <c r="C356" s="490"/>
      <c r="D356" s="643"/>
      <c r="E356" s="491"/>
      <c r="F356" s="491"/>
      <c r="G356" s="547"/>
      <c r="H356" s="548"/>
      <c r="J356" s="547"/>
      <c r="K356" s="548"/>
      <c r="L356" s="549"/>
      <c r="M356" s="601"/>
    </row>
    <row r="357" spans="1:13" ht="15.75" customHeight="1" x14ac:dyDescent="0.2">
      <c r="A357" s="490"/>
      <c r="B357" s="547"/>
      <c r="C357" s="490"/>
      <c r="D357" s="643"/>
      <c r="E357" s="491"/>
      <c r="F357" s="491"/>
      <c r="G357" s="547"/>
      <c r="H357" s="548"/>
      <c r="J357" s="547"/>
      <c r="K357" s="548"/>
      <c r="L357" s="549"/>
      <c r="M357" s="601"/>
    </row>
    <row r="358" spans="1:13" ht="15.75" customHeight="1" x14ac:dyDescent="0.2">
      <c r="A358" s="490"/>
      <c r="B358" s="547"/>
      <c r="C358" s="490"/>
      <c r="D358" s="643"/>
      <c r="E358" s="491"/>
      <c r="F358" s="491"/>
      <c r="G358" s="547"/>
      <c r="H358" s="548"/>
      <c r="J358" s="547"/>
      <c r="K358" s="548"/>
      <c r="L358" s="549"/>
      <c r="M358" s="601"/>
    </row>
    <row r="359" spans="1:13" ht="15.75" customHeight="1" x14ac:dyDescent="0.2">
      <c r="A359" s="490"/>
      <c r="B359" s="547"/>
      <c r="C359" s="490"/>
      <c r="D359" s="643"/>
      <c r="E359" s="491"/>
      <c r="F359" s="491"/>
      <c r="G359" s="547"/>
      <c r="H359" s="548"/>
      <c r="J359" s="547"/>
      <c r="K359" s="548"/>
      <c r="L359" s="549"/>
      <c r="M359" s="601"/>
    </row>
    <row r="360" spans="1:13" ht="15.75" customHeight="1" x14ac:dyDescent="0.2">
      <c r="A360" s="490"/>
      <c r="B360" s="547"/>
      <c r="C360" s="490"/>
      <c r="D360" s="643"/>
      <c r="E360" s="491"/>
      <c r="F360" s="491"/>
      <c r="G360" s="547"/>
      <c r="H360" s="548"/>
      <c r="J360" s="547"/>
      <c r="K360" s="548"/>
      <c r="L360" s="549"/>
      <c r="M360" s="601"/>
    </row>
    <row r="361" spans="1:13" ht="15.75" customHeight="1" x14ac:dyDescent="0.2">
      <c r="A361" s="490"/>
      <c r="B361" s="547"/>
      <c r="C361" s="490"/>
      <c r="D361" s="643"/>
      <c r="E361" s="491"/>
      <c r="F361" s="491"/>
      <c r="G361" s="547"/>
      <c r="H361" s="548"/>
      <c r="J361" s="547"/>
      <c r="K361" s="548"/>
      <c r="L361" s="549"/>
      <c r="M361" s="601"/>
    </row>
    <row r="362" spans="1:13" ht="15.75" customHeight="1" x14ac:dyDescent="0.2">
      <c r="A362" s="490"/>
      <c r="B362" s="547"/>
      <c r="C362" s="490"/>
      <c r="D362" s="643"/>
      <c r="E362" s="491"/>
      <c r="F362" s="491"/>
      <c r="G362" s="547"/>
      <c r="H362" s="548"/>
      <c r="J362" s="547"/>
      <c r="K362" s="548"/>
      <c r="L362" s="549"/>
      <c r="M362" s="601"/>
    </row>
    <row r="363" spans="1:13" ht="15.75" customHeight="1" x14ac:dyDescent="0.2">
      <c r="C363" s="490"/>
      <c r="D363" s="547"/>
      <c r="E363" s="671"/>
    </row>
    <row r="364" spans="1:13" ht="15.75" customHeight="1" x14ac:dyDescent="0.2">
      <c r="C364" s="490"/>
      <c r="D364" s="547"/>
      <c r="E364" s="671"/>
    </row>
    <row r="365" spans="1:13" ht="15.75" customHeight="1" x14ac:dyDescent="0.2">
      <c r="C365" s="490"/>
      <c r="D365" s="547"/>
      <c r="E365" s="671"/>
    </row>
    <row r="366" spans="1:13" ht="15.75" customHeight="1" x14ac:dyDescent="0.2">
      <c r="C366" s="490"/>
      <c r="D366" s="547"/>
      <c r="E366" s="671"/>
    </row>
    <row r="367" spans="1:13" ht="15.75" customHeight="1" x14ac:dyDescent="0.2">
      <c r="C367" s="490"/>
      <c r="D367" s="547"/>
      <c r="E367" s="671"/>
    </row>
    <row r="368" spans="1:13" ht="15.75" customHeight="1" x14ac:dyDescent="0.2">
      <c r="C368" s="490"/>
      <c r="D368" s="547"/>
      <c r="E368" s="671"/>
    </row>
    <row r="369" spans="3:5" ht="15.75" customHeight="1" x14ac:dyDescent="0.2">
      <c r="C369" s="490"/>
      <c r="D369" s="547"/>
      <c r="E369" s="671"/>
    </row>
    <row r="370" spans="3:5" ht="15.75" customHeight="1" x14ac:dyDescent="0.2">
      <c r="C370" s="490"/>
      <c r="D370" s="547"/>
      <c r="E370" s="671"/>
    </row>
    <row r="371" spans="3:5" ht="15.75" customHeight="1" x14ac:dyDescent="0.2">
      <c r="C371" s="490"/>
      <c r="D371" s="547"/>
      <c r="E371" s="671"/>
    </row>
    <row r="372" spans="3:5" ht="15.75" customHeight="1" x14ac:dyDescent="0.2">
      <c r="C372" s="490"/>
      <c r="D372" s="547"/>
      <c r="E372" s="671"/>
    </row>
    <row r="373" spans="3:5" ht="15.75" customHeight="1" x14ac:dyDescent="0.2">
      <c r="C373" s="490"/>
      <c r="D373" s="547"/>
      <c r="E373" s="671"/>
    </row>
    <row r="374" spans="3:5" ht="15.75" customHeight="1" x14ac:dyDescent="0.2">
      <c r="C374" s="490"/>
      <c r="D374" s="547"/>
      <c r="E374" s="671"/>
    </row>
    <row r="375" spans="3:5" ht="15.75" customHeight="1" x14ac:dyDescent="0.2">
      <c r="C375" s="490"/>
      <c r="D375" s="547"/>
      <c r="E375" s="671"/>
    </row>
    <row r="376" spans="3:5" ht="15.75" customHeight="1" x14ac:dyDescent="0.2">
      <c r="C376" s="490"/>
      <c r="D376" s="547"/>
      <c r="E376" s="671"/>
    </row>
    <row r="377" spans="3:5" ht="15.75" customHeight="1" x14ac:dyDescent="0.2">
      <c r="C377" s="490"/>
      <c r="D377" s="547"/>
      <c r="E377" s="671"/>
    </row>
    <row r="378" spans="3:5" ht="15.75" customHeight="1" x14ac:dyDescent="0.2">
      <c r="C378" s="490"/>
      <c r="D378" s="547"/>
      <c r="E378" s="671"/>
    </row>
    <row r="379" spans="3:5" ht="15.75" customHeight="1" x14ac:dyDescent="0.2">
      <c r="C379" s="490"/>
      <c r="D379" s="547"/>
      <c r="E379" s="671"/>
    </row>
    <row r="380" spans="3:5" ht="15.75" customHeight="1" x14ac:dyDescent="0.2">
      <c r="C380" s="490"/>
      <c r="D380" s="547"/>
      <c r="E380" s="671"/>
    </row>
    <row r="381" spans="3:5" ht="15.75" customHeight="1" x14ac:dyDescent="0.2">
      <c r="C381" s="490"/>
      <c r="D381" s="547"/>
      <c r="E381" s="671"/>
    </row>
    <row r="382" spans="3:5" ht="15.75" customHeight="1" x14ac:dyDescent="0.2">
      <c r="C382" s="490"/>
      <c r="D382" s="547"/>
      <c r="E382" s="671"/>
    </row>
    <row r="383" spans="3:5" ht="15.75" customHeight="1" x14ac:dyDescent="0.2">
      <c r="C383" s="490"/>
      <c r="D383" s="547"/>
      <c r="E383" s="671"/>
    </row>
    <row r="384" spans="3:5" ht="15.75" customHeight="1" x14ac:dyDescent="0.2">
      <c r="C384" s="490"/>
      <c r="D384" s="547"/>
      <c r="E384" s="671"/>
    </row>
    <row r="385" spans="3:5" ht="15.75" customHeight="1" x14ac:dyDescent="0.2">
      <c r="C385" s="490"/>
      <c r="D385" s="547"/>
      <c r="E385" s="671"/>
    </row>
    <row r="386" spans="3:5" ht="15.75" customHeight="1" x14ac:dyDescent="0.2">
      <c r="C386" s="490"/>
      <c r="D386" s="547"/>
      <c r="E386" s="671"/>
    </row>
    <row r="387" spans="3:5" ht="15.75" customHeight="1" x14ac:dyDescent="0.2">
      <c r="C387" s="490"/>
      <c r="D387" s="547"/>
      <c r="E387" s="671"/>
    </row>
    <row r="388" spans="3:5" ht="15.75" customHeight="1" x14ac:dyDescent="0.2">
      <c r="C388" s="490"/>
      <c r="D388" s="547"/>
      <c r="E388" s="671"/>
    </row>
    <row r="389" spans="3:5" ht="15.75" customHeight="1" x14ac:dyDescent="0.2">
      <c r="C389" s="490"/>
      <c r="D389" s="547"/>
      <c r="E389" s="671"/>
    </row>
    <row r="390" spans="3:5" ht="15.75" customHeight="1" x14ac:dyDescent="0.2">
      <c r="C390" s="490"/>
      <c r="D390" s="547"/>
      <c r="E390" s="671"/>
    </row>
    <row r="391" spans="3:5" ht="15.75" customHeight="1" x14ac:dyDescent="0.2">
      <c r="C391" s="490"/>
      <c r="D391" s="547"/>
      <c r="E391" s="671"/>
    </row>
    <row r="392" spans="3:5" ht="15.75" customHeight="1" x14ac:dyDescent="0.2">
      <c r="C392" s="490"/>
      <c r="D392" s="547"/>
      <c r="E392" s="671"/>
    </row>
    <row r="393" spans="3:5" ht="15.75" customHeight="1" x14ac:dyDescent="0.2">
      <c r="C393" s="490"/>
      <c r="D393" s="547"/>
      <c r="E393" s="671"/>
    </row>
    <row r="394" spans="3:5" ht="15.75" customHeight="1" x14ac:dyDescent="0.2">
      <c r="C394" s="490"/>
      <c r="D394" s="547"/>
      <c r="E394" s="671"/>
    </row>
    <row r="395" spans="3:5" ht="15.75" customHeight="1" x14ac:dyDescent="0.2">
      <c r="C395" s="490"/>
      <c r="D395" s="547"/>
      <c r="E395" s="671"/>
    </row>
    <row r="396" spans="3:5" ht="15.75" customHeight="1" x14ac:dyDescent="0.2">
      <c r="C396" s="490"/>
      <c r="D396" s="547"/>
      <c r="E396" s="671"/>
    </row>
    <row r="397" spans="3:5" ht="15.75" customHeight="1" x14ac:dyDescent="0.2">
      <c r="C397" s="490"/>
      <c r="D397" s="547"/>
      <c r="E397" s="671"/>
    </row>
    <row r="398" spans="3:5" ht="15.75" customHeight="1" x14ac:dyDescent="0.2">
      <c r="C398" s="490"/>
      <c r="D398" s="547"/>
      <c r="E398" s="671"/>
    </row>
    <row r="399" spans="3:5" ht="15.75" customHeight="1" x14ac:dyDescent="0.2">
      <c r="C399" s="490"/>
      <c r="D399" s="547"/>
      <c r="E399" s="671"/>
    </row>
    <row r="400" spans="3:5" ht="15.75" customHeight="1" x14ac:dyDescent="0.2">
      <c r="C400" s="490"/>
      <c r="D400" s="547"/>
      <c r="E400" s="671"/>
    </row>
    <row r="401" spans="3:5" ht="15.75" customHeight="1" x14ac:dyDescent="0.2">
      <c r="C401" s="490"/>
      <c r="D401" s="547"/>
      <c r="E401" s="671"/>
    </row>
    <row r="402" spans="3:5" ht="15.75" customHeight="1" x14ac:dyDescent="0.2">
      <c r="C402" s="490"/>
      <c r="D402" s="547"/>
      <c r="E402" s="671"/>
    </row>
    <row r="403" spans="3:5" ht="15.75" customHeight="1" x14ac:dyDescent="0.2">
      <c r="C403" s="490"/>
      <c r="D403" s="547"/>
      <c r="E403" s="671"/>
    </row>
    <row r="404" spans="3:5" ht="15.75" customHeight="1" x14ac:dyDescent="0.2">
      <c r="C404" s="490"/>
      <c r="D404" s="547"/>
      <c r="E404" s="671"/>
    </row>
    <row r="405" spans="3:5" ht="15.75" customHeight="1" x14ac:dyDescent="0.2">
      <c r="C405" s="490"/>
      <c r="D405" s="547"/>
      <c r="E405" s="671"/>
    </row>
    <row r="406" spans="3:5" ht="15.75" customHeight="1" x14ac:dyDescent="0.2">
      <c r="C406" s="490"/>
      <c r="D406" s="547"/>
      <c r="E406" s="671"/>
    </row>
    <row r="407" spans="3:5" ht="15.75" customHeight="1" x14ac:dyDescent="0.2">
      <c r="C407" s="490"/>
      <c r="D407" s="547"/>
      <c r="E407" s="671"/>
    </row>
    <row r="408" spans="3:5" ht="15.75" customHeight="1" x14ac:dyDescent="0.2">
      <c r="C408" s="490"/>
      <c r="D408" s="547"/>
      <c r="E408" s="671"/>
    </row>
    <row r="409" spans="3:5" ht="15.75" customHeight="1" x14ac:dyDescent="0.2">
      <c r="C409" s="490"/>
      <c r="D409" s="547"/>
      <c r="E409" s="671"/>
    </row>
    <row r="410" spans="3:5" ht="15.75" customHeight="1" x14ac:dyDescent="0.2">
      <c r="C410" s="490"/>
      <c r="D410" s="547"/>
      <c r="E410" s="671"/>
    </row>
    <row r="411" spans="3:5" ht="15.75" customHeight="1" x14ac:dyDescent="0.2">
      <c r="C411" s="490"/>
      <c r="D411" s="547"/>
      <c r="E411" s="671"/>
    </row>
    <row r="412" spans="3:5" ht="15.75" customHeight="1" x14ac:dyDescent="0.2">
      <c r="C412" s="490"/>
      <c r="D412" s="547"/>
      <c r="E412" s="671"/>
    </row>
    <row r="413" spans="3:5" ht="15.75" customHeight="1" x14ac:dyDescent="0.2">
      <c r="C413" s="490"/>
      <c r="D413" s="547"/>
      <c r="E413" s="671"/>
    </row>
    <row r="414" spans="3:5" ht="15.75" customHeight="1" x14ac:dyDescent="0.2">
      <c r="C414" s="490"/>
      <c r="D414" s="547"/>
      <c r="E414" s="671"/>
    </row>
    <row r="415" spans="3:5" ht="15.75" customHeight="1" x14ac:dyDescent="0.2">
      <c r="C415" s="490"/>
      <c r="D415" s="547"/>
      <c r="E415" s="671"/>
    </row>
    <row r="416" spans="3:5" ht="15.75" customHeight="1" x14ac:dyDescent="0.2">
      <c r="C416" s="490"/>
      <c r="D416" s="547"/>
      <c r="E416" s="671"/>
    </row>
    <row r="417" spans="3:5" ht="15.75" customHeight="1" x14ac:dyDescent="0.2">
      <c r="C417" s="490"/>
      <c r="D417" s="547"/>
      <c r="E417" s="671"/>
    </row>
    <row r="418" spans="3:5" ht="15.75" customHeight="1" x14ac:dyDescent="0.2">
      <c r="C418" s="490"/>
      <c r="D418" s="547"/>
      <c r="E418" s="671"/>
    </row>
    <row r="419" spans="3:5" ht="15.75" customHeight="1" x14ac:dyDescent="0.2">
      <c r="C419" s="490"/>
      <c r="D419" s="547"/>
      <c r="E419" s="671"/>
    </row>
    <row r="420" spans="3:5" ht="15.75" customHeight="1" x14ac:dyDescent="0.2">
      <c r="C420" s="490"/>
      <c r="D420" s="547"/>
      <c r="E420" s="671"/>
    </row>
    <row r="421" spans="3:5" ht="15.75" customHeight="1" x14ac:dyDescent="0.2">
      <c r="C421" s="490"/>
      <c r="D421" s="547"/>
      <c r="E421" s="671"/>
    </row>
    <row r="422" spans="3:5" ht="15.75" customHeight="1" x14ac:dyDescent="0.2">
      <c r="C422" s="490"/>
      <c r="D422" s="547"/>
      <c r="E422" s="671"/>
    </row>
    <row r="423" spans="3:5" ht="15.75" customHeight="1" x14ac:dyDescent="0.2">
      <c r="C423" s="490"/>
      <c r="D423" s="547"/>
      <c r="E423" s="671"/>
    </row>
    <row r="424" spans="3:5" ht="15.75" customHeight="1" x14ac:dyDescent="0.2">
      <c r="C424" s="490"/>
      <c r="D424" s="547"/>
      <c r="E424" s="671"/>
    </row>
    <row r="425" spans="3:5" ht="15.75" customHeight="1" x14ac:dyDescent="0.2">
      <c r="C425" s="490"/>
      <c r="D425" s="547"/>
      <c r="E425" s="671"/>
    </row>
    <row r="426" spans="3:5" ht="15.75" customHeight="1" x14ac:dyDescent="0.2">
      <c r="C426" s="490"/>
      <c r="D426" s="547"/>
      <c r="E426" s="671"/>
    </row>
    <row r="427" spans="3:5" ht="15.75" customHeight="1" x14ac:dyDescent="0.2">
      <c r="C427" s="490"/>
      <c r="D427" s="547"/>
      <c r="E427" s="671"/>
    </row>
    <row r="428" spans="3:5" ht="15.75" customHeight="1" x14ac:dyDescent="0.2">
      <c r="C428" s="490"/>
      <c r="D428" s="547"/>
      <c r="E428" s="671"/>
    </row>
    <row r="429" spans="3:5" ht="15.75" customHeight="1" x14ac:dyDescent="0.2">
      <c r="C429" s="490"/>
      <c r="D429" s="547"/>
      <c r="E429" s="671"/>
    </row>
    <row r="430" spans="3:5" ht="15.75" customHeight="1" x14ac:dyDescent="0.2">
      <c r="C430" s="490"/>
      <c r="D430" s="547"/>
      <c r="E430" s="671"/>
    </row>
    <row r="431" spans="3:5" ht="15.75" customHeight="1" x14ac:dyDescent="0.2">
      <c r="C431" s="490"/>
      <c r="D431" s="547"/>
      <c r="E431" s="671"/>
    </row>
    <row r="432" spans="3:5" ht="15.75" customHeight="1" x14ac:dyDescent="0.2">
      <c r="C432" s="490"/>
      <c r="D432" s="547"/>
      <c r="E432" s="671"/>
    </row>
    <row r="433" spans="3:5" ht="15.75" customHeight="1" x14ac:dyDescent="0.2">
      <c r="C433" s="490"/>
      <c r="D433" s="547"/>
      <c r="E433" s="671"/>
    </row>
    <row r="434" spans="3:5" ht="15.75" customHeight="1" x14ac:dyDescent="0.2">
      <c r="C434" s="490"/>
      <c r="D434" s="547"/>
      <c r="E434" s="671"/>
    </row>
    <row r="435" spans="3:5" ht="15.75" customHeight="1" x14ac:dyDescent="0.2">
      <c r="C435" s="490"/>
      <c r="D435" s="547"/>
      <c r="E435" s="671"/>
    </row>
    <row r="436" spans="3:5" ht="15.75" customHeight="1" x14ac:dyDescent="0.2">
      <c r="C436" s="490"/>
      <c r="D436" s="547"/>
      <c r="E436" s="671"/>
    </row>
    <row r="437" spans="3:5" ht="15.75" customHeight="1" x14ac:dyDescent="0.2">
      <c r="C437" s="490"/>
      <c r="D437" s="547"/>
      <c r="E437" s="671"/>
    </row>
    <row r="438" spans="3:5" ht="15.75" customHeight="1" x14ac:dyDescent="0.2">
      <c r="C438" s="490"/>
      <c r="D438" s="547"/>
      <c r="E438" s="671"/>
    </row>
    <row r="439" spans="3:5" ht="15.75" customHeight="1" x14ac:dyDescent="0.2">
      <c r="C439" s="490"/>
      <c r="D439" s="547"/>
      <c r="E439" s="671"/>
    </row>
    <row r="440" spans="3:5" ht="15.75" customHeight="1" x14ac:dyDescent="0.2">
      <c r="C440" s="490"/>
      <c r="D440" s="547"/>
      <c r="E440" s="671"/>
    </row>
    <row r="441" spans="3:5" ht="15.75" customHeight="1" x14ac:dyDescent="0.2">
      <c r="C441" s="490"/>
      <c r="D441" s="547"/>
      <c r="E441" s="671"/>
    </row>
    <row r="442" spans="3:5" ht="15.75" customHeight="1" x14ac:dyDescent="0.2">
      <c r="C442" s="490"/>
      <c r="D442" s="547"/>
      <c r="E442" s="671"/>
    </row>
    <row r="443" spans="3:5" ht="15.75" customHeight="1" x14ac:dyDescent="0.2">
      <c r="C443" s="490"/>
      <c r="D443" s="547"/>
      <c r="E443" s="671"/>
    </row>
    <row r="444" spans="3:5" ht="15.75" customHeight="1" x14ac:dyDescent="0.2">
      <c r="C444" s="490"/>
      <c r="D444" s="547"/>
      <c r="E444" s="671"/>
    </row>
    <row r="445" spans="3:5" ht="15.75" customHeight="1" x14ac:dyDescent="0.2">
      <c r="C445" s="490"/>
      <c r="D445" s="547"/>
      <c r="E445" s="671"/>
    </row>
    <row r="446" spans="3:5" ht="15.75" customHeight="1" x14ac:dyDescent="0.2">
      <c r="C446" s="490"/>
      <c r="D446" s="547"/>
      <c r="E446" s="671"/>
    </row>
    <row r="447" spans="3:5" ht="15.75" customHeight="1" x14ac:dyDescent="0.2">
      <c r="C447" s="490"/>
      <c r="D447" s="547"/>
      <c r="E447" s="671"/>
    </row>
    <row r="448" spans="3:5" ht="15.75" customHeight="1" x14ac:dyDescent="0.2">
      <c r="C448" s="490"/>
      <c r="D448" s="547"/>
      <c r="E448" s="671"/>
    </row>
    <row r="449" spans="3:5" ht="15.75" customHeight="1" x14ac:dyDescent="0.2">
      <c r="C449" s="490"/>
      <c r="D449" s="547"/>
      <c r="E449" s="671"/>
    </row>
    <row r="450" spans="3:5" ht="15.75" customHeight="1" x14ac:dyDescent="0.2">
      <c r="C450" s="490"/>
      <c r="D450" s="547"/>
      <c r="E450" s="671"/>
    </row>
    <row r="451" spans="3:5" ht="15.75" customHeight="1" x14ac:dyDescent="0.2">
      <c r="C451" s="490"/>
      <c r="D451" s="547"/>
      <c r="E451" s="671"/>
    </row>
    <row r="452" spans="3:5" ht="15.75" customHeight="1" x14ac:dyDescent="0.2">
      <c r="C452" s="490"/>
      <c r="D452" s="547"/>
      <c r="E452" s="671"/>
    </row>
    <row r="453" spans="3:5" ht="15.75" customHeight="1" x14ac:dyDescent="0.2">
      <c r="C453" s="490"/>
      <c r="D453" s="547"/>
      <c r="E453" s="671"/>
    </row>
    <row r="454" spans="3:5" ht="15.75" customHeight="1" x14ac:dyDescent="0.2">
      <c r="C454" s="490"/>
      <c r="D454" s="547"/>
      <c r="E454" s="671"/>
    </row>
    <row r="455" spans="3:5" ht="15.75" customHeight="1" x14ac:dyDescent="0.2">
      <c r="C455" s="490"/>
      <c r="D455" s="547"/>
      <c r="E455" s="671"/>
    </row>
    <row r="456" spans="3:5" ht="15.75" customHeight="1" x14ac:dyDescent="0.2">
      <c r="C456" s="490"/>
      <c r="D456" s="547"/>
      <c r="E456" s="671"/>
    </row>
    <row r="457" spans="3:5" ht="15.75" customHeight="1" x14ac:dyDescent="0.2">
      <c r="C457" s="490"/>
      <c r="D457" s="547"/>
      <c r="E457" s="671"/>
    </row>
    <row r="458" spans="3:5" ht="15.75" customHeight="1" x14ac:dyDescent="0.2">
      <c r="C458" s="490"/>
      <c r="D458" s="547"/>
      <c r="E458" s="671"/>
    </row>
    <row r="459" spans="3:5" ht="15.75" customHeight="1" x14ac:dyDescent="0.2">
      <c r="C459" s="490"/>
      <c r="D459" s="547"/>
      <c r="E459" s="671"/>
    </row>
    <row r="460" spans="3:5" ht="15.75" customHeight="1" x14ac:dyDescent="0.2">
      <c r="C460" s="490"/>
      <c r="D460" s="547"/>
      <c r="E460" s="671"/>
    </row>
    <row r="461" spans="3:5" ht="15.75" customHeight="1" x14ac:dyDescent="0.2">
      <c r="C461" s="490"/>
      <c r="D461" s="547"/>
      <c r="E461" s="671"/>
    </row>
    <row r="462" spans="3:5" ht="15.75" customHeight="1" x14ac:dyDescent="0.2">
      <c r="C462" s="490"/>
      <c r="D462" s="547"/>
      <c r="E462" s="671"/>
    </row>
    <row r="463" spans="3:5" ht="15.75" customHeight="1" x14ac:dyDescent="0.2">
      <c r="C463" s="490"/>
      <c r="D463" s="547"/>
      <c r="E463" s="671"/>
    </row>
    <row r="464" spans="3:5" ht="15.75" customHeight="1" x14ac:dyDescent="0.2">
      <c r="C464" s="490"/>
      <c r="D464" s="547"/>
      <c r="E464" s="671"/>
    </row>
    <row r="465" spans="3:5" ht="15.75" customHeight="1" x14ac:dyDescent="0.2">
      <c r="C465" s="490"/>
      <c r="D465" s="547"/>
      <c r="E465" s="671"/>
    </row>
    <row r="466" spans="3:5" ht="15.75" customHeight="1" x14ac:dyDescent="0.2">
      <c r="C466" s="490"/>
      <c r="D466" s="547"/>
      <c r="E466" s="671"/>
    </row>
    <row r="467" spans="3:5" ht="15.75" customHeight="1" x14ac:dyDescent="0.2">
      <c r="C467" s="490"/>
      <c r="D467" s="547"/>
      <c r="E467" s="671"/>
    </row>
    <row r="468" spans="3:5" ht="15.75" customHeight="1" x14ac:dyDescent="0.2">
      <c r="C468" s="490"/>
      <c r="D468" s="547"/>
      <c r="E468" s="671"/>
    </row>
    <row r="469" spans="3:5" ht="15.75" customHeight="1" x14ac:dyDescent="0.2">
      <c r="C469" s="490"/>
      <c r="D469" s="547"/>
      <c r="E469" s="671"/>
    </row>
    <row r="470" spans="3:5" ht="15.75" customHeight="1" x14ac:dyDescent="0.2">
      <c r="C470" s="490"/>
      <c r="D470" s="547"/>
      <c r="E470" s="671"/>
    </row>
    <row r="471" spans="3:5" ht="15.75" customHeight="1" x14ac:dyDescent="0.2">
      <c r="C471" s="490"/>
      <c r="D471" s="547"/>
      <c r="E471" s="671"/>
    </row>
    <row r="472" spans="3:5" ht="15.75" customHeight="1" x14ac:dyDescent="0.2">
      <c r="C472" s="490"/>
      <c r="D472" s="547"/>
      <c r="E472" s="671"/>
    </row>
    <row r="473" spans="3:5" ht="15.75" customHeight="1" x14ac:dyDescent="0.2">
      <c r="C473" s="490"/>
      <c r="D473" s="547"/>
      <c r="E473" s="671"/>
    </row>
    <row r="474" spans="3:5" ht="15.75" customHeight="1" x14ac:dyDescent="0.2">
      <c r="C474" s="490"/>
      <c r="D474" s="547"/>
      <c r="E474" s="671"/>
    </row>
    <row r="475" spans="3:5" ht="15.75" customHeight="1" x14ac:dyDescent="0.2">
      <c r="C475" s="490"/>
      <c r="D475" s="547"/>
      <c r="E475" s="671"/>
    </row>
    <row r="476" spans="3:5" ht="15.75" customHeight="1" x14ac:dyDescent="0.2">
      <c r="C476" s="490"/>
      <c r="D476" s="547"/>
      <c r="E476" s="671"/>
    </row>
    <row r="477" spans="3:5" ht="15.75" customHeight="1" x14ac:dyDescent="0.2">
      <c r="C477" s="490"/>
      <c r="D477" s="547"/>
      <c r="E477" s="671"/>
    </row>
    <row r="478" spans="3:5" ht="15.75" customHeight="1" x14ac:dyDescent="0.2">
      <c r="C478" s="490"/>
      <c r="D478" s="547"/>
      <c r="E478" s="671"/>
    </row>
    <row r="479" spans="3:5" ht="15.75" customHeight="1" x14ac:dyDescent="0.2">
      <c r="C479" s="490"/>
      <c r="D479" s="547"/>
      <c r="E479" s="671"/>
    </row>
    <row r="480" spans="3:5" ht="15.75" customHeight="1" x14ac:dyDescent="0.2">
      <c r="C480" s="490"/>
      <c r="D480" s="547"/>
      <c r="E480" s="671"/>
    </row>
    <row r="481" spans="3:5" ht="15.75" customHeight="1" x14ac:dyDescent="0.2">
      <c r="C481" s="490"/>
      <c r="D481" s="547"/>
      <c r="E481" s="671"/>
    </row>
    <row r="482" spans="3:5" ht="15.75" customHeight="1" x14ac:dyDescent="0.2">
      <c r="C482" s="490"/>
      <c r="D482" s="547"/>
      <c r="E482" s="671"/>
    </row>
    <row r="483" spans="3:5" ht="15.75" customHeight="1" x14ac:dyDescent="0.2">
      <c r="C483" s="490"/>
      <c r="D483" s="547"/>
      <c r="E483" s="671"/>
    </row>
    <row r="484" spans="3:5" ht="15.75" customHeight="1" x14ac:dyDescent="0.2">
      <c r="C484" s="490"/>
      <c r="D484" s="547"/>
      <c r="E484" s="671"/>
    </row>
    <row r="485" spans="3:5" ht="15.75" customHeight="1" x14ac:dyDescent="0.2">
      <c r="C485" s="490"/>
      <c r="D485" s="547"/>
      <c r="E485" s="671"/>
    </row>
    <row r="486" spans="3:5" ht="15.75" customHeight="1" x14ac:dyDescent="0.2">
      <c r="C486" s="490"/>
      <c r="D486" s="547"/>
      <c r="E486" s="671"/>
    </row>
    <row r="487" spans="3:5" ht="15.75" customHeight="1" x14ac:dyDescent="0.2">
      <c r="C487" s="490"/>
      <c r="D487" s="547"/>
      <c r="E487" s="671"/>
    </row>
    <row r="488" spans="3:5" ht="15.75" customHeight="1" x14ac:dyDescent="0.2">
      <c r="C488" s="490"/>
      <c r="D488" s="547"/>
      <c r="E488" s="671"/>
    </row>
    <row r="489" spans="3:5" ht="15.75" customHeight="1" x14ac:dyDescent="0.2">
      <c r="C489" s="490"/>
      <c r="D489" s="547"/>
      <c r="E489" s="671"/>
    </row>
    <row r="490" spans="3:5" ht="15.75" customHeight="1" x14ac:dyDescent="0.2">
      <c r="C490" s="490"/>
      <c r="D490" s="547"/>
      <c r="E490" s="671"/>
    </row>
    <row r="491" spans="3:5" ht="15.75" customHeight="1" x14ac:dyDescent="0.2">
      <c r="C491" s="490"/>
      <c r="D491" s="547"/>
      <c r="E491" s="671"/>
    </row>
    <row r="492" spans="3:5" ht="15.75" customHeight="1" x14ac:dyDescent="0.2">
      <c r="C492" s="490"/>
      <c r="D492" s="547"/>
      <c r="E492" s="671"/>
    </row>
    <row r="493" spans="3:5" ht="15.75" customHeight="1" x14ac:dyDescent="0.2">
      <c r="C493" s="490"/>
      <c r="D493" s="547"/>
      <c r="E493" s="671"/>
    </row>
    <row r="494" spans="3:5" ht="15.75" customHeight="1" x14ac:dyDescent="0.2">
      <c r="C494" s="490"/>
      <c r="D494" s="547"/>
      <c r="E494" s="671"/>
    </row>
    <row r="495" spans="3:5" ht="15.75" customHeight="1" x14ac:dyDescent="0.2">
      <c r="C495" s="490"/>
      <c r="D495" s="547"/>
      <c r="E495" s="671"/>
    </row>
    <row r="496" spans="3:5" ht="15.75" customHeight="1" x14ac:dyDescent="0.2">
      <c r="C496" s="490"/>
      <c r="D496" s="547"/>
      <c r="E496" s="671"/>
    </row>
    <row r="497" spans="3:5" ht="15.75" customHeight="1" x14ac:dyDescent="0.2">
      <c r="C497" s="490"/>
      <c r="D497" s="547"/>
      <c r="E497" s="671"/>
    </row>
    <row r="498" spans="3:5" ht="15.75" customHeight="1" x14ac:dyDescent="0.2">
      <c r="C498" s="490"/>
      <c r="D498" s="547"/>
      <c r="E498" s="671"/>
    </row>
    <row r="499" spans="3:5" ht="15.75" customHeight="1" x14ac:dyDescent="0.2">
      <c r="C499" s="490"/>
      <c r="D499" s="547"/>
      <c r="E499" s="671"/>
    </row>
    <row r="500" spans="3:5" ht="15.75" customHeight="1" x14ac:dyDescent="0.2">
      <c r="C500" s="490"/>
      <c r="D500" s="547"/>
      <c r="E500" s="671"/>
    </row>
    <row r="501" spans="3:5" ht="15.75" customHeight="1" x14ac:dyDescent="0.2">
      <c r="C501" s="490"/>
      <c r="D501" s="547"/>
      <c r="E501" s="671"/>
    </row>
    <row r="502" spans="3:5" ht="15.75" customHeight="1" x14ac:dyDescent="0.2">
      <c r="C502" s="490"/>
      <c r="D502" s="547"/>
      <c r="E502" s="671"/>
    </row>
    <row r="503" spans="3:5" ht="15.75" customHeight="1" x14ac:dyDescent="0.2">
      <c r="C503" s="490"/>
      <c r="D503" s="547"/>
      <c r="E503" s="671"/>
    </row>
    <row r="504" spans="3:5" ht="15.75" customHeight="1" x14ac:dyDescent="0.2">
      <c r="C504" s="490"/>
      <c r="D504" s="547"/>
      <c r="E504" s="671"/>
    </row>
    <row r="505" spans="3:5" ht="15.75" customHeight="1" x14ac:dyDescent="0.2">
      <c r="C505" s="490"/>
      <c r="D505" s="547"/>
      <c r="E505" s="671"/>
    </row>
    <row r="506" spans="3:5" ht="15.75" customHeight="1" x14ac:dyDescent="0.2">
      <c r="C506" s="490"/>
      <c r="D506" s="547"/>
      <c r="E506" s="671"/>
    </row>
    <row r="507" spans="3:5" ht="15.75" customHeight="1" x14ac:dyDescent="0.2">
      <c r="C507" s="490"/>
      <c r="D507" s="547"/>
      <c r="E507" s="671"/>
    </row>
    <row r="508" spans="3:5" ht="15.75" customHeight="1" x14ac:dyDescent="0.2">
      <c r="C508" s="490"/>
      <c r="D508" s="547"/>
      <c r="E508" s="671"/>
    </row>
    <row r="509" spans="3:5" ht="15.75" customHeight="1" x14ac:dyDescent="0.2">
      <c r="C509" s="490"/>
      <c r="D509" s="547"/>
      <c r="E509" s="671"/>
    </row>
    <row r="510" spans="3:5" ht="15.75" customHeight="1" x14ac:dyDescent="0.2">
      <c r="C510" s="490"/>
      <c r="D510" s="547"/>
      <c r="E510" s="671"/>
    </row>
    <row r="511" spans="3:5" ht="15.75" customHeight="1" x14ac:dyDescent="0.2">
      <c r="C511" s="490"/>
      <c r="D511" s="547"/>
      <c r="E511" s="671"/>
    </row>
    <row r="512" spans="3:5" ht="15.75" customHeight="1" x14ac:dyDescent="0.2">
      <c r="C512" s="490"/>
      <c r="D512" s="547"/>
      <c r="E512" s="671"/>
    </row>
    <row r="513" spans="3:5" ht="15.75" customHeight="1" x14ac:dyDescent="0.2">
      <c r="C513" s="490"/>
      <c r="D513" s="547"/>
      <c r="E513" s="671"/>
    </row>
    <row r="514" spans="3:5" ht="15.75" customHeight="1" x14ac:dyDescent="0.2">
      <c r="C514" s="490"/>
      <c r="D514" s="547"/>
      <c r="E514" s="671"/>
    </row>
    <row r="515" spans="3:5" ht="15.75" customHeight="1" x14ac:dyDescent="0.2">
      <c r="C515" s="490"/>
      <c r="D515" s="547"/>
      <c r="E515" s="671"/>
    </row>
    <row r="516" spans="3:5" ht="15.75" customHeight="1" x14ac:dyDescent="0.2">
      <c r="C516" s="490"/>
      <c r="D516" s="547"/>
      <c r="E516" s="671"/>
    </row>
    <row r="517" spans="3:5" ht="15.75" customHeight="1" x14ac:dyDescent="0.2">
      <c r="C517" s="490"/>
      <c r="D517" s="547"/>
      <c r="E517" s="671"/>
    </row>
    <row r="518" spans="3:5" ht="15.75" customHeight="1" x14ac:dyDescent="0.2">
      <c r="C518" s="490"/>
      <c r="D518" s="547"/>
      <c r="E518" s="671"/>
    </row>
    <row r="519" spans="3:5" ht="15.75" customHeight="1" x14ac:dyDescent="0.2">
      <c r="C519" s="490"/>
      <c r="D519" s="547"/>
      <c r="E519" s="671"/>
    </row>
    <row r="520" spans="3:5" ht="15.75" customHeight="1" x14ac:dyDescent="0.2">
      <c r="C520" s="490"/>
      <c r="D520" s="547"/>
      <c r="E520" s="671"/>
    </row>
    <row r="521" spans="3:5" ht="15.75" customHeight="1" x14ac:dyDescent="0.2">
      <c r="C521" s="490"/>
      <c r="D521" s="547"/>
      <c r="E521" s="671"/>
    </row>
    <row r="522" spans="3:5" ht="15.75" customHeight="1" x14ac:dyDescent="0.2">
      <c r="C522" s="490"/>
      <c r="D522" s="547"/>
      <c r="E522" s="671"/>
    </row>
    <row r="523" spans="3:5" ht="15.75" customHeight="1" x14ac:dyDescent="0.2">
      <c r="C523" s="490"/>
      <c r="D523" s="547"/>
      <c r="E523" s="671"/>
    </row>
    <row r="524" spans="3:5" ht="15.75" customHeight="1" x14ac:dyDescent="0.2">
      <c r="C524" s="490"/>
      <c r="D524" s="547"/>
      <c r="E524" s="671"/>
    </row>
    <row r="525" spans="3:5" ht="15.75" customHeight="1" x14ac:dyDescent="0.2">
      <c r="C525" s="490"/>
      <c r="D525" s="547"/>
      <c r="E525" s="671"/>
    </row>
    <row r="526" spans="3:5" ht="15.75" customHeight="1" x14ac:dyDescent="0.2">
      <c r="C526" s="490"/>
      <c r="D526" s="547"/>
      <c r="E526" s="671"/>
    </row>
    <row r="527" spans="3:5" ht="15.75" customHeight="1" x14ac:dyDescent="0.2">
      <c r="C527" s="490"/>
      <c r="D527" s="547"/>
      <c r="E527" s="671"/>
    </row>
    <row r="528" spans="3:5" ht="15.75" customHeight="1" x14ac:dyDescent="0.2">
      <c r="C528" s="490"/>
      <c r="D528" s="547"/>
      <c r="E528" s="671"/>
    </row>
    <row r="529" spans="3:5" ht="15.75" customHeight="1" x14ac:dyDescent="0.2">
      <c r="C529" s="490"/>
      <c r="D529" s="547"/>
      <c r="E529" s="671"/>
    </row>
    <row r="530" spans="3:5" ht="15.75" customHeight="1" x14ac:dyDescent="0.2">
      <c r="C530" s="490"/>
      <c r="D530" s="547"/>
      <c r="E530" s="671"/>
    </row>
    <row r="531" spans="3:5" ht="15.75" customHeight="1" x14ac:dyDescent="0.2">
      <c r="C531" s="490"/>
      <c r="D531" s="547"/>
      <c r="E531" s="671"/>
    </row>
    <row r="532" spans="3:5" ht="15.75" customHeight="1" x14ac:dyDescent="0.2">
      <c r="C532" s="490"/>
      <c r="D532" s="547"/>
      <c r="E532" s="671"/>
    </row>
    <row r="533" spans="3:5" ht="15.75" customHeight="1" x14ac:dyDescent="0.2">
      <c r="C533" s="490"/>
      <c r="D533" s="547"/>
      <c r="E533" s="671"/>
    </row>
    <row r="534" spans="3:5" ht="15.75" customHeight="1" x14ac:dyDescent="0.2">
      <c r="C534" s="490"/>
      <c r="D534" s="547"/>
      <c r="E534" s="671"/>
    </row>
    <row r="535" spans="3:5" ht="15.75" customHeight="1" x14ac:dyDescent="0.2">
      <c r="C535" s="490"/>
      <c r="D535" s="547"/>
      <c r="E535" s="671"/>
    </row>
    <row r="536" spans="3:5" ht="15.75" customHeight="1" x14ac:dyDescent="0.2">
      <c r="C536" s="490"/>
      <c r="D536" s="547"/>
      <c r="E536" s="671"/>
    </row>
    <row r="537" spans="3:5" ht="15.75" customHeight="1" x14ac:dyDescent="0.2">
      <c r="C537" s="490"/>
      <c r="D537" s="547"/>
      <c r="E537" s="671"/>
    </row>
    <row r="538" spans="3:5" ht="15.75" customHeight="1" x14ac:dyDescent="0.2">
      <c r="C538" s="490"/>
      <c r="D538" s="547"/>
      <c r="E538" s="671"/>
    </row>
    <row r="539" spans="3:5" ht="15.75" customHeight="1" x14ac:dyDescent="0.2">
      <c r="C539" s="490"/>
      <c r="D539" s="547"/>
      <c r="E539" s="671"/>
    </row>
    <row r="540" spans="3:5" ht="15.75" customHeight="1" x14ac:dyDescent="0.2">
      <c r="C540" s="490"/>
      <c r="D540" s="547"/>
      <c r="E540" s="671"/>
    </row>
    <row r="541" spans="3:5" ht="15.75" customHeight="1" x14ac:dyDescent="0.2">
      <c r="C541" s="490"/>
      <c r="D541" s="547"/>
      <c r="E541" s="671"/>
    </row>
    <row r="542" spans="3:5" ht="15.75" customHeight="1" x14ac:dyDescent="0.2">
      <c r="C542" s="490"/>
      <c r="D542" s="547"/>
      <c r="E542" s="671"/>
    </row>
    <row r="543" spans="3:5" ht="15.75" customHeight="1" x14ac:dyDescent="0.2">
      <c r="C543" s="490"/>
      <c r="D543" s="547"/>
      <c r="E543" s="671"/>
    </row>
    <row r="544" spans="3:5" ht="15.75" customHeight="1" x14ac:dyDescent="0.2">
      <c r="C544" s="490"/>
      <c r="D544" s="547"/>
      <c r="E544" s="671"/>
    </row>
    <row r="545" spans="3:5" ht="15.75" customHeight="1" x14ac:dyDescent="0.2">
      <c r="C545" s="490"/>
      <c r="D545" s="547"/>
      <c r="E545" s="671"/>
    </row>
    <row r="546" spans="3:5" ht="15.75" customHeight="1" x14ac:dyDescent="0.2">
      <c r="C546" s="490"/>
      <c r="D546" s="547"/>
      <c r="E546" s="671"/>
    </row>
    <row r="547" spans="3:5" ht="15.75" customHeight="1" x14ac:dyDescent="0.2">
      <c r="C547" s="490"/>
      <c r="D547" s="547"/>
      <c r="E547" s="671"/>
    </row>
    <row r="548" spans="3:5" ht="15.75" customHeight="1" x14ac:dyDescent="0.2">
      <c r="C548" s="490"/>
      <c r="D548" s="547"/>
      <c r="E548" s="671"/>
    </row>
    <row r="549" spans="3:5" ht="15.75" customHeight="1" x14ac:dyDescent="0.2">
      <c r="C549" s="490"/>
      <c r="D549" s="547"/>
      <c r="E549" s="671"/>
    </row>
    <row r="550" spans="3:5" ht="15.75" customHeight="1" x14ac:dyDescent="0.2">
      <c r="C550" s="490"/>
      <c r="D550" s="547"/>
      <c r="E550" s="671"/>
    </row>
    <row r="551" spans="3:5" ht="15.75" customHeight="1" x14ac:dyDescent="0.2">
      <c r="C551" s="490"/>
      <c r="D551" s="547"/>
      <c r="E551" s="671"/>
    </row>
    <row r="552" spans="3:5" ht="15.75" customHeight="1" x14ac:dyDescent="0.2">
      <c r="C552" s="490"/>
      <c r="D552" s="547"/>
      <c r="E552" s="671"/>
    </row>
    <row r="553" spans="3:5" ht="15.75" customHeight="1" x14ac:dyDescent="0.2">
      <c r="C553" s="490"/>
      <c r="D553" s="547"/>
      <c r="E553" s="671"/>
    </row>
    <row r="554" spans="3:5" ht="15.75" customHeight="1" x14ac:dyDescent="0.2">
      <c r="C554" s="490"/>
      <c r="D554" s="547"/>
      <c r="E554" s="671"/>
    </row>
    <row r="555" spans="3:5" ht="15.75" customHeight="1" x14ac:dyDescent="0.2">
      <c r="C555" s="490"/>
      <c r="D555" s="547"/>
      <c r="E555" s="671"/>
    </row>
    <row r="556" spans="3:5" ht="15.75" customHeight="1" x14ac:dyDescent="0.2">
      <c r="C556" s="490"/>
      <c r="D556" s="547"/>
      <c r="E556" s="671"/>
    </row>
    <row r="557" spans="3:5" ht="15.75" customHeight="1" x14ac:dyDescent="0.2">
      <c r="C557" s="490"/>
      <c r="D557" s="547"/>
      <c r="E557" s="671"/>
    </row>
    <row r="558" spans="3:5" ht="15.75" customHeight="1" x14ac:dyDescent="0.2">
      <c r="C558" s="490"/>
      <c r="D558" s="547"/>
      <c r="E558" s="671"/>
    </row>
    <row r="559" spans="3:5" ht="15.75" customHeight="1" x14ac:dyDescent="0.2">
      <c r="C559" s="490"/>
      <c r="D559" s="547"/>
      <c r="E559" s="671"/>
    </row>
    <row r="560" spans="3:5" ht="15.75" customHeight="1" x14ac:dyDescent="0.2">
      <c r="C560" s="490"/>
      <c r="D560" s="547"/>
      <c r="E560" s="671"/>
    </row>
    <row r="561" spans="3:5" ht="15.75" customHeight="1" x14ac:dyDescent="0.2">
      <c r="C561" s="490"/>
      <c r="D561" s="547"/>
      <c r="E561" s="671"/>
    </row>
    <row r="562" spans="3:5" ht="15.75" customHeight="1" x14ac:dyDescent="0.2">
      <c r="C562" s="490"/>
      <c r="D562" s="547"/>
      <c r="E562" s="671"/>
    </row>
    <row r="563" spans="3:5" ht="15.75" customHeight="1" x14ac:dyDescent="0.2">
      <c r="C563" s="490"/>
      <c r="D563" s="547"/>
      <c r="E563" s="671"/>
    </row>
    <row r="564" spans="3:5" ht="15.75" customHeight="1" x14ac:dyDescent="0.2">
      <c r="C564" s="490"/>
      <c r="D564" s="547"/>
      <c r="E564" s="671"/>
    </row>
    <row r="565" spans="3:5" ht="15.75" customHeight="1" x14ac:dyDescent="0.2">
      <c r="C565" s="490"/>
      <c r="D565" s="547"/>
      <c r="E565" s="671"/>
    </row>
    <row r="566" spans="3:5" ht="15.75" customHeight="1" x14ac:dyDescent="0.2">
      <c r="C566" s="490"/>
      <c r="D566" s="547"/>
      <c r="E566" s="671"/>
    </row>
    <row r="567" spans="3:5" ht="15.75" customHeight="1" x14ac:dyDescent="0.2">
      <c r="C567" s="490"/>
      <c r="D567" s="547"/>
      <c r="E567" s="671"/>
    </row>
    <row r="568" spans="3:5" ht="15.75" customHeight="1" x14ac:dyDescent="0.2">
      <c r="C568" s="490"/>
      <c r="D568" s="547"/>
      <c r="E568" s="671"/>
    </row>
    <row r="569" spans="3:5" ht="15.75" customHeight="1" x14ac:dyDescent="0.2">
      <c r="C569" s="490"/>
      <c r="D569" s="547"/>
      <c r="E569" s="671"/>
    </row>
    <row r="570" spans="3:5" ht="15.75" customHeight="1" x14ac:dyDescent="0.2">
      <c r="C570" s="490"/>
      <c r="D570" s="547"/>
      <c r="E570" s="671"/>
    </row>
    <row r="571" spans="3:5" ht="15.75" customHeight="1" x14ac:dyDescent="0.2">
      <c r="C571" s="490"/>
      <c r="D571" s="547"/>
      <c r="E571" s="671"/>
    </row>
    <row r="572" spans="3:5" ht="15.75" customHeight="1" x14ac:dyDescent="0.2">
      <c r="C572" s="490"/>
      <c r="D572" s="547"/>
      <c r="E572" s="671"/>
    </row>
    <row r="573" spans="3:5" ht="15.75" customHeight="1" x14ac:dyDescent="0.2">
      <c r="C573" s="490"/>
      <c r="D573" s="547"/>
      <c r="E573" s="671"/>
    </row>
    <row r="574" spans="3:5" ht="15.75" customHeight="1" x14ac:dyDescent="0.2">
      <c r="C574" s="490"/>
      <c r="D574" s="547"/>
      <c r="E574" s="671"/>
    </row>
    <row r="575" spans="3:5" ht="15.75" customHeight="1" x14ac:dyDescent="0.2">
      <c r="C575" s="490"/>
      <c r="D575" s="547"/>
      <c r="E575" s="671"/>
    </row>
    <row r="576" spans="3:5" ht="15.75" customHeight="1" x14ac:dyDescent="0.2">
      <c r="C576" s="490"/>
      <c r="D576" s="547"/>
      <c r="E576" s="671"/>
    </row>
    <row r="577" spans="3:5" ht="15.75" customHeight="1" x14ac:dyDescent="0.2">
      <c r="C577" s="490"/>
      <c r="D577" s="547"/>
      <c r="E577" s="671"/>
    </row>
    <row r="578" spans="3:5" ht="15.75" customHeight="1" x14ac:dyDescent="0.2">
      <c r="C578" s="490"/>
      <c r="D578" s="547"/>
      <c r="E578" s="671"/>
    </row>
    <row r="579" spans="3:5" ht="15.75" customHeight="1" x14ac:dyDescent="0.2">
      <c r="C579" s="490"/>
      <c r="D579" s="547"/>
      <c r="E579" s="671"/>
    </row>
    <row r="580" spans="3:5" ht="15.75" customHeight="1" x14ac:dyDescent="0.2">
      <c r="C580" s="490"/>
      <c r="D580" s="547"/>
      <c r="E580" s="671"/>
    </row>
    <row r="581" spans="3:5" ht="15.75" customHeight="1" x14ac:dyDescent="0.2">
      <c r="C581" s="490"/>
      <c r="D581" s="547"/>
      <c r="E581" s="671"/>
    </row>
    <row r="582" spans="3:5" ht="15.75" customHeight="1" x14ac:dyDescent="0.2">
      <c r="C582" s="490"/>
      <c r="D582" s="547"/>
      <c r="E582" s="671"/>
    </row>
    <row r="583" spans="3:5" ht="15.75" customHeight="1" x14ac:dyDescent="0.2">
      <c r="C583" s="490"/>
      <c r="D583" s="547"/>
      <c r="E583" s="671"/>
    </row>
    <row r="584" spans="3:5" ht="15.75" customHeight="1" x14ac:dyDescent="0.2">
      <c r="C584" s="490"/>
      <c r="D584" s="547"/>
      <c r="E584" s="671"/>
    </row>
    <row r="585" spans="3:5" ht="15.75" customHeight="1" x14ac:dyDescent="0.2">
      <c r="C585" s="490"/>
      <c r="D585" s="547"/>
      <c r="E585" s="671"/>
    </row>
    <row r="586" spans="3:5" ht="15.75" customHeight="1" x14ac:dyDescent="0.2">
      <c r="C586" s="490"/>
      <c r="D586" s="547"/>
      <c r="E586" s="671"/>
    </row>
    <row r="587" spans="3:5" ht="15.75" customHeight="1" x14ac:dyDescent="0.2">
      <c r="C587" s="490"/>
      <c r="D587" s="547"/>
      <c r="E587" s="671"/>
    </row>
    <row r="588" spans="3:5" ht="15.75" customHeight="1" x14ac:dyDescent="0.2">
      <c r="C588" s="490"/>
      <c r="D588" s="547"/>
      <c r="E588" s="671"/>
    </row>
    <row r="589" spans="3:5" ht="15.75" customHeight="1" x14ac:dyDescent="0.2">
      <c r="C589" s="490"/>
      <c r="D589" s="547"/>
      <c r="E589" s="671"/>
    </row>
    <row r="590" spans="3:5" ht="15.75" customHeight="1" x14ac:dyDescent="0.2">
      <c r="C590" s="490"/>
      <c r="D590" s="547"/>
      <c r="E590" s="671"/>
    </row>
    <row r="591" spans="3:5" ht="15.75" customHeight="1" x14ac:dyDescent="0.2">
      <c r="C591" s="490"/>
      <c r="D591" s="547"/>
      <c r="E591" s="671"/>
    </row>
    <row r="592" spans="3:5" ht="15.75" customHeight="1" x14ac:dyDescent="0.2">
      <c r="C592" s="490"/>
      <c r="D592" s="547"/>
      <c r="E592" s="671"/>
    </row>
    <row r="593" spans="3:5" ht="15.75" customHeight="1" x14ac:dyDescent="0.2">
      <c r="C593" s="490"/>
      <c r="D593" s="547"/>
      <c r="E593" s="671"/>
    </row>
    <row r="594" spans="3:5" ht="15.75" customHeight="1" x14ac:dyDescent="0.2">
      <c r="C594" s="490"/>
      <c r="D594" s="547"/>
      <c r="E594" s="671"/>
    </row>
    <row r="595" spans="3:5" ht="15.75" customHeight="1" x14ac:dyDescent="0.2">
      <c r="C595" s="490"/>
      <c r="D595" s="547"/>
      <c r="E595" s="671"/>
    </row>
    <row r="596" spans="3:5" ht="15.75" customHeight="1" x14ac:dyDescent="0.2">
      <c r="C596" s="490"/>
      <c r="D596" s="547"/>
      <c r="E596" s="671"/>
    </row>
    <row r="597" spans="3:5" ht="15.75" customHeight="1" x14ac:dyDescent="0.2">
      <c r="C597" s="490"/>
      <c r="D597" s="547"/>
      <c r="E597" s="671"/>
    </row>
    <row r="598" spans="3:5" ht="15.75" customHeight="1" x14ac:dyDescent="0.2">
      <c r="C598" s="490"/>
      <c r="D598" s="547"/>
      <c r="E598" s="671"/>
    </row>
    <row r="599" spans="3:5" ht="15.75" customHeight="1" x14ac:dyDescent="0.2">
      <c r="C599" s="490"/>
      <c r="D599" s="547"/>
      <c r="E599" s="671"/>
    </row>
    <row r="600" spans="3:5" ht="15.75" customHeight="1" x14ac:dyDescent="0.2">
      <c r="C600" s="490"/>
      <c r="D600" s="547"/>
      <c r="E600" s="671"/>
    </row>
    <row r="601" spans="3:5" ht="15.75" customHeight="1" x14ac:dyDescent="0.2">
      <c r="C601" s="490"/>
      <c r="D601" s="547"/>
      <c r="E601" s="671"/>
    </row>
    <row r="602" spans="3:5" ht="15.75" customHeight="1" x14ac:dyDescent="0.2">
      <c r="C602" s="490"/>
      <c r="D602" s="547"/>
      <c r="E602" s="671"/>
    </row>
    <row r="603" spans="3:5" ht="15.75" customHeight="1" x14ac:dyDescent="0.2">
      <c r="C603" s="490"/>
      <c r="D603" s="547"/>
      <c r="E603" s="671"/>
    </row>
    <row r="604" spans="3:5" ht="15.75" customHeight="1" x14ac:dyDescent="0.2">
      <c r="C604" s="490"/>
      <c r="D604" s="547"/>
      <c r="E604" s="671"/>
    </row>
    <row r="605" spans="3:5" ht="15.75" customHeight="1" x14ac:dyDescent="0.2">
      <c r="C605" s="490"/>
      <c r="D605" s="547"/>
      <c r="E605" s="671"/>
    </row>
    <row r="606" spans="3:5" ht="15.75" customHeight="1" x14ac:dyDescent="0.2">
      <c r="C606" s="490"/>
      <c r="D606" s="547"/>
      <c r="E606" s="671"/>
    </row>
    <row r="607" spans="3:5" ht="15.75" customHeight="1" x14ac:dyDescent="0.2">
      <c r="C607" s="490"/>
      <c r="D607" s="547"/>
      <c r="E607" s="671"/>
    </row>
    <row r="608" spans="3:5" ht="15.75" customHeight="1" x14ac:dyDescent="0.2">
      <c r="C608" s="490"/>
      <c r="D608" s="547"/>
      <c r="E608" s="671"/>
    </row>
    <row r="609" spans="3:5" ht="15.75" customHeight="1" x14ac:dyDescent="0.2">
      <c r="C609" s="490"/>
      <c r="D609" s="547"/>
      <c r="E609" s="671"/>
    </row>
    <row r="610" spans="3:5" ht="15.75" customHeight="1" x14ac:dyDescent="0.2">
      <c r="C610" s="490"/>
      <c r="D610" s="547"/>
      <c r="E610" s="671"/>
    </row>
    <row r="611" spans="3:5" ht="15.75" customHeight="1" x14ac:dyDescent="0.2">
      <c r="C611" s="490"/>
      <c r="D611" s="547"/>
      <c r="E611" s="671"/>
    </row>
    <row r="612" spans="3:5" ht="15.75" customHeight="1" x14ac:dyDescent="0.2">
      <c r="C612" s="490"/>
      <c r="D612" s="547"/>
      <c r="E612" s="671"/>
    </row>
    <row r="613" spans="3:5" ht="15.75" customHeight="1" x14ac:dyDescent="0.2">
      <c r="C613" s="490"/>
      <c r="D613" s="547"/>
      <c r="E613" s="671"/>
    </row>
    <row r="614" spans="3:5" ht="15.75" customHeight="1" x14ac:dyDescent="0.2">
      <c r="C614" s="490"/>
      <c r="D614" s="547"/>
      <c r="E614" s="671"/>
    </row>
    <row r="615" spans="3:5" ht="15.75" customHeight="1" x14ac:dyDescent="0.2">
      <c r="C615" s="490"/>
      <c r="D615" s="547"/>
      <c r="E615" s="671"/>
    </row>
    <row r="616" spans="3:5" ht="15.75" customHeight="1" x14ac:dyDescent="0.2">
      <c r="C616" s="490"/>
      <c r="D616" s="547"/>
      <c r="E616" s="671"/>
    </row>
    <row r="617" spans="3:5" ht="15.75" customHeight="1" x14ac:dyDescent="0.2">
      <c r="C617" s="490"/>
      <c r="D617" s="547"/>
      <c r="E617" s="671"/>
    </row>
    <row r="618" spans="3:5" ht="15.75" customHeight="1" x14ac:dyDescent="0.2">
      <c r="C618" s="490"/>
      <c r="D618" s="547"/>
      <c r="E618" s="671"/>
    </row>
    <row r="619" spans="3:5" ht="15.75" customHeight="1" x14ac:dyDescent="0.2">
      <c r="C619" s="490"/>
      <c r="D619" s="547"/>
      <c r="E619" s="671"/>
    </row>
    <row r="620" spans="3:5" ht="15.75" customHeight="1" x14ac:dyDescent="0.2">
      <c r="C620" s="490"/>
      <c r="D620" s="547"/>
      <c r="E620" s="671"/>
    </row>
    <row r="621" spans="3:5" ht="15.75" customHeight="1" x14ac:dyDescent="0.2">
      <c r="C621" s="490"/>
      <c r="D621" s="547"/>
      <c r="E621" s="671"/>
    </row>
    <row r="622" spans="3:5" ht="15.75" customHeight="1" x14ac:dyDescent="0.2">
      <c r="C622" s="490"/>
      <c r="D622" s="547"/>
      <c r="E622" s="671"/>
    </row>
    <row r="623" spans="3:5" ht="15.75" customHeight="1" x14ac:dyDescent="0.2">
      <c r="C623" s="490"/>
      <c r="D623" s="547"/>
      <c r="E623" s="671"/>
    </row>
    <row r="624" spans="3:5" ht="15.75" customHeight="1" x14ac:dyDescent="0.2">
      <c r="C624" s="490"/>
      <c r="D624" s="547"/>
      <c r="E624" s="671"/>
    </row>
    <row r="625" spans="3:5" ht="15.75" customHeight="1" x14ac:dyDescent="0.2">
      <c r="C625" s="490"/>
      <c r="D625" s="547"/>
      <c r="E625" s="671"/>
    </row>
    <row r="626" spans="3:5" ht="15.75" customHeight="1" x14ac:dyDescent="0.2">
      <c r="C626" s="490"/>
      <c r="D626" s="547"/>
      <c r="E626" s="671"/>
    </row>
    <row r="627" spans="3:5" ht="15.75" customHeight="1" x14ac:dyDescent="0.2">
      <c r="C627" s="490"/>
      <c r="D627" s="547"/>
      <c r="E627" s="671"/>
    </row>
    <row r="628" spans="3:5" ht="15.75" customHeight="1" x14ac:dyDescent="0.2">
      <c r="C628" s="490"/>
      <c r="D628" s="547"/>
      <c r="E628" s="671"/>
    </row>
    <row r="629" spans="3:5" ht="15.75" customHeight="1" x14ac:dyDescent="0.2">
      <c r="C629" s="490"/>
      <c r="D629" s="547"/>
      <c r="E629" s="671"/>
    </row>
    <row r="630" spans="3:5" ht="15.75" customHeight="1" x14ac:dyDescent="0.2">
      <c r="C630" s="490"/>
      <c r="D630" s="547"/>
      <c r="E630" s="671"/>
    </row>
    <row r="631" spans="3:5" ht="15.75" customHeight="1" x14ac:dyDescent="0.2">
      <c r="C631" s="490"/>
      <c r="D631" s="547"/>
      <c r="E631" s="671"/>
    </row>
    <row r="632" spans="3:5" ht="15.75" customHeight="1" x14ac:dyDescent="0.2">
      <c r="C632" s="490"/>
      <c r="D632" s="547"/>
      <c r="E632" s="671"/>
    </row>
    <row r="633" spans="3:5" ht="15.75" customHeight="1" x14ac:dyDescent="0.2">
      <c r="C633" s="490"/>
      <c r="D633" s="547"/>
      <c r="E633" s="671"/>
    </row>
    <row r="634" spans="3:5" ht="15.75" customHeight="1" x14ac:dyDescent="0.2">
      <c r="C634" s="490"/>
      <c r="D634" s="547"/>
      <c r="E634" s="671"/>
    </row>
    <row r="635" spans="3:5" ht="15.75" customHeight="1" x14ac:dyDescent="0.2">
      <c r="C635" s="490"/>
      <c r="D635" s="547"/>
      <c r="E635" s="671"/>
    </row>
    <row r="636" spans="3:5" ht="15.75" customHeight="1" x14ac:dyDescent="0.2">
      <c r="C636" s="490"/>
      <c r="D636" s="547"/>
      <c r="E636" s="671"/>
    </row>
    <row r="637" spans="3:5" ht="15.75" customHeight="1" x14ac:dyDescent="0.2">
      <c r="C637" s="490"/>
      <c r="D637" s="547"/>
      <c r="E637" s="671"/>
    </row>
    <row r="638" spans="3:5" ht="15.75" customHeight="1" x14ac:dyDescent="0.2">
      <c r="C638" s="490"/>
      <c r="D638" s="547"/>
      <c r="E638" s="671"/>
    </row>
    <row r="639" spans="3:5" ht="15.75" customHeight="1" x14ac:dyDescent="0.2">
      <c r="C639" s="490"/>
      <c r="D639" s="547"/>
      <c r="E639" s="671"/>
    </row>
    <row r="640" spans="3:5" ht="15.75" customHeight="1" x14ac:dyDescent="0.2">
      <c r="C640" s="490"/>
      <c r="D640" s="547"/>
      <c r="E640" s="671"/>
    </row>
    <row r="641" spans="3:5" ht="15.75" customHeight="1" x14ac:dyDescent="0.2">
      <c r="C641" s="490"/>
      <c r="D641" s="547"/>
      <c r="E641" s="671"/>
    </row>
    <row r="642" spans="3:5" ht="15.75" customHeight="1" x14ac:dyDescent="0.2">
      <c r="C642" s="490"/>
      <c r="D642" s="547"/>
      <c r="E642" s="671"/>
    </row>
    <row r="643" spans="3:5" ht="15.75" customHeight="1" x14ac:dyDescent="0.2">
      <c r="C643" s="490"/>
      <c r="D643" s="547"/>
      <c r="E643" s="671"/>
    </row>
    <row r="644" spans="3:5" ht="15.75" customHeight="1" x14ac:dyDescent="0.2">
      <c r="C644" s="490"/>
      <c r="D644" s="547"/>
      <c r="E644" s="671"/>
    </row>
    <row r="645" spans="3:5" ht="15.75" customHeight="1" x14ac:dyDescent="0.2">
      <c r="C645" s="490"/>
      <c r="D645" s="547"/>
      <c r="E645" s="671"/>
    </row>
    <row r="646" spans="3:5" ht="15.75" customHeight="1" x14ac:dyDescent="0.2">
      <c r="C646" s="490"/>
      <c r="D646" s="547"/>
      <c r="E646" s="671"/>
    </row>
    <row r="647" spans="3:5" ht="15.75" customHeight="1" x14ac:dyDescent="0.2">
      <c r="C647" s="490"/>
      <c r="D647" s="547"/>
      <c r="E647" s="671"/>
    </row>
    <row r="648" spans="3:5" ht="15.75" customHeight="1" x14ac:dyDescent="0.2">
      <c r="C648" s="490"/>
      <c r="D648" s="547"/>
      <c r="E648" s="671"/>
    </row>
    <row r="649" spans="3:5" ht="15.75" customHeight="1" x14ac:dyDescent="0.2">
      <c r="C649" s="490"/>
      <c r="D649" s="547"/>
      <c r="E649" s="671"/>
    </row>
    <row r="650" spans="3:5" ht="15.75" customHeight="1" x14ac:dyDescent="0.2">
      <c r="C650" s="490"/>
      <c r="D650" s="547"/>
      <c r="E650" s="671"/>
    </row>
    <row r="651" spans="3:5" ht="15.75" customHeight="1" x14ac:dyDescent="0.2">
      <c r="C651" s="490"/>
      <c r="D651" s="547"/>
      <c r="E651" s="671"/>
    </row>
    <row r="652" spans="3:5" ht="15.75" customHeight="1" x14ac:dyDescent="0.2">
      <c r="C652" s="490"/>
      <c r="D652" s="547"/>
      <c r="E652" s="671"/>
    </row>
    <row r="653" spans="3:5" ht="15.75" customHeight="1" x14ac:dyDescent="0.2">
      <c r="C653" s="490"/>
      <c r="D653" s="547"/>
      <c r="E653" s="671"/>
    </row>
    <row r="654" spans="3:5" ht="15.75" customHeight="1" x14ac:dyDescent="0.2">
      <c r="C654" s="490"/>
      <c r="D654" s="547"/>
      <c r="E654" s="671"/>
    </row>
    <row r="655" spans="3:5" ht="15.75" customHeight="1" x14ac:dyDescent="0.2">
      <c r="C655" s="490"/>
      <c r="D655" s="547"/>
      <c r="E655" s="671"/>
    </row>
    <row r="656" spans="3:5" ht="15.75" customHeight="1" x14ac:dyDescent="0.2">
      <c r="C656" s="490"/>
      <c r="D656" s="547"/>
      <c r="E656" s="671"/>
    </row>
    <row r="657" spans="3:5" ht="15.75" customHeight="1" x14ac:dyDescent="0.2">
      <c r="C657" s="490"/>
      <c r="D657" s="547"/>
      <c r="E657" s="671"/>
    </row>
    <row r="658" spans="3:5" ht="15.75" customHeight="1" x14ac:dyDescent="0.2">
      <c r="C658" s="490"/>
      <c r="D658" s="547"/>
      <c r="E658" s="671"/>
    </row>
    <row r="659" spans="3:5" ht="15.75" customHeight="1" x14ac:dyDescent="0.2">
      <c r="C659" s="490"/>
      <c r="D659" s="547"/>
      <c r="E659" s="671"/>
    </row>
    <row r="660" spans="3:5" ht="15.75" customHeight="1" x14ac:dyDescent="0.2">
      <c r="C660" s="490"/>
      <c r="D660" s="547"/>
      <c r="E660" s="671"/>
    </row>
    <row r="661" spans="3:5" ht="15.75" customHeight="1" x14ac:dyDescent="0.2">
      <c r="C661" s="490"/>
      <c r="D661" s="547"/>
      <c r="E661" s="671"/>
    </row>
    <row r="662" spans="3:5" ht="15.75" customHeight="1" x14ac:dyDescent="0.2">
      <c r="C662" s="490"/>
      <c r="D662" s="547"/>
      <c r="E662" s="671"/>
    </row>
    <row r="663" spans="3:5" ht="15.75" customHeight="1" x14ac:dyDescent="0.2">
      <c r="C663" s="490"/>
      <c r="D663" s="547"/>
      <c r="E663" s="671"/>
    </row>
    <row r="664" spans="3:5" ht="15.75" customHeight="1" x14ac:dyDescent="0.2">
      <c r="C664" s="490"/>
      <c r="D664" s="547"/>
      <c r="E664" s="671"/>
    </row>
    <row r="665" spans="3:5" ht="15.75" customHeight="1" x14ac:dyDescent="0.2">
      <c r="C665" s="490"/>
      <c r="D665" s="547"/>
      <c r="E665" s="671"/>
    </row>
    <row r="666" spans="3:5" ht="15.75" customHeight="1" x14ac:dyDescent="0.2">
      <c r="C666" s="490"/>
      <c r="D666" s="547"/>
      <c r="E666" s="671"/>
    </row>
    <row r="667" spans="3:5" ht="15.75" customHeight="1" x14ac:dyDescent="0.2">
      <c r="C667" s="490"/>
      <c r="D667" s="547"/>
      <c r="E667" s="671"/>
    </row>
    <row r="668" spans="3:5" ht="15.75" customHeight="1" x14ac:dyDescent="0.2">
      <c r="C668" s="490"/>
      <c r="D668" s="547"/>
      <c r="E668" s="671"/>
    </row>
    <row r="669" spans="3:5" ht="15.75" customHeight="1" x14ac:dyDescent="0.2">
      <c r="C669" s="490"/>
      <c r="D669" s="547"/>
      <c r="E669" s="671"/>
    </row>
    <row r="670" spans="3:5" ht="15.75" customHeight="1" x14ac:dyDescent="0.2">
      <c r="C670" s="490"/>
      <c r="D670" s="547"/>
      <c r="E670" s="671"/>
    </row>
    <row r="671" spans="3:5" ht="15.75" customHeight="1" x14ac:dyDescent="0.2">
      <c r="C671" s="490"/>
      <c r="D671" s="547"/>
      <c r="E671" s="671"/>
    </row>
    <row r="672" spans="3:5" ht="15.75" customHeight="1" x14ac:dyDescent="0.2">
      <c r="C672" s="490"/>
      <c r="D672" s="547"/>
      <c r="E672" s="671"/>
    </row>
    <row r="673" spans="3:5" ht="15.75" customHeight="1" x14ac:dyDescent="0.2">
      <c r="C673" s="490"/>
      <c r="D673" s="547"/>
      <c r="E673" s="671"/>
    </row>
    <row r="674" spans="3:5" ht="15.75" customHeight="1" x14ac:dyDescent="0.2">
      <c r="C674" s="490"/>
      <c r="D674" s="547"/>
      <c r="E674" s="671"/>
    </row>
    <row r="675" spans="3:5" ht="15.75" customHeight="1" x14ac:dyDescent="0.2">
      <c r="C675" s="490"/>
      <c r="D675" s="547"/>
      <c r="E675" s="671"/>
    </row>
    <row r="676" spans="3:5" ht="15.75" customHeight="1" x14ac:dyDescent="0.2">
      <c r="C676" s="490"/>
      <c r="D676" s="547"/>
      <c r="E676" s="671"/>
    </row>
    <row r="677" spans="3:5" ht="15.75" customHeight="1" x14ac:dyDescent="0.2">
      <c r="C677" s="490"/>
      <c r="D677" s="547"/>
      <c r="E677" s="671"/>
    </row>
    <row r="678" spans="3:5" ht="15.75" customHeight="1" x14ac:dyDescent="0.2">
      <c r="C678" s="490"/>
      <c r="D678" s="547"/>
      <c r="E678" s="671"/>
    </row>
    <row r="679" spans="3:5" ht="15.75" customHeight="1" x14ac:dyDescent="0.2">
      <c r="C679" s="490"/>
      <c r="D679" s="547"/>
      <c r="E679" s="671"/>
    </row>
    <row r="680" spans="3:5" ht="15.75" customHeight="1" x14ac:dyDescent="0.2">
      <c r="C680" s="490"/>
      <c r="D680" s="547"/>
      <c r="E680" s="671"/>
    </row>
    <row r="681" spans="3:5" ht="15.75" customHeight="1" x14ac:dyDescent="0.2">
      <c r="C681" s="490"/>
      <c r="D681" s="547"/>
      <c r="E681" s="671"/>
    </row>
    <row r="682" spans="3:5" ht="15.75" customHeight="1" x14ac:dyDescent="0.2">
      <c r="C682" s="490"/>
      <c r="D682" s="547"/>
      <c r="E682" s="671"/>
    </row>
    <row r="683" spans="3:5" ht="15.75" customHeight="1" x14ac:dyDescent="0.2">
      <c r="C683" s="490"/>
      <c r="D683" s="547"/>
      <c r="E683" s="671"/>
    </row>
    <row r="684" spans="3:5" ht="15.75" customHeight="1" x14ac:dyDescent="0.2">
      <c r="C684" s="490"/>
      <c r="D684" s="547"/>
      <c r="E684" s="671"/>
    </row>
    <row r="685" spans="3:5" ht="15.75" customHeight="1" x14ac:dyDescent="0.2">
      <c r="C685" s="490"/>
      <c r="D685" s="547"/>
      <c r="E685" s="671"/>
    </row>
    <row r="686" spans="3:5" ht="15.75" customHeight="1" x14ac:dyDescent="0.2">
      <c r="C686" s="490"/>
      <c r="D686" s="547"/>
      <c r="E686" s="671"/>
    </row>
    <row r="687" spans="3:5" ht="15.75" customHeight="1" x14ac:dyDescent="0.2">
      <c r="C687" s="490"/>
      <c r="D687" s="547"/>
      <c r="E687" s="671"/>
    </row>
    <row r="688" spans="3:5" ht="15.75" customHeight="1" x14ac:dyDescent="0.2">
      <c r="C688" s="490"/>
      <c r="D688" s="547"/>
      <c r="E688" s="671"/>
    </row>
    <row r="689" spans="3:5" ht="15.75" customHeight="1" x14ac:dyDescent="0.2">
      <c r="C689" s="490"/>
      <c r="D689" s="547"/>
      <c r="E689" s="671"/>
    </row>
    <row r="690" spans="3:5" ht="15.75" customHeight="1" x14ac:dyDescent="0.2">
      <c r="C690" s="490"/>
      <c r="D690" s="547"/>
      <c r="E690" s="671"/>
    </row>
    <row r="691" spans="3:5" ht="15.75" customHeight="1" x14ac:dyDescent="0.2">
      <c r="C691" s="490"/>
      <c r="D691" s="547"/>
      <c r="E691" s="671"/>
    </row>
    <row r="692" spans="3:5" ht="15.75" customHeight="1" x14ac:dyDescent="0.2">
      <c r="C692" s="490"/>
      <c r="D692" s="547"/>
      <c r="E692" s="671"/>
    </row>
    <row r="693" spans="3:5" ht="15.75" customHeight="1" x14ac:dyDescent="0.2">
      <c r="C693" s="490"/>
      <c r="D693" s="547"/>
      <c r="E693" s="671"/>
    </row>
    <row r="694" spans="3:5" ht="15.75" customHeight="1" x14ac:dyDescent="0.2">
      <c r="C694" s="490"/>
      <c r="D694" s="547"/>
      <c r="E694" s="671"/>
    </row>
    <row r="695" spans="3:5" ht="15.75" customHeight="1" x14ac:dyDescent="0.2">
      <c r="C695" s="490"/>
      <c r="D695" s="547"/>
      <c r="E695" s="671"/>
    </row>
    <row r="696" spans="3:5" ht="15.75" customHeight="1" x14ac:dyDescent="0.2">
      <c r="C696" s="490"/>
      <c r="D696" s="547"/>
      <c r="E696" s="671"/>
    </row>
    <row r="697" spans="3:5" ht="15.75" customHeight="1" x14ac:dyDescent="0.2">
      <c r="C697" s="490"/>
      <c r="D697" s="547"/>
      <c r="E697" s="671"/>
    </row>
    <row r="698" spans="3:5" ht="15.75" customHeight="1" x14ac:dyDescent="0.2">
      <c r="C698" s="490"/>
      <c r="D698" s="547"/>
      <c r="E698" s="671"/>
    </row>
    <row r="699" spans="3:5" ht="15.75" customHeight="1" x14ac:dyDescent="0.2">
      <c r="C699" s="490"/>
      <c r="D699" s="547"/>
      <c r="E699" s="671"/>
    </row>
    <row r="700" spans="3:5" ht="15.75" customHeight="1" x14ac:dyDescent="0.2">
      <c r="C700" s="490"/>
      <c r="D700" s="547"/>
      <c r="E700" s="671"/>
    </row>
    <row r="701" spans="3:5" ht="15.75" customHeight="1" x14ac:dyDescent="0.2">
      <c r="C701" s="490"/>
      <c r="D701" s="547"/>
      <c r="E701" s="671"/>
    </row>
    <row r="702" spans="3:5" ht="15.75" customHeight="1" x14ac:dyDescent="0.2">
      <c r="C702" s="490"/>
      <c r="D702" s="547"/>
      <c r="E702" s="671"/>
    </row>
    <row r="703" spans="3:5" ht="15.75" customHeight="1" x14ac:dyDescent="0.2">
      <c r="C703" s="490"/>
      <c r="D703" s="547"/>
      <c r="E703" s="671"/>
    </row>
    <row r="704" spans="3:5" ht="15.75" customHeight="1" x14ac:dyDescent="0.2">
      <c r="C704" s="490"/>
      <c r="D704" s="547"/>
      <c r="E704" s="671"/>
    </row>
    <row r="705" spans="3:5" ht="15.75" customHeight="1" x14ac:dyDescent="0.2">
      <c r="C705" s="490"/>
      <c r="D705" s="547"/>
      <c r="E705" s="671"/>
    </row>
    <row r="706" spans="3:5" ht="15.75" customHeight="1" x14ac:dyDescent="0.2">
      <c r="C706" s="490"/>
      <c r="D706" s="547"/>
      <c r="E706" s="671"/>
    </row>
    <row r="707" spans="3:5" ht="15.75" customHeight="1" x14ac:dyDescent="0.2">
      <c r="C707" s="490"/>
      <c r="D707" s="547"/>
      <c r="E707" s="671"/>
    </row>
    <row r="708" spans="3:5" ht="15.75" customHeight="1" x14ac:dyDescent="0.2">
      <c r="C708" s="490"/>
      <c r="D708" s="547"/>
      <c r="E708" s="671"/>
    </row>
    <row r="709" spans="3:5" ht="15.75" customHeight="1" x14ac:dyDescent="0.2">
      <c r="C709" s="490"/>
      <c r="D709" s="547"/>
      <c r="E709" s="671"/>
    </row>
    <row r="710" spans="3:5" ht="15.75" customHeight="1" x14ac:dyDescent="0.2">
      <c r="C710" s="490"/>
      <c r="D710" s="547"/>
      <c r="E710" s="671"/>
    </row>
    <row r="711" spans="3:5" ht="15.75" customHeight="1" x14ac:dyDescent="0.2">
      <c r="C711" s="490"/>
      <c r="D711" s="547"/>
      <c r="E711" s="671"/>
    </row>
    <row r="712" spans="3:5" ht="15.75" customHeight="1" x14ac:dyDescent="0.2">
      <c r="C712" s="490"/>
      <c r="D712" s="547"/>
      <c r="E712" s="671"/>
    </row>
    <row r="713" spans="3:5" ht="15.75" customHeight="1" x14ac:dyDescent="0.2">
      <c r="C713" s="490"/>
      <c r="D713" s="547"/>
      <c r="E713" s="671"/>
    </row>
    <row r="714" spans="3:5" ht="15.75" customHeight="1" x14ac:dyDescent="0.2">
      <c r="C714" s="490"/>
      <c r="D714" s="547"/>
      <c r="E714" s="671"/>
    </row>
    <row r="715" spans="3:5" ht="15.75" customHeight="1" x14ac:dyDescent="0.2">
      <c r="C715" s="490"/>
      <c r="D715" s="547"/>
      <c r="E715" s="671"/>
    </row>
    <row r="716" spans="3:5" ht="15.75" customHeight="1" x14ac:dyDescent="0.2">
      <c r="C716" s="490"/>
      <c r="D716" s="547"/>
      <c r="E716" s="671"/>
    </row>
    <row r="717" spans="3:5" ht="15.75" customHeight="1" x14ac:dyDescent="0.2">
      <c r="C717" s="490"/>
      <c r="D717" s="547"/>
      <c r="E717" s="671"/>
    </row>
    <row r="718" spans="3:5" ht="15.75" customHeight="1" x14ac:dyDescent="0.2">
      <c r="C718" s="490"/>
      <c r="D718" s="547"/>
      <c r="E718" s="671"/>
    </row>
    <row r="719" spans="3:5" ht="15.75" customHeight="1" x14ac:dyDescent="0.2">
      <c r="C719" s="490"/>
      <c r="D719" s="547"/>
      <c r="E719" s="671"/>
    </row>
    <row r="720" spans="3:5" ht="15.75" customHeight="1" x14ac:dyDescent="0.2">
      <c r="C720" s="490"/>
      <c r="D720" s="547"/>
      <c r="E720" s="671"/>
    </row>
    <row r="721" spans="3:5" ht="15.75" customHeight="1" x14ac:dyDescent="0.2">
      <c r="C721" s="490"/>
      <c r="D721" s="547"/>
      <c r="E721" s="671"/>
    </row>
    <row r="722" spans="3:5" ht="15.75" customHeight="1" x14ac:dyDescent="0.2">
      <c r="C722" s="490"/>
      <c r="D722" s="547"/>
      <c r="E722" s="671"/>
    </row>
    <row r="723" spans="3:5" ht="15.75" customHeight="1" x14ac:dyDescent="0.2">
      <c r="C723" s="490"/>
      <c r="D723" s="547"/>
      <c r="E723" s="671"/>
    </row>
    <row r="724" spans="3:5" ht="15.75" customHeight="1" x14ac:dyDescent="0.2">
      <c r="C724" s="490"/>
      <c r="D724" s="547"/>
      <c r="E724" s="671"/>
    </row>
    <row r="725" spans="3:5" ht="15.75" customHeight="1" x14ac:dyDescent="0.2">
      <c r="C725" s="490"/>
      <c r="D725" s="547"/>
      <c r="E725" s="671"/>
    </row>
    <row r="726" spans="3:5" ht="15.75" customHeight="1" x14ac:dyDescent="0.2">
      <c r="C726" s="490"/>
      <c r="D726" s="547"/>
      <c r="E726" s="671"/>
    </row>
    <row r="727" spans="3:5" ht="15.75" customHeight="1" x14ac:dyDescent="0.2">
      <c r="C727" s="490"/>
      <c r="D727" s="547"/>
      <c r="E727" s="671"/>
    </row>
    <row r="728" spans="3:5" ht="15.75" customHeight="1" x14ac:dyDescent="0.2">
      <c r="C728" s="490"/>
      <c r="D728" s="547"/>
      <c r="E728" s="671"/>
    </row>
    <row r="729" spans="3:5" ht="15.75" customHeight="1" x14ac:dyDescent="0.2">
      <c r="C729" s="490"/>
      <c r="D729" s="547"/>
      <c r="E729" s="671"/>
    </row>
    <row r="730" spans="3:5" ht="15.75" customHeight="1" x14ac:dyDescent="0.2">
      <c r="C730" s="490"/>
      <c r="D730" s="547"/>
      <c r="E730" s="671"/>
    </row>
    <row r="731" spans="3:5" ht="15.75" customHeight="1" x14ac:dyDescent="0.2">
      <c r="C731" s="490"/>
      <c r="D731" s="547"/>
      <c r="E731" s="671"/>
    </row>
    <row r="732" spans="3:5" ht="15.75" customHeight="1" x14ac:dyDescent="0.2">
      <c r="C732" s="490"/>
      <c r="D732" s="547"/>
      <c r="E732" s="671"/>
    </row>
    <row r="733" spans="3:5" ht="15.75" customHeight="1" x14ac:dyDescent="0.2">
      <c r="C733" s="490"/>
      <c r="D733" s="547"/>
      <c r="E733" s="671"/>
    </row>
    <row r="734" spans="3:5" ht="15.75" customHeight="1" x14ac:dyDescent="0.2">
      <c r="C734" s="490"/>
      <c r="D734" s="547"/>
      <c r="E734" s="671"/>
    </row>
    <row r="735" spans="3:5" ht="15.75" customHeight="1" x14ac:dyDescent="0.2">
      <c r="C735" s="490"/>
      <c r="D735" s="547"/>
      <c r="E735" s="671"/>
    </row>
    <row r="736" spans="3:5" ht="15.75" customHeight="1" x14ac:dyDescent="0.2">
      <c r="C736" s="490"/>
      <c r="D736" s="547"/>
      <c r="E736" s="671"/>
    </row>
    <row r="737" spans="3:5" ht="15.75" customHeight="1" x14ac:dyDescent="0.2">
      <c r="C737" s="490"/>
      <c r="D737" s="547"/>
      <c r="E737" s="671"/>
    </row>
    <row r="738" spans="3:5" ht="15.75" customHeight="1" x14ac:dyDescent="0.2">
      <c r="C738" s="490"/>
      <c r="D738" s="547"/>
      <c r="E738" s="671"/>
    </row>
    <row r="739" spans="3:5" ht="15.75" customHeight="1" x14ac:dyDescent="0.2">
      <c r="C739" s="490"/>
      <c r="D739" s="547"/>
      <c r="E739" s="671"/>
    </row>
    <row r="740" spans="3:5" ht="15.75" customHeight="1" x14ac:dyDescent="0.2">
      <c r="C740" s="490"/>
      <c r="D740" s="547"/>
      <c r="E740" s="671"/>
    </row>
    <row r="741" spans="3:5" ht="15.75" customHeight="1" x14ac:dyDescent="0.2">
      <c r="C741" s="490"/>
      <c r="D741" s="547"/>
      <c r="E741" s="671"/>
    </row>
    <row r="742" spans="3:5" ht="15.75" customHeight="1" x14ac:dyDescent="0.2">
      <c r="C742" s="490"/>
      <c r="D742" s="547"/>
      <c r="E742" s="671"/>
    </row>
    <row r="743" spans="3:5" ht="15.75" customHeight="1" x14ac:dyDescent="0.2">
      <c r="C743" s="490"/>
      <c r="D743" s="547"/>
      <c r="E743" s="671"/>
    </row>
    <row r="744" spans="3:5" ht="15.75" customHeight="1" x14ac:dyDescent="0.2">
      <c r="C744" s="490"/>
      <c r="D744" s="547"/>
      <c r="E744" s="671"/>
    </row>
    <row r="745" spans="3:5" ht="15.75" customHeight="1" x14ac:dyDescent="0.2">
      <c r="C745" s="490"/>
      <c r="D745" s="547"/>
      <c r="E745" s="671"/>
    </row>
    <row r="746" spans="3:5" ht="15.75" customHeight="1" x14ac:dyDescent="0.2">
      <c r="C746" s="490"/>
      <c r="D746" s="547"/>
      <c r="E746" s="671"/>
    </row>
    <row r="747" spans="3:5" ht="15.75" customHeight="1" x14ac:dyDescent="0.2">
      <c r="C747" s="490"/>
      <c r="D747" s="547"/>
      <c r="E747" s="671"/>
    </row>
    <row r="748" spans="3:5" ht="15.75" customHeight="1" x14ac:dyDescent="0.2">
      <c r="C748" s="490"/>
      <c r="D748" s="547"/>
      <c r="E748" s="671"/>
    </row>
    <row r="749" spans="3:5" ht="15.75" customHeight="1" x14ac:dyDescent="0.2">
      <c r="C749" s="490"/>
      <c r="D749" s="547"/>
      <c r="E749" s="671"/>
    </row>
    <row r="750" spans="3:5" ht="15.75" customHeight="1" x14ac:dyDescent="0.2">
      <c r="C750" s="490"/>
      <c r="D750" s="547"/>
      <c r="E750" s="671"/>
    </row>
    <row r="751" spans="3:5" ht="15.75" customHeight="1" x14ac:dyDescent="0.2">
      <c r="C751" s="490"/>
      <c r="D751" s="547"/>
      <c r="E751" s="671"/>
    </row>
    <row r="752" spans="3:5" ht="15.75" customHeight="1" x14ac:dyDescent="0.2">
      <c r="C752" s="490"/>
      <c r="D752" s="547"/>
      <c r="E752" s="671"/>
    </row>
    <row r="753" spans="3:5" ht="15.75" customHeight="1" x14ac:dyDescent="0.2">
      <c r="C753" s="490"/>
      <c r="D753" s="547"/>
      <c r="E753" s="671"/>
    </row>
    <row r="754" spans="3:5" ht="15.75" customHeight="1" x14ac:dyDescent="0.2">
      <c r="C754" s="490"/>
      <c r="D754" s="547"/>
      <c r="E754" s="671"/>
    </row>
    <row r="755" spans="3:5" ht="15.75" customHeight="1" x14ac:dyDescent="0.2">
      <c r="C755" s="490"/>
      <c r="D755" s="547"/>
      <c r="E755" s="671"/>
    </row>
    <row r="756" spans="3:5" ht="15.75" customHeight="1" x14ac:dyDescent="0.2">
      <c r="C756" s="490"/>
      <c r="D756" s="547"/>
      <c r="E756" s="671"/>
    </row>
    <row r="757" spans="3:5" ht="15.75" customHeight="1" x14ac:dyDescent="0.2">
      <c r="C757" s="490"/>
      <c r="D757" s="547"/>
      <c r="E757" s="671"/>
    </row>
    <row r="758" spans="3:5" ht="15.75" customHeight="1" x14ac:dyDescent="0.2">
      <c r="C758" s="490"/>
      <c r="D758" s="547"/>
      <c r="E758" s="671"/>
    </row>
    <row r="759" spans="3:5" ht="15.75" customHeight="1" x14ac:dyDescent="0.2">
      <c r="C759" s="490"/>
      <c r="D759" s="547"/>
      <c r="E759" s="671"/>
    </row>
    <row r="760" spans="3:5" ht="15.75" customHeight="1" x14ac:dyDescent="0.2">
      <c r="C760" s="490"/>
      <c r="D760" s="547"/>
      <c r="E760" s="671"/>
    </row>
    <row r="761" spans="3:5" ht="15.75" customHeight="1" x14ac:dyDescent="0.2">
      <c r="C761" s="490"/>
      <c r="D761" s="547"/>
      <c r="E761" s="671"/>
    </row>
    <row r="762" spans="3:5" ht="15.75" customHeight="1" x14ac:dyDescent="0.2">
      <c r="C762" s="490"/>
      <c r="D762" s="547"/>
      <c r="E762" s="671"/>
    </row>
    <row r="763" spans="3:5" ht="15.75" customHeight="1" x14ac:dyDescent="0.2">
      <c r="C763" s="490"/>
      <c r="D763" s="547"/>
      <c r="E763" s="671"/>
    </row>
    <row r="764" spans="3:5" ht="15.75" customHeight="1" x14ac:dyDescent="0.2">
      <c r="C764" s="490"/>
      <c r="D764" s="547"/>
      <c r="E764" s="671"/>
    </row>
    <row r="765" spans="3:5" ht="15.75" customHeight="1" x14ac:dyDescent="0.2">
      <c r="C765" s="490"/>
      <c r="D765" s="547"/>
      <c r="E765" s="671"/>
    </row>
    <row r="766" spans="3:5" ht="15.75" customHeight="1" x14ac:dyDescent="0.2">
      <c r="C766" s="490"/>
      <c r="D766" s="547"/>
      <c r="E766" s="671"/>
    </row>
    <row r="767" spans="3:5" ht="15.75" customHeight="1" x14ac:dyDescent="0.2">
      <c r="C767" s="490"/>
      <c r="D767" s="547"/>
      <c r="E767" s="671"/>
    </row>
    <row r="768" spans="3:5" ht="15.75" customHeight="1" x14ac:dyDescent="0.2">
      <c r="C768" s="490"/>
      <c r="D768" s="547"/>
      <c r="E768" s="671"/>
    </row>
    <row r="769" spans="3:5" ht="15.75" customHeight="1" x14ac:dyDescent="0.2">
      <c r="C769" s="490"/>
      <c r="D769" s="547"/>
      <c r="E769" s="671"/>
    </row>
    <row r="770" spans="3:5" ht="15.75" customHeight="1" x14ac:dyDescent="0.2">
      <c r="C770" s="490"/>
      <c r="D770" s="547"/>
      <c r="E770" s="671"/>
    </row>
    <row r="771" spans="3:5" ht="15.75" customHeight="1" x14ac:dyDescent="0.2">
      <c r="C771" s="490"/>
      <c r="D771" s="547"/>
      <c r="E771" s="671"/>
    </row>
    <row r="772" spans="3:5" ht="15.75" customHeight="1" x14ac:dyDescent="0.2">
      <c r="C772" s="490"/>
      <c r="D772" s="547"/>
      <c r="E772" s="671"/>
    </row>
    <row r="773" spans="3:5" ht="15.75" customHeight="1" x14ac:dyDescent="0.2">
      <c r="C773" s="490"/>
      <c r="D773" s="547"/>
      <c r="E773" s="671"/>
    </row>
    <row r="774" spans="3:5" ht="15.75" customHeight="1" x14ac:dyDescent="0.2">
      <c r="C774" s="490"/>
      <c r="D774" s="547"/>
      <c r="E774" s="671"/>
    </row>
    <row r="775" spans="3:5" ht="15.75" customHeight="1" x14ac:dyDescent="0.2">
      <c r="C775" s="490"/>
      <c r="D775" s="547"/>
      <c r="E775" s="671"/>
    </row>
    <row r="776" spans="3:5" ht="15.75" customHeight="1" x14ac:dyDescent="0.2">
      <c r="C776" s="490"/>
      <c r="D776" s="547"/>
      <c r="E776" s="671"/>
    </row>
    <row r="777" spans="3:5" ht="15.75" customHeight="1" x14ac:dyDescent="0.2">
      <c r="C777" s="490"/>
      <c r="D777" s="547"/>
      <c r="E777" s="671"/>
    </row>
    <row r="778" spans="3:5" ht="15.75" customHeight="1" x14ac:dyDescent="0.2">
      <c r="C778" s="490"/>
      <c r="D778" s="547"/>
      <c r="E778" s="671"/>
    </row>
    <row r="779" spans="3:5" ht="15.75" customHeight="1" x14ac:dyDescent="0.2">
      <c r="C779" s="490"/>
      <c r="D779" s="547"/>
      <c r="E779" s="671"/>
    </row>
    <row r="780" spans="3:5" ht="15.75" customHeight="1" x14ac:dyDescent="0.2">
      <c r="C780" s="490"/>
      <c r="D780" s="547"/>
      <c r="E780" s="671"/>
    </row>
    <row r="781" spans="3:5" ht="15.75" customHeight="1" x14ac:dyDescent="0.2">
      <c r="C781" s="490"/>
      <c r="D781" s="547"/>
      <c r="E781" s="671"/>
    </row>
    <row r="782" spans="3:5" ht="15.75" customHeight="1" x14ac:dyDescent="0.2">
      <c r="C782" s="490"/>
      <c r="D782" s="547"/>
      <c r="E782" s="671"/>
    </row>
    <row r="783" spans="3:5" ht="15.75" customHeight="1" x14ac:dyDescent="0.2">
      <c r="C783" s="490"/>
      <c r="D783" s="547"/>
      <c r="E783" s="671"/>
    </row>
    <row r="784" spans="3:5" ht="15.75" customHeight="1" x14ac:dyDescent="0.2">
      <c r="C784" s="490"/>
      <c r="D784" s="547"/>
      <c r="E784" s="671"/>
    </row>
    <row r="785" spans="3:5" ht="15.75" customHeight="1" x14ac:dyDescent="0.2">
      <c r="C785" s="490"/>
      <c r="D785" s="547"/>
      <c r="E785" s="671"/>
    </row>
    <row r="786" spans="3:5" ht="15.75" customHeight="1" x14ac:dyDescent="0.2">
      <c r="C786" s="490"/>
      <c r="D786" s="547"/>
      <c r="E786" s="671"/>
    </row>
    <row r="787" spans="3:5" ht="15.75" customHeight="1" x14ac:dyDescent="0.2">
      <c r="C787" s="490"/>
      <c r="D787" s="547"/>
      <c r="E787" s="671"/>
    </row>
    <row r="788" spans="3:5" ht="15.75" customHeight="1" x14ac:dyDescent="0.2">
      <c r="C788" s="490"/>
      <c r="D788" s="547"/>
      <c r="E788" s="671"/>
    </row>
    <row r="789" spans="3:5" ht="15.75" customHeight="1" x14ac:dyDescent="0.2">
      <c r="C789" s="490"/>
      <c r="D789" s="547"/>
      <c r="E789" s="671"/>
    </row>
    <row r="790" spans="3:5" ht="15.75" customHeight="1" x14ac:dyDescent="0.2">
      <c r="C790" s="490"/>
      <c r="D790" s="547"/>
      <c r="E790" s="671"/>
    </row>
    <row r="791" spans="3:5" ht="15.75" customHeight="1" x14ac:dyDescent="0.2">
      <c r="C791" s="490"/>
      <c r="D791" s="547"/>
      <c r="E791" s="671"/>
    </row>
    <row r="792" spans="3:5" ht="15.75" customHeight="1" x14ac:dyDescent="0.2">
      <c r="C792" s="490"/>
      <c r="D792" s="547"/>
      <c r="E792" s="671"/>
    </row>
    <row r="793" spans="3:5" ht="15.75" customHeight="1" x14ac:dyDescent="0.2">
      <c r="C793" s="490"/>
      <c r="D793" s="547"/>
      <c r="E793" s="671"/>
    </row>
    <row r="794" spans="3:5" ht="15.75" customHeight="1" x14ac:dyDescent="0.2">
      <c r="C794" s="490"/>
      <c r="D794" s="547"/>
      <c r="E794" s="671"/>
    </row>
    <row r="795" spans="3:5" ht="15.75" customHeight="1" x14ac:dyDescent="0.2">
      <c r="C795" s="490"/>
      <c r="D795" s="547"/>
      <c r="E795" s="671"/>
    </row>
    <row r="796" spans="3:5" ht="15.75" customHeight="1" x14ac:dyDescent="0.2">
      <c r="C796" s="490"/>
      <c r="D796" s="547"/>
      <c r="E796" s="671"/>
    </row>
    <row r="797" spans="3:5" ht="15.75" customHeight="1" x14ac:dyDescent="0.2">
      <c r="C797" s="490"/>
      <c r="D797" s="547"/>
      <c r="E797" s="671"/>
    </row>
    <row r="798" spans="3:5" ht="15.75" customHeight="1" x14ac:dyDescent="0.2">
      <c r="C798" s="490"/>
      <c r="D798" s="547"/>
      <c r="E798" s="671"/>
    </row>
    <row r="799" spans="3:5" ht="15.75" customHeight="1" x14ac:dyDescent="0.2">
      <c r="C799" s="490"/>
      <c r="D799" s="547"/>
      <c r="E799" s="671"/>
    </row>
    <row r="800" spans="3:5" ht="15.75" customHeight="1" x14ac:dyDescent="0.2">
      <c r="C800" s="490"/>
      <c r="D800" s="547"/>
      <c r="E800" s="671"/>
    </row>
    <row r="801" spans="3:5" ht="15.75" customHeight="1" x14ac:dyDescent="0.2">
      <c r="C801" s="490"/>
      <c r="D801" s="547"/>
      <c r="E801" s="671"/>
    </row>
    <row r="802" spans="3:5" ht="15.75" customHeight="1" x14ac:dyDescent="0.2">
      <c r="C802" s="490"/>
      <c r="D802" s="547"/>
      <c r="E802" s="671"/>
    </row>
    <row r="803" spans="3:5" ht="15.75" customHeight="1" x14ac:dyDescent="0.2">
      <c r="C803" s="490"/>
      <c r="D803" s="547"/>
      <c r="E803" s="671"/>
    </row>
    <row r="804" spans="3:5" ht="15.75" customHeight="1" x14ac:dyDescent="0.2">
      <c r="C804" s="490"/>
      <c r="D804" s="547"/>
      <c r="E804" s="671"/>
    </row>
    <row r="805" spans="3:5" ht="15.75" customHeight="1" x14ac:dyDescent="0.2">
      <c r="C805" s="490"/>
      <c r="D805" s="547"/>
      <c r="E805" s="671"/>
    </row>
    <row r="806" spans="3:5" ht="15.75" customHeight="1" x14ac:dyDescent="0.2">
      <c r="C806" s="490"/>
      <c r="D806" s="547"/>
      <c r="E806" s="671"/>
    </row>
    <row r="807" spans="3:5" ht="15.75" customHeight="1" x14ac:dyDescent="0.2">
      <c r="C807" s="490"/>
      <c r="D807" s="547"/>
      <c r="E807" s="671"/>
    </row>
    <row r="808" spans="3:5" ht="15.75" customHeight="1" x14ac:dyDescent="0.2">
      <c r="C808" s="490"/>
      <c r="D808" s="547"/>
      <c r="E808" s="671"/>
    </row>
    <row r="809" spans="3:5" ht="15.75" customHeight="1" x14ac:dyDescent="0.2">
      <c r="C809" s="490"/>
      <c r="D809" s="547"/>
      <c r="E809" s="671"/>
    </row>
    <row r="810" spans="3:5" ht="15.75" customHeight="1" x14ac:dyDescent="0.2">
      <c r="C810" s="490"/>
      <c r="D810" s="547"/>
      <c r="E810" s="671"/>
    </row>
    <row r="811" spans="3:5" ht="15.75" customHeight="1" x14ac:dyDescent="0.2">
      <c r="C811" s="490"/>
      <c r="D811" s="547"/>
      <c r="E811" s="671"/>
    </row>
    <row r="812" spans="3:5" ht="15.75" customHeight="1" x14ac:dyDescent="0.2">
      <c r="C812" s="490"/>
      <c r="D812" s="547"/>
      <c r="E812" s="671"/>
    </row>
    <row r="813" spans="3:5" ht="15.75" customHeight="1" x14ac:dyDescent="0.2">
      <c r="C813" s="490"/>
      <c r="D813" s="547"/>
      <c r="E813" s="671"/>
    </row>
    <row r="814" spans="3:5" ht="15.75" customHeight="1" x14ac:dyDescent="0.2">
      <c r="C814" s="490"/>
      <c r="D814" s="547"/>
      <c r="E814" s="671"/>
    </row>
    <row r="815" spans="3:5" ht="15.75" customHeight="1" x14ac:dyDescent="0.2">
      <c r="C815" s="490"/>
      <c r="D815" s="547"/>
      <c r="E815" s="671"/>
    </row>
    <row r="816" spans="3:5" ht="15.75" customHeight="1" x14ac:dyDescent="0.2">
      <c r="C816" s="490"/>
      <c r="D816" s="547"/>
      <c r="E816" s="671"/>
    </row>
    <row r="817" spans="3:5" ht="15.75" customHeight="1" x14ac:dyDescent="0.2">
      <c r="C817" s="490"/>
      <c r="D817" s="547"/>
      <c r="E817" s="671"/>
    </row>
    <row r="818" spans="3:5" ht="15.75" customHeight="1" x14ac:dyDescent="0.2">
      <c r="C818" s="490"/>
      <c r="D818" s="547"/>
      <c r="E818" s="671"/>
    </row>
    <row r="819" spans="3:5" ht="15.75" customHeight="1" x14ac:dyDescent="0.2">
      <c r="C819" s="490"/>
      <c r="D819" s="547"/>
      <c r="E819" s="671"/>
    </row>
    <row r="820" spans="3:5" ht="15.75" customHeight="1" x14ac:dyDescent="0.2">
      <c r="C820" s="490"/>
      <c r="D820" s="547"/>
      <c r="E820" s="671"/>
    </row>
    <row r="821" spans="3:5" ht="15.75" customHeight="1" x14ac:dyDescent="0.2">
      <c r="C821" s="490"/>
      <c r="D821" s="547"/>
      <c r="E821" s="671"/>
    </row>
    <row r="822" spans="3:5" ht="15.75" customHeight="1" x14ac:dyDescent="0.2">
      <c r="C822" s="490"/>
      <c r="D822" s="547"/>
      <c r="E822" s="671"/>
    </row>
    <row r="823" spans="3:5" ht="15.75" customHeight="1" x14ac:dyDescent="0.2">
      <c r="C823" s="490"/>
      <c r="D823" s="547"/>
      <c r="E823" s="671"/>
    </row>
    <row r="824" spans="3:5" ht="15.75" customHeight="1" x14ac:dyDescent="0.2">
      <c r="C824" s="490"/>
      <c r="D824" s="547"/>
      <c r="E824" s="671"/>
    </row>
    <row r="825" spans="3:5" ht="15.75" customHeight="1" x14ac:dyDescent="0.2">
      <c r="C825" s="490"/>
      <c r="D825" s="547"/>
      <c r="E825" s="671"/>
    </row>
    <row r="826" spans="3:5" ht="15.75" customHeight="1" x14ac:dyDescent="0.2">
      <c r="C826" s="490"/>
      <c r="D826" s="547"/>
      <c r="E826" s="671"/>
    </row>
    <row r="827" spans="3:5" ht="15.75" customHeight="1" x14ac:dyDescent="0.2">
      <c r="C827" s="490"/>
      <c r="D827" s="547"/>
      <c r="E827" s="671"/>
    </row>
    <row r="828" spans="3:5" ht="15.75" customHeight="1" x14ac:dyDescent="0.2">
      <c r="C828" s="490"/>
      <c r="D828" s="547"/>
      <c r="E828" s="671"/>
    </row>
    <row r="829" spans="3:5" ht="15.75" customHeight="1" x14ac:dyDescent="0.2">
      <c r="C829" s="490"/>
      <c r="D829" s="547"/>
      <c r="E829" s="671"/>
    </row>
    <row r="830" spans="3:5" ht="15.75" customHeight="1" x14ac:dyDescent="0.2">
      <c r="C830" s="490"/>
      <c r="D830" s="547"/>
      <c r="E830" s="671"/>
    </row>
    <row r="831" spans="3:5" ht="15.75" customHeight="1" x14ac:dyDescent="0.2">
      <c r="C831" s="490"/>
      <c r="D831" s="547"/>
      <c r="E831" s="671"/>
    </row>
    <row r="832" spans="3:5" ht="15.75" customHeight="1" x14ac:dyDescent="0.2">
      <c r="C832" s="490"/>
      <c r="D832" s="547"/>
      <c r="E832" s="671"/>
    </row>
    <row r="833" spans="3:5" ht="15.75" customHeight="1" x14ac:dyDescent="0.2">
      <c r="C833" s="490"/>
      <c r="D833" s="547"/>
      <c r="E833" s="671"/>
    </row>
    <row r="834" spans="3:5" ht="15.75" customHeight="1" x14ac:dyDescent="0.2">
      <c r="C834" s="490"/>
      <c r="D834" s="547"/>
      <c r="E834" s="671"/>
    </row>
    <row r="835" spans="3:5" ht="15.75" customHeight="1" x14ac:dyDescent="0.2">
      <c r="C835" s="490"/>
      <c r="D835" s="547"/>
      <c r="E835" s="671"/>
    </row>
    <row r="836" spans="3:5" ht="15.75" customHeight="1" x14ac:dyDescent="0.2">
      <c r="C836" s="490"/>
      <c r="D836" s="547"/>
      <c r="E836" s="671"/>
    </row>
    <row r="837" spans="3:5" ht="15.75" customHeight="1" x14ac:dyDescent="0.2">
      <c r="C837" s="490"/>
      <c r="D837" s="547"/>
      <c r="E837" s="671"/>
    </row>
    <row r="838" spans="3:5" ht="15.75" customHeight="1" x14ac:dyDescent="0.2">
      <c r="C838" s="490"/>
      <c r="D838" s="547"/>
      <c r="E838" s="671"/>
    </row>
    <row r="839" spans="3:5" ht="15.75" customHeight="1" x14ac:dyDescent="0.2">
      <c r="C839" s="490"/>
      <c r="D839" s="547"/>
      <c r="E839" s="671"/>
    </row>
    <row r="840" spans="3:5" ht="15.75" customHeight="1" x14ac:dyDescent="0.2">
      <c r="C840" s="490"/>
      <c r="D840" s="547"/>
      <c r="E840" s="671"/>
    </row>
    <row r="841" spans="3:5" ht="15.75" customHeight="1" x14ac:dyDescent="0.2">
      <c r="C841" s="490"/>
      <c r="D841" s="547"/>
      <c r="E841" s="671"/>
    </row>
    <row r="842" spans="3:5" ht="15.75" customHeight="1" x14ac:dyDescent="0.2">
      <c r="C842" s="490"/>
      <c r="D842" s="547"/>
      <c r="E842" s="671"/>
    </row>
    <row r="843" spans="3:5" ht="15.75" customHeight="1" x14ac:dyDescent="0.2">
      <c r="C843" s="490"/>
      <c r="D843" s="547"/>
      <c r="E843" s="671"/>
    </row>
    <row r="844" spans="3:5" ht="15.75" customHeight="1" x14ac:dyDescent="0.2">
      <c r="C844" s="490"/>
      <c r="D844" s="547"/>
      <c r="E844" s="671"/>
    </row>
    <row r="845" spans="3:5" ht="15.75" customHeight="1" x14ac:dyDescent="0.2">
      <c r="C845" s="490"/>
      <c r="D845" s="547"/>
      <c r="E845" s="671"/>
    </row>
    <row r="846" spans="3:5" ht="15.75" customHeight="1" x14ac:dyDescent="0.2">
      <c r="C846" s="490"/>
      <c r="D846" s="547"/>
      <c r="E846" s="671"/>
    </row>
    <row r="847" spans="3:5" ht="15.75" customHeight="1" x14ac:dyDescent="0.2">
      <c r="C847" s="490"/>
      <c r="D847" s="547"/>
      <c r="E847" s="671"/>
    </row>
    <row r="848" spans="3:5" ht="15.75" customHeight="1" x14ac:dyDescent="0.2">
      <c r="C848" s="490"/>
      <c r="D848" s="547"/>
      <c r="E848" s="671"/>
    </row>
    <row r="849" spans="3:5" ht="15.75" customHeight="1" x14ac:dyDescent="0.2">
      <c r="C849" s="490"/>
      <c r="D849" s="547"/>
      <c r="E849" s="671"/>
    </row>
    <row r="850" spans="3:5" ht="15.75" customHeight="1" x14ac:dyDescent="0.2">
      <c r="C850" s="490"/>
      <c r="D850" s="547"/>
      <c r="E850" s="671"/>
    </row>
    <row r="851" spans="3:5" ht="15.75" customHeight="1" x14ac:dyDescent="0.2">
      <c r="C851" s="490"/>
      <c r="D851" s="547"/>
      <c r="E851" s="671"/>
    </row>
    <row r="852" spans="3:5" ht="15.75" customHeight="1" x14ac:dyDescent="0.2">
      <c r="C852" s="490"/>
      <c r="D852" s="547"/>
      <c r="E852" s="671"/>
    </row>
    <row r="853" spans="3:5" ht="15.75" customHeight="1" x14ac:dyDescent="0.2">
      <c r="C853" s="490"/>
      <c r="D853" s="547"/>
      <c r="E853" s="671"/>
    </row>
    <row r="854" spans="3:5" ht="15.75" customHeight="1" x14ac:dyDescent="0.2">
      <c r="C854" s="490"/>
      <c r="D854" s="547"/>
      <c r="E854" s="671"/>
    </row>
    <row r="855" spans="3:5" ht="15.75" customHeight="1" x14ac:dyDescent="0.2">
      <c r="C855" s="490"/>
      <c r="D855" s="547"/>
      <c r="E855" s="671"/>
    </row>
    <row r="856" spans="3:5" ht="15.75" customHeight="1" x14ac:dyDescent="0.2">
      <c r="C856" s="490"/>
      <c r="D856" s="547"/>
      <c r="E856" s="671"/>
    </row>
    <row r="857" spans="3:5" ht="15.75" customHeight="1" x14ac:dyDescent="0.2">
      <c r="C857" s="490"/>
      <c r="D857" s="547"/>
      <c r="E857" s="671"/>
    </row>
    <row r="858" spans="3:5" ht="15.75" customHeight="1" x14ac:dyDescent="0.2">
      <c r="C858" s="490"/>
      <c r="D858" s="547"/>
      <c r="E858" s="671"/>
    </row>
    <row r="859" spans="3:5" ht="15.75" customHeight="1" x14ac:dyDescent="0.2">
      <c r="C859" s="490"/>
      <c r="D859" s="547"/>
      <c r="E859" s="671"/>
    </row>
    <row r="860" spans="3:5" ht="15.75" customHeight="1" x14ac:dyDescent="0.2">
      <c r="C860" s="490"/>
      <c r="D860" s="547"/>
      <c r="E860" s="671"/>
    </row>
    <row r="861" spans="3:5" ht="15.75" customHeight="1" x14ac:dyDescent="0.2">
      <c r="C861" s="490"/>
      <c r="D861" s="547"/>
      <c r="E861" s="671"/>
    </row>
    <row r="862" spans="3:5" ht="15.75" customHeight="1" x14ac:dyDescent="0.2">
      <c r="C862" s="490"/>
      <c r="D862" s="547"/>
      <c r="E862" s="671"/>
    </row>
    <row r="863" spans="3:5" ht="15.75" customHeight="1" x14ac:dyDescent="0.2">
      <c r="C863" s="490"/>
      <c r="D863" s="547"/>
      <c r="E863" s="671"/>
    </row>
    <row r="864" spans="3:5" ht="15.75" customHeight="1" x14ac:dyDescent="0.2">
      <c r="C864" s="490"/>
      <c r="D864" s="547"/>
      <c r="E864" s="671"/>
    </row>
    <row r="865" spans="3:5" ht="15.75" customHeight="1" x14ac:dyDescent="0.2">
      <c r="C865" s="490"/>
      <c r="D865" s="547"/>
      <c r="E865" s="671"/>
    </row>
    <row r="866" spans="3:5" ht="15.75" customHeight="1" x14ac:dyDescent="0.2">
      <c r="C866" s="490"/>
      <c r="D866" s="547"/>
      <c r="E866" s="671"/>
    </row>
    <row r="867" spans="3:5" ht="15.75" customHeight="1" x14ac:dyDescent="0.2">
      <c r="C867" s="490"/>
      <c r="D867" s="547"/>
      <c r="E867" s="671"/>
    </row>
    <row r="868" spans="3:5" ht="15.75" customHeight="1" x14ac:dyDescent="0.2">
      <c r="C868" s="490"/>
      <c r="D868" s="547"/>
      <c r="E868" s="671"/>
    </row>
    <row r="869" spans="3:5" ht="15.75" customHeight="1" x14ac:dyDescent="0.2">
      <c r="C869" s="490"/>
      <c r="D869" s="547"/>
      <c r="E869" s="671"/>
    </row>
    <row r="870" spans="3:5" ht="15.75" customHeight="1" x14ac:dyDescent="0.2">
      <c r="C870" s="490"/>
      <c r="D870" s="547"/>
      <c r="E870" s="671"/>
    </row>
    <row r="871" spans="3:5" ht="15.75" customHeight="1" x14ac:dyDescent="0.2">
      <c r="C871" s="490"/>
      <c r="D871" s="547"/>
      <c r="E871" s="671"/>
    </row>
    <row r="872" spans="3:5" ht="15.75" customHeight="1" x14ac:dyDescent="0.2">
      <c r="C872" s="490"/>
      <c r="D872" s="547"/>
      <c r="E872" s="671"/>
    </row>
    <row r="873" spans="3:5" ht="15.75" customHeight="1" x14ac:dyDescent="0.2">
      <c r="C873" s="490"/>
      <c r="D873" s="547"/>
      <c r="E873" s="671"/>
    </row>
    <row r="874" spans="3:5" ht="15.75" customHeight="1" x14ac:dyDescent="0.2">
      <c r="C874" s="490"/>
      <c r="D874" s="547"/>
      <c r="E874" s="671"/>
    </row>
    <row r="875" spans="3:5" ht="15.75" customHeight="1" x14ac:dyDescent="0.2">
      <c r="C875" s="490"/>
      <c r="D875" s="547"/>
      <c r="E875" s="671"/>
    </row>
    <row r="876" spans="3:5" ht="15.75" customHeight="1" x14ac:dyDescent="0.2">
      <c r="C876" s="490"/>
      <c r="D876" s="547"/>
      <c r="E876" s="671"/>
    </row>
    <row r="877" spans="3:5" ht="15.75" customHeight="1" x14ac:dyDescent="0.2">
      <c r="C877" s="490"/>
      <c r="D877" s="547"/>
      <c r="E877" s="671"/>
    </row>
    <row r="878" spans="3:5" ht="15.75" customHeight="1" x14ac:dyDescent="0.2">
      <c r="C878" s="490"/>
      <c r="D878" s="547"/>
      <c r="E878" s="671"/>
    </row>
    <row r="879" spans="3:5" ht="15.75" customHeight="1" x14ac:dyDescent="0.2">
      <c r="C879" s="490"/>
      <c r="D879" s="547"/>
      <c r="E879" s="671"/>
    </row>
    <row r="880" spans="3:5" ht="15.75" customHeight="1" x14ac:dyDescent="0.2">
      <c r="C880" s="490"/>
      <c r="D880" s="547"/>
      <c r="E880" s="671"/>
    </row>
    <row r="881" spans="3:5" ht="15.75" customHeight="1" x14ac:dyDescent="0.2">
      <c r="C881" s="490"/>
      <c r="D881" s="547"/>
      <c r="E881" s="671"/>
    </row>
    <row r="882" spans="3:5" ht="15.75" customHeight="1" x14ac:dyDescent="0.2">
      <c r="C882" s="490"/>
      <c r="D882" s="547"/>
      <c r="E882" s="671"/>
    </row>
    <row r="883" spans="3:5" ht="15.75" customHeight="1" x14ac:dyDescent="0.2">
      <c r="C883" s="490"/>
      <c r="D883" s="547"/>
      <c r="E883" s="671"/>
    </row>
    <row r="884" spans="3:5" ht="15.75" customHeight="1" x14ac:dyDescent="0.2">
      <c r="C884" s="490"/>
      <c r="D884" s="547"/>
      <c r="E884" s="671"/>
    </row>
    <row r="885" spans="3:5" ht="15.75" customHeight="1" x14ac:dyDescent="0.2">
      <c r="C885" s="490"/>
      <c r="D885" s="547"/>
      <c r="E885" s="671"/>
    </row>
    <row r="886" spans="3:5" ht="15.75" customHeight="1" x14ac:dyDescent="0.2">
      <c r="C886" s="490"/>
      <c r="D886" s="547"/>
      <c r="E886" s="671"/>
    </row>
    <row r="887" spans="3:5" ht="15.75" customHeight="1" x14ac:dyDescent="0.2">
      <c r="C887" s="490"/>
      <c r="D887" s="547"/>
      <c r="E887" s="671"/>
    </row>
    <row r="888" spans="3:5" ht="15.75" customHeight="1" x14ac:dyDescent="0.2">
      <c r="C888" s="490"/>
      <c r="D888" s="547"/>
      <c r="E888" s="671"/>
    </row>
    <row r="889" spans="3:5" ht="15.75" customHeight="1" x14ac:dyDescent="0.2">
      <c r="C889" s="490"/>
      <c r="D889" s="547"/>
      <c r="E889" s="671"/>
    </row>
    <row r="890" spans="3:5" ht="15.75" customHeight="1" x14ac:dyDescent="0.2">
      <c r="C890" s="490"/>
      <c r="D890" s="547"/>
      <c r="E890" s="671"/>
    </row>
    <row r="891" spans="3:5" ht="15.75" customHeight="1" x14ac:dyDescent="0.2">
      <c r="C891" s="490"/>
      <c r="D891" s="547"/>
      <c r="E891" s="671"/>
    </row>
    <row r="892" spans="3:5" ht="15.75" customHeight="1" x14ac:dyDescent="0.2">
      <c r="C892" s="490"/>
      <c r="D892" s="547"/>
      <c r="E892" s="671"/>
    </row>
    <row r="893" spans="3:5" ht="15.75" customHeight="1" x14ac:dyDescent="0.2">
      <c r="C893" s="490"/>
      <c r="D893" s="547"/>
      <c r="E893" s="671"/>
    </row>
    <row r="894" spans="3:5" ht="15.75" customHeight="1" x14ac:dyDescent="0.2">
      <c r="C894" s="490"/>
      <c r="D894" s="547"/>
      <c r="E894" s="671"/>
    </row>
    <row r="895" spans="3:5" ht="15.75" customHeight="1" x14ac:dyDescent="0.2">
      <c r="C895" s="490"/>
      <c r="D895" s="547"/>
      <c r="E895" s="671"/>
    </row>
    <row r="896" spans="3:5" ht="15.75" customHeight="1" x14ac:dyDescent="0.2">
      <c r="C896" s="490"/>
      <c r="D896" s="547"/>
      <c r="E896" s="671"/>
    </row>
    <row r="897" spans="3:5" ht="15.75" customHeight="1" x14ac:dyDescent="0.2">
      <c r="C897" s="490"/>
      <c r="D897" s="547"/>
      <c r="E897" s="671"/>
    </row>
    <row r="898" spans="3:5" ht="15.75" customHeight="1" x14ac:dyDescent="0.2">
      <c r="C898" s="490"/>
      <c r="D898" s="547"/>
      <c r="E898" s="671"/>
    </row>
    <row r="899" spans="3:5" ht="15.75" customHeight="1" x14ac:dyDescent="0.2">
      <c r="C899" s="490"/>
      <c r="D899" s="547"/>
      <c r="E899" s="671"/>
    </row>
    <row r="900" spans="3:5" ht="15.75" customHeight="1" x14ac:dyDescent="0.2">
      <c r="C900" s="490"/>
      <c r="D900" s="547"/>
      <c r="E900" s="671"/>
    </row>
    <row r="901" spans="3:5" ht="15.75" customHeight="1" x14ac:dyDescent="0.2">
      <c r="C901" s="490"/>
      <c r="D901" s="547"/>
      <c r="E901" s="671"/>
    </row>
    <row r="902" spans="3:5" ht="15.75" customHeight="1" x14ac:dyDescent="0.2">
      <c r="C902" s="490"/>
      <c r="D902" s="547"/>
      <c r="E902" s="671"/>
    </row>
    <row r="903" spans="3:5" ht="15.75" customHeight="1" x14ac:dyDescent="0.2">
      <c r="C903" s="490"/>
      <c r="D903" s="547"/>
      <c r="E903" s="671"/>
    </row>
    <row r="904" spans="3:5" ht="15.75" customHeight="1" x14ac:dyDescent="0.2">
      <c r="C904" s="490"/>
      <c r="D904" s="547"/>
      <c r="E904" s="671"/>
    </row>
    <row r="905" spans="3:5" ht="15.75" customHeight="1" x14ac:dyDescent="0.2">
      <c r="C905" s="490"/>
      <c r="D905" s="547"/>
      <c r="E905" s="671"/>
    </row>
    <row r="906" spans="3:5" ht="15.75" customHeight="1" x14ac:dyDescent="0.2">
      <c r="C906" s="490"/>
      <c r="D906" s="547"/>
      <c r="E906" s="671"/>
    </row>
    <row r="907" spans="3:5" ht="15.75" customHeight="1" x14ac:dyDescent="0.2">
      <c r="C907" s="490"/>
      <c r="D907" s="547"/>
      <c r="E907" s="671"/>
    </row>
    <row r="908" spans="3:5" ht="15.75" customHeight="1" x14ac:dyDescent="0.2">
      <c r="C908" s="490"/>
      <c r="D908" s="547"/>
      <c r="E908" s="671"/>
    </row>
    <row r="909" spans="3:5" ht="15.75" customHeight="1" x14ac:dyDescent="0.2">
      <c r="C909" s="490"/>
      <c r="D909" s="547"/>
      <c r="E909" s="671"/>
    </row>
    <row r="910" spans="3:5" ht="15.75" customHeight="1" x14ac:dyDescent="0.2">
      <c r="C910" s="490"/>
      <c r="D910" s="547"/>
      <c r="E910" s="671"/>
    </row>
    <row r="911" spans="3:5" ht="15.75" customHeight="1" x14ac:dyDescent="0.2">
      <c r="C911" s="490"/>
      <c r="D911" s="547"/>
      <c r="E911" s="671"/>
    </row>
    <row r="912" spans="3:5" ht="15.75" customHeight="1" x14ac:dyDescent="0.2">
      <c r="C912" s="490"/>
      <c r="D912" s="547"/>
      <c r="E912" s="671"/>
    </row>
    <row r="913" spans="3:5" ht="15.75" customHeight="1" x14ac:dyDescent="0.2">
      <c r="C913" s="490"/>
      <c r="D913" s="547"/>
      <c r="E913" s="671"/>
    </row>
    <row r="914" spans="3:5" ht="15.75" customHeight="1" x14ac:dyDescent="0.2">
      <c r="C914" s="490"/>
      <c r="D914" s="547"/>
      <c r="E914" s="671"/>
    </row>
    <row r="915" spans="3:5" ht="15.75" customHeight="1" x14ac:dyDescent="0.2">
      <c r="C915" s="490"/>
      <c r="D915" s="547"/>
      <c r="E915" s="671"/>
    </row>
    <row r="916" spans="3:5" ht="15.75" customHeight="1" x14ac:dyDescent="0.2">
      <c r="C916" s="490"/>
      <c r="D916" s="547"/>
      <c r="E916" s="671"/>
    </row>
    <row r="917" spans="3:5" ht="15.75" customHeight="1" x14ac:dyDescent="0.2">
      <c r="C917" s="490"/>
      <c r="D917" s="547"/>
      <c r="E917" s="671"/>
    </row>
    <row r="918" spans="3:5" ht="15.75" customHeight="1" x14ac:dyDescent="0.2">
      <c r="C918" s="490"/>
      <c r="D918" s="547"/>
      <c r="E918" s="671"/>
    </row>
    <row r="919" spans="3:5" ht="15.75" customHeight="1" x14ac:dyDescent="0.2">
      <c r="C919" s="490"/>
      <c r="D919" s="547"/>
      <c r="E919" s="671"/>
    </row>
    <row r="920" spans="3:5" ht="15.75" customHeight="1" x14ac:dyDescent="0.2">
      <c r="C920" s="490"/>
      <c r="D920" s="547"/>
      <c r="E920" s="671"/>
    </row>
    <row r="921" spans="3:5" ht="15.75" customHeight="1" x14ac:dyDescent="0.2">
      <c r="C921" s="490"/>
      <c r="D921" s="547"/>
      <c r="E921" s="671"/>
    </row>
    <row r="922" spans="3:5" ht="15.75" customHeight="1" x14ac:dyDescent="0.2">
      <c r="C922" s="490"/>
      <c r="D922" s="547"/>
      <c r="E922" s="671"/>
    </row>
    <row r="923" spans="3:5" ht="15.75" customHeight="1" x14ac:dyDescent="0.2">
      <c r="C923" s="490"/>
      <c r="D923" s="547"/>
      <c r="E923" s="671"/>
    </row>
    <row r="924" spans="3:5" ht="15.75" customHeight="1" x14ac:dyDescent="0.2">
      <c r="C924" s="490"/>
      <c r="D924" s="547"/>
      <c r="E924" s="671"/>
    </row>
    <row r="925" spans="3:5" ht="15.75" customHeight="1" x14ac:dyDescent="0.2">
      <c r="C925" s="490"/>
      <c r="D925" s="547"/>
      <c r="E925" s="671"/>
    </row>
    <row r="926" spans="3:5" ht="15.75" customHeight="1" x14ac:dyDescent="0.2">
      <c r="C926" s="490"/>
      <c r="D926" s="547"/>
      <c r="E926" s="671"/>
    </row>
    <row r="927" spans="3:5" ht="15.75" customHeight="1" x14ac:dyDescent="0.2">
      <c r="C927" s="490"/>
      <c r="D927" s="547"/>
      <c r="E927" s="671"/>
    </row>
    <row r="928" spans="3:5" ht="15.75" customHeight="1" x14ac:dyDescent="0.2">
      <c r="C928" s="490"/>
      <c r="D928" s="547"/>
      <c r="E928" s="671"/>
    </row>
    <row r="929" spans="3:5" ht="15.75" customHeight="1" x14ac:dyDescent="0.2">
      <c r="C929" s="490"/>
      <c r="D929" s="547"/>
      <c r="E929" s="671"/>
    </row>
    <row r="930" spans="3:5" ht="15.75" customHeight="1" x14ac:dyDescent="0.2">
      <c r="C930" s="490"/>
      <c r="D930" s="547"/>
      <c r="E930" s="671"/>
    </row>
    <row r="931" spans="3:5" ht="15.75" customHeight="1" x14ac:dyDescent="0.2">
      <c r="C931" s="490"/>
      <c r="D931" s="547"/>
      <c r="E931" s="671"/>
    </row>
    <row r="932" spans="3:5" ht="15.75" customHeight="1" x14ac:dyDescent="0.2">
      <c r="C932" s="490"/>
      <c r="D932" s="547"/>
      <c r="E932" s="671"/>
    </row>
    <row r="933" spans="3:5" ht="15.75" customHeight="1" x14ac:dyDescent="0.2">
      <c r="C933" s="490"/>
      <c r="D933" s="547"/>
      <c r="E933" s="671"/>
    </row>
    <row r="934" spans="3:5" ht="15.75" customHeight="1" x14ac:dyDescent="0.2">
      <c r="C934" s="490"/>
      <c r="D934" s="547"/>
      <c r="E934" s="671"/>
    </row>
    <row r="935" spans="3:5" ht="15.75" customHeight="1" x14ac:dyDescent="0.2">
      <c r="C935" s="490"/>
      <c r="D935" s="547"/>
      <c r="E935" s="671"/>
    </row>
    <row r="936" spans="3:5" ht="15.75" customHeight="1" x14ac:dyDescent="0.2">
      <c r="C936" s="490"/>
      <c r="D936" s="547"/>
      <c r="E936" s="671"/>
    </row>
    <row r="937" spans="3:5" ht="15.75" customHeight="1" x14ac:dyDescent="0.2">
      <c r="C937" s="490"/>
      <c r="D937" s="547"/>
      <c r="E937" s="671"/>
    </row>
    <row r="938" spans="3:5" ht="15.75" customHeight="1" x14ac:dyDescent="0.2">
      <c r="C938" s="490"/>
      <c r="D938" s="547"/>
      <c r="E938" s="671"/>
    </row>
    <row r="939" spans="3:5" ht="15.75" customHeight="1" x14ac:dyDescent="0.2">
      <c r="C939" s="490"/>
      <c r="D939" s="547"/>
      <c r="E939" s="671"/>
    </row>
    <row r="940" spans="3:5" ht="15.75" customHeight="1" x14ac:dyDescent="0.2">
      <c r="C940" s="490"/>
      <c r="D940" s="547"/>
      <c r="E940" s="671"/>
    </row>
    <row r="941" spans="3:5" ht="15.75" customHeight="1" x14ac:dyDescent="0.2">
      <c r="C941" s="490"/>
      <c r="D941" s="547"/>
      <c r="E941" s="671"/>
    </row>
    <row r="942" spans="3:5" ht="15.75" customHeight="1" x14ac:dyDescent="0.2">
      <c r="C942" s="490"/>
      <c r="D942" s="547"/>
      <c r="E942" s="671"/>
    </row>
    <row r="943" spans="3:5" ht="15.75" customHeight="1" x14ac:dyDescent="0.2">
      <c r="C943" s="490"/>
      <c r="D943" s="547"/>
      <c r="E943" s="671"/>
    </row>
    <row r="944" spans="3:5" ht="15.75" customHeight="1" x14ac:dyDescent="0.2">
      <c r="C944" s="490"/>
      <c r="D944" s="547"/>
      <c r="E944" s="671"/>
    </row>
    <row r="945" spans="3:5" ht="15.75" customHeight="1" x14ac:dyDescent="0.2">
      <c r="C945" s="490"/>
      <c r="D945" s="547"/>
      <c r="E945" s="671"/>
    </row>
    <row r="946" spans="3:5" ht="15.75" customHeight="1" x14ac:dyDescent="0.2">
      <c r="C946" s="490"/>
      <c r="D946" s="547"/>
      <c r="E946" s="671"/>
    </row>
    <row r="947" spans="3:5" ht="15.75" customHeight="1" x14ac:dyDescent="0.2">
      <c r="C947" s="490"/>
      <c r="D947" s="547"/>
      <c r="E947" s="671"/>
    </row>
    <row r="948" spans="3:5" ht="15.75" customHeight="1" x14ac:dyDescent="0.2">
      <c r="C948" s="490"/>
      <c r="D948" s="547"/>
      <c r="E948" s="671"/>
    </row>
    <row r="949" spans="3:5" ht="15.75" customHeight="1" x14ac:dyDescent="0.2">
      <c r="C949" s="490"/>
      <c r="D949" s="547"/>
      <c r="E949" s="671"/>
    </row>
    <row r="950" spans="3:5" ht="15.75" customHeight="1" x14ac:dyDescent="0.2">
      <c r="C950" s="490"/>
      <c r="D950" s="547"/>
      <c r="E950" s="671"/>
    </row>
    <row r="951" spans="3:5" ht="15.75" customHeight="1" x14ac:dyDescent="0.2">
      <c r="C951" s="490"/>
      <c r="D951" s="547"/>
      <c r="E951" s="671"/>
    </row>
    <row r="952" spans="3:5" ht="15.75" customHeight="1" x14ac:dyDescent="0.2">
      <c r="C952" s="490"/>
      <c r="D952" s="547"/>
      <c r="E952" s="671"/>
    </row>
    <row r="953" spans="3:5" ht="15.75" customHeight="1" x14ac:dyDescent="0.2">
      <c r="C953" s="490"/>
      <c r="D953" s="547"/>
      <c r="E953" s="671"/>
    </row>
    <row r="954" spans="3:5" ht="15.75" customHeight="1" x14ac:dyDescent="0.2">
      <c r="C954" s="490"/>
      <c r="D954" s="547"/>
      <c r="E954" s="671"/>
    </row>
    <row r="955" spans="3:5" ht="15.75" customHeight="1" x14ac:dyDescent="0.2">
      <c r="C955" s="490"/>
      <c r="D955" s="547"/>
      <c r="E955" s="671"/>
    </row>
    <row r="956" spans="3:5" ht="15.75" customHeight="1" x14ac:dyDescent="0.2">
      <c r="C956" s="490"/>
      <c r="D956" s="547"/>
      <c r="E956" s="671"/>
    </row>
    <row r="957" spans="3:5" ht="15.75" customHeight="1" x14ac:dyDescent="0.2">
      <c r="C957" s="490"/>
      <c r="D957" s="547"/>
      <c r="E957" s="671"/>
    </row>
    <row r="958" spans="3:5" ht="15.75" customHeight="1" x14ac:dyDescent="0.2">
      <c r="C958" s="490"/>
      <c r="D958" s="547"/>
      <c r="E958" s="671"/>
    </row>
    <row r="959" spans="3:5" ht="15.75" customHeight="1" x14ac:dyDescent="0.2">
      <c r="C959" s="490"/>
      <c r="D959" s="547"/>
      <c r="E959" s="671"/>
    </row>
    <row r="960" spans="3:5" ht="15.75" customHeight="1" x14ac:dyDescent="0.2">
      <c r="C960" s="490"/>
      <c r="D960" s="547"/>
      <c r="E960" s="671"/>
    </row>
    <row r="961" spans="3:5" ht="15.75" customHeight="1" x14ac:dyDescent="0.2">
      <c r="C961" s="490"/>
      <c r="D961" s="547"/>
      <c r="E961" s="671"/>
    </row>
    <row r="962" spans="3:5" ht="15.75" customHeight="1" x14ac:dyDescent="0.2">
      <c r="C962" s="490"/>
      <c r="D962" s="547"/>
      <c r="E962" s="671"/>
    </row>
    <row r="963" spans="3:5" ht="15.75" customHeight="1" x14ac:dyDescent="0.2">
      <c r="C963" s="490"/>
      <c r="D963" s="547"/>
      <c r="E963" s="671"/>
    </row>
    <row r="964" spans="3:5" ht="15.75" customHeight="1" x14ac:dyDescent="0.2">
      <c r="C964" s="490"/>
      <c r="D964" s="547"/>
      <c r="E964" s="671"/>
    </row>
    <row r="965" spans="3:5" ht="15.75" customHeight="1" x14ac:dyDescent="0.2">
      <c r="C965" s="490"/>
      <c r="D965" s="547"/>
      <c r="E965" s="671"/>
    </row>
    <row r="966" spans="3:5" ht="15.75" customHeight="1" x14ac:dyDescent="0.2">
      <c r="C966" s="490"/>
      <c r="D966" s="547"/>
      <c r="E966" s="671"/>
    </row>
    <row r="967" spans="3:5" ht="15.75" customHeight="1" x14ac:dyDescent="0.2">
      <c r="C967" s="490"/>
      <c r="D967" s="547"/>
      <c r="E967" s="671"/>
    </row>
    <row r="968" spans="3:5" ht="15.75" customHeight="1" x14ac:dyDescent="0.2">
      <c r="C968" s="490"/>
      <c r="D968" s="547"/>
      <c r="E968" s="671"/>
    </row>
    <row r="969" spans="3:5" ht="15.75" customHeight="1" x14ac:dyDescent="0.2">
      <c r="C969" s="490"/>
      <c r="D969" s="547"/>
      <c r="E969" s="671"/>
    </row>
    <row r="970" spans="3:5" ht="15.75" customHeight="1" x14ac:dyDescent="0.2">
      <c r="C970" s="490"/>
      <c r="D970" s="547"/>
      <c r="E970" s="671"/>
    </row>
    <row r="971" spans="3:5" ht="15.75" customHeight="1" x14ac:dyDescent="0.2">
      <c r="C971" s="490"/>
      <c r="D971" s="547"/>
      <c r="E971" s="671"/>
    </row>
    <row r="972" spans="3:5" ht="15.75" customHeight="1" x14ac:dyDescent="0.2">
      <c r="C972" s="490"/>
      <c r="D972" s="547"/>
      <c r="E972" s="671"/>
    </row>
    <row r="973" spans="3:5" ht="15.75" customHeight="1" x14ac:dyDescent="0.2">
      <c r="C973" s="490"/>
      <c r="D973" s="547"/>
      <c r="E973" s="671"/>
    </row>
    <row r="974" spans="3:5" ht="15.75" customHeight="1" x14ac:dyDescent="0.2">
      <c r="C974" s="490"/>
      <c r="D974" s="547"/>
      <c r="E974" s="671"/>
    </row>
    <row r="975" spans="3:5" ht="15.75" customHeight="1" x14ac:dyDescent="0.2">
      <c r="C975" s="490"/>
      <c r="D975" s="547"/>
      <c r="E975" s="671"/>
    </row>
    <row r="976" spans="3:5" ht="15.75" customHeight="1" x14ac:dyDescent="0.2">
      <c r="C976" s="490"/>
      <c r="D976" s="547"/>
      <c r="E976" s="671"/>
    </row>
    <row r="977" spans="3:5" ht="15.75" customHeight="1" x14ac:dyDescent="0.2">
      <c r="C977" s="490"/>
      <c r="D977" s="547"/>
      <c r="E977" s="671"/>
    </row>
    <row r="978" spans="3:5" ht="15.75" customHeight="1" x14ac:dyDescent="0.2">
      <c r="C978" s="490"/>
      <c r="D978" s="547"/>
      <c r="E978" s="671"/>
    </row>
    <row r="979" spans="3:5" ht="15.75" customHeight="1" x14ac:dyDescent="0.2">
      <c r="C979" s="490"/>
      <c r="D979" s="547"/>
      <c r="E979" s="671"/>
    </row>
    <row r="980" spans="3:5" ht="15.75" customHeight="1" x14ac:dyDescent="0.2">
      <c r="C980" s="490"/>
      <c r="D980" s="547"/>
      <c r="E980" s="671"/>
    </row>
    <row r="981" spans="3:5" ht="15.75" customHeight="1" x14ac:dyDescent="0.2">
      <c r="C981" s="490"/>
      <c r="D981" s="547"/>
      <c r="E981" s="671"/>
    </row>
    <row r="982" spans="3:5" ht="15.75" customHeight="1" x14ac:dyDescent="0.2">
      <c r="C982" s="490"/>
      <c r="D982" s="547"/>
      <c r="E982" s="671"/>
    </row>
    <row r="983" spans="3:5" ht="15.75" customHeight="1" x14ac:dyDescent="0.2">
      <c r="C983" s="490"/>
      <c r="D983" s="547"/>
      <c r="E983" s="671"/>
    </row>
    <row r="984" spans="3:5" ht="15.75" customHeight="1" x14ac:dyDescent="0.2">
      <c r="C984" s="490"/>
      <c r="D984" s="547"/>
      <c r="E984" s="671"/>
    </row>
    <row r="985" spans="3:5" ht="15.75" customHeight="1" x14ac:dyDescent="0.2">
      <c r="C985" s="490"/>
      <c r="D985" s="547"/>
      <c r="E985" s="671"/>
    </row>
    <row r="986" spans="3:5" ht="15.75" customHeight="1" x14ac:dyDescent="0.2">
      <c r="C986" s="490"/>
      <c r="D986" s="547"/>
      <c r="E986" s="671"/>
    </row>
    <row r="987" spans="3:5" ht="15.75" customHeight="1" x14ac:dyDescent="0.2">
      <c r="C987" s="490"/>
      <c r="D987" s="547"/>
      <c r="E987" s="671"/>
    </row>
    <row r="988" spans="3:5" ht="15.75" customHeight="1" x14ac:dyDescent="0.2">
      <c r="C988" s="490"/>
      <c r="D988" s="547"/>
      <c r="E988" s="671"/>
    </row>
    <row r="989" spans="3:5" ht="15.75" customHeight="1" x14ac:dyDescent="0.2">
      <c r="C989" s="490"/>
      <c r="D989" s="547"/>
      <c r="E989" s="671"/>
    </row>
    <row r="990" spans="3:5" ht="15.75" customHeight="1" x14ac:dyDescent="0.2">
      <c r="C990" s="490"/>
      <c r="D990" s="547"/>
      <c r="E990" s="671"/>
    </row>
    <row r="991" spans="3:5" ht="15.75" customHeight="1" x14ac:dyDescent="0.2">
      <c r="C991" s="490"/>
      <c r="D991" s="547"/>
      <c r="E991" s="671"/>
    </row>
    <row r="992" spans="3:5" ht="15.75" customHeight="1" x14ac:dyDescent="0.2">
      <c r="C992" s="490"/>
      <c r="D992" s="547"/>
      <c r="E992" s="671"/>
    </row>
    <row r="993" spans="3:5" ht="15.75" customHeight="1" x14ac:dyDescent="0.2">
      <c r="C993" s="490"/>
      <c r="D993" s="547"/>
      <c r="E993" s="671"/>
    </row>
    <row r="994" spans="3:5" ht="15.75" customHeight="1" x14ac:dyDescent="0.2">
      <c r="C994" s="490"/>
      <c r="D994" s="547"/>
      <c r="E994" s="671"/>
    </row>
    <row r="995" spans="3:5" ht="15.75" customHeight="1" x14ac:dyDescent="0.2">
      <c r="C995" s="490"/>
      <c r="D995" s="547"/>
      <c r="E995" s="671"/>
    </row>
    <row r="996" spans="3:5" ht="15.75" customHeight="1" x14ac:dyDescent="0.2">
      <c r="C996" s="490"/>
      <c r="D996" s="547"/>
      <c r="E996" s="671"/>
    </row>
    <row r="997" spans="3:5" ht="15.75" customHeight="1" x14ac:dyDescent="0.2">
      <c r="C997" s="490"/>
      <c r="D997" s="547"/>
      <c r="E997" s="671"/>
    </row>
    <row r="998" spans="3:5" ht="15.75" customHeight="1" x14ac:dyDescent="0.2">
      <c r="C998" s="490"/>
      <c r="D998" s="547"/>
      <c r="E998" s="671"/>
    </row>
    <row r="999" spans="3:5" ht="15.75" customHeight="1" x14ac:dyDescent="0.2">
      <c r="C999" s="490"/>
      <c r="D999" s="547"/>
      <c r="E999" s="671"/>
    </row>
    <row r="1000" spans="3:5" ht="15.75" customHeight="1" x14ac:dyDescent="0.2">
      <c r="C1000" s="490"/>
      <c r="D1000" s="547"/>
      <c r="E1000" s="671"/>
    </row>
  </sheetData>
  <autoFilter ref="A6:W162" xr:uid="{00000000-0001-0000-0700-000000000000}"/>
  <mergeCells count="5">
    <mergeCell ref="A4:J4"/>
    <mergeCell ref="K4:M4"/>
    <mergeCell ref="N4:O4"/>
    <mergeCell ref="A5:D5"/>
    <mergeCell ref="G5:I5"/>
  </mergeCells>
  <conditionalFormatting sqref="L7:L31">
    <cfRule type="containsBlanks" dxfId="27" priority="77">
      <formula>LEN(TRIM(L7))=0</formula>
    </cfRule>
  </conditionalFormatting>
  <conditionalFormatting sqref="L33:L50">
    <cfRule type="containsBlanks" dxfId="26" priority="78">
      <formula>LEN(TRIM(L33))=0</formula>
    </cfRule>
  </conditionalFormatting>
  <conditionalFormatting sqref="L52:L62">
    <cfRule type="containsBlanks" dxfId="25" priority="79">
      <formula>LEN(TRIM(L52))=0</formula>
    </cfRule>
  </conditionalFormatting>
  <conditionalFormatting sqref="L65:L99">
    <cfRule type="containsBlanks" dxfId="24" priority="80">
      <formula>LEN(TRIM(L65))=0</formula>
    </cfRule>
  </conditionalFormatting>
  <conditionalFormatting sqref="L101:L110">
    <cfRule type="containsBlanks" dxfId="23" priority="82">
      <formula>LEN(TRIM(L101))=0</formula>
    </cfRule>
  </conditionalFormatting>
  <conditionalFormatting sqref="L112:L118">
    <cfRule type="containsBlanks" dxfId="22" priority="83">
      <formula>LEN(TRIM(L112))=0</formula>
    </cfRule>
  </conditionalFormatting>
  <conditionalFormatting sqref="L120:L126">
    <cfRule type="containsBlanks" dxfId="21" priority="84">
      <formula>LEN(TRIM(L120))=0</formula>
    </cfRule>
  </conditionalFormatting>
  <conditionalFormatting sqref="L128:L140">
    <cfRule type="containsBlanks" dxfId="20" priority="85">
      <formula>LEN(TRIM(L128))=0</formula>
    </cfRule>
  </conditionalFormatting>
  <conditionalFormatting sqref="L142:L162">
    <cfRule type="containsBlanks" dxfId="19" priority="86">
      <formula>LEN(TRIM(L142))=0</formula>
    </cfRule>
  </conditionalFormatting>
  <conditionalFormatting sqref="N7:N31">
    <cfRule type="containsBlanks" dxfId="18" priority="43">
      <formula>LEN(TRIM(N7))=0</formula>
    </cfRule>
  </conditionalFormatting>
  <conditionalFormatting sqref="N33:N50">
    <cfRule type="containsBlanks" dxfId="17" priority="38">
      <formula>LEN(TRIM(N33))=0</formula>
    </cfRule>
  </conditionalFormatting>
  <conditionalFormatting sqref="N52:N62">
    <cfRule type="containsBlanks" dxfId="16" priority="33">
      <formula>LEN(TRIM(N52))=0</formula>
    </cfRule>
  </conditionalFormatting>
  <conditionalFormatting sqref="N65:N99">
    <cfRule type="containsBlanks" dxfId="15" priority="16">
      <formula>LEN(TRIM(N65))=0</formula>
    </cfRule>
  </conditionalFormatting>
  <conditionalFormatting sqref="N101:N110">
    <cfRule type="containsBlanks" dxfId="14" priority="7">
      <formula>LEN(TRIM(N101))=0</formula>
    </cfRule>
  </conditionalFormatting>
  <conditionalFormatting sqref="N112:N118">
    <cfRule type="containsBlanks" dxfId="13" priority="6">
      <formula>LEN(TRIM(N112))=0</formula>
    </cfRule>
  </conditionalFormatting>
  <conditionalFormatting sqref="N120:N126">
    <cfRule type="containsBlanks" dxfId="12" priority="5">
      <formula>LEN(TRIM(N120))=0</formula>
    </cfRule>
  </conditionalFormatting>
  <conditionalFormatting sqref="N128:N140">
    <cfRule type="containsBlanks" dxfId="11" priority="3">
      <formula>LEN(TRIM(N128))=0</formula>
    </cfRule>
  </conditionalFormatting>
  <conditionalFormatting sqref="N142:N162">
    <cfRule type="containsBlanks" dxfId="10" priority="1">
      <formula>LEN(TRIM(N142))=0</formula>
    </cfRule>
  </conditionalFormatting>
  <hyperlinks>
    <hyperlink ref="K7" r:id="rId1" xr:uid="{00000000-0004-0000-0700-000000000000}"/>
    <hyperlink ref="K9" r:id="rId2" xr:uid="{00000000-0004-0000-0700-000001000000}"/>
    <hyperlink ref="K10" r:id="rId3" xr:uid="{00000000-0004-0000-0700-000002000000}"/>
    <hyperlink ref="K11" r:id="rId4" xr:uid="{00000000-0004-0000-0700-000003000000}"/>
    <hyperlink ref="K12" r:id="rId5" xr:uid="{00000000-0004-0000-0700-000004000000}"/>
    <hyperlink ref="K13" r:id="rId6" xr:uid="{00000000-0004-0000-0700-000005000000}"/>
    <hyperlink ref="K14" r:id="rId7" xr:uid="{00000000-0004-0000-0700-000006000000}"/>
    <hyperlink ref="K15" r:id="rId8" xr:uid="{00000000-0004-0000-0700-000007000000}"/>
    <hyperlink ref="K16" r:id="rId9" xr:uid="{00000000-0004-0000-0700-000008000000}"/>
    <hyperlink ref="K17" r:id="rId10" xr:uid="{00000000-0004-0000-0700-000009000000}"/>
    <hyperlink ref="K18" r:id="rId11" xr:uid="{00000000-0004-0000-0700-00000A000000}"/>
    <hyperlink ref="K19" r:id="rId12" xr:uid="{00000000-0004-0000-0700-00000B000000}"/>
    <hyperlink ref="K20" r:id="rId13" xr:uid="{00000000-0004-0000-0700-00000C000000}"/>
    <hyperlink ref="K21" r:id="rId14" xr:uid="{00000000-0004-0000-0700-00000D000000}"/>
    <hyperlink ref="K22" r:id="rId15" xr:uid="{00000000-0004-0000-0700-00000E000000}"/>
    <hyperlink ref="K23" r:id="rId16" xr:uid="{00000000-0004-0000-0700-00000F000000}"/>
    <hyperlink ref="K24" r:id="rId17" xr:uid="{00000000-0004-0000-0700-000010000000}"/>
    <hyperlink ref="K25" r:id="rId18" xr:uid="{00000000-0004-0000-0700-000011000000}"/>
    <hyperlink ref="K26" r:id="rId19" xr:uid="{00000000-0004-0000-0700-000012000000}"/>
    <hyperlink ref="K27" r:id="rId20" xr:uid="{00000000-0004-0000-0700-000013000000}"/>
    <hyperlink ref="K28" r:id="rId21" xr:uid="{00000000-0004-0000-0700-000014000000}"/>
    <hyperlink ref="K29" r:id="rId22" xr:uid="{00000000-0004-0000-0700-000015000000}"/>
    <hyperlink ref="K30" r:id="rId23" xr:uid="{00000000-0004-0000-0700-000016000000}"/>
    <hyperlink ref="K31" r:id="rId24" xr:uid="{00000000-0004-0000-0700-000017000000}"/>
    <hyperlink ref="K33" r:id="rId25" xr:uid="{00000000-0004-0000-0700-000018000000}"/>
    <hyperlink ref="K34" r:id="rId26" xr:uid="{00000000-0004-0000-0700-000019000000}"/>
    <hyperlink ref="K35" r:id="rId27" xr:uid="{00000000-0004-0000-0700-00001A000000}"/>
    <hyperlink ref="K36" r:id="rId28" xr:uid="{00000000-0004-0000-0700-00001B000000}"/>
    <hyperlink ref="K37" r:id="rId29" xr:uid="{00000000-0004-0000-0700-00001C000000}"/>
    <hyperlink ref="K38" r:id="rId30" xr:uid="{00000000-0004-0000-0700-00001D000000}"/>
    <hyperlink ref="K39" r:id="rId31" xr:uid="{00000000-0004-0000-0700-00001E000000}"/>
    <hyperlink ref="K40" r:id="rId32" xr:uid="{00000000-0004-0000-0700-00001F000000}"/>
    <hyperlink ref="K41" r:id="rId33" xr:uid="{00000000-0004-0000-0700-000020000000}"/>
    <hyperlink ref="K42" r:id="rId34" xr:uid="{00000000-0004-0000-0700-000021000000}"/>
    <hyperlink ref="K43" r:id="rId35" xr:uid="{00000000-0004-0000-0700-000022000000}"/>
    <hyperlink ref="K44" r:id="rId36" xr:uid="{00000000-0004-0000-0700-000023000000}"/>
    <hyperlink ref="K45" r:id="rId37" xr:uid="{00000000-0004-0000-0700-000024000000}"/>
    <hyperlink ref="K46" r:id="rId38" xr:uid="{00000000-0004-0000-0700-000025000000}"/>
    <hyperlink ref="K47" r:id="rId39" xr:uid="{00000000-0004-0000-0700-000026000000}"/>
    <hyperlink ref="K48" r:id="rId40" xr:uid="{00000000-0004-0000-0700-000027000000}"/>
    <hyperlink ref="K49" r:id="rId41" xr:uid="{00000000-0004-0000-0700-000028000000}"/>
    <hyperlink ref="K50" r:id="rId42" xr:uid="{00000000-0004-0000-0700-000029000000}"/>
    <hyperlink ref="K52" r:id="rId43" xr:uid="{00000000-0004-0000-0700-00002A000000}"/>
    <hyperlink ref="K53" r:id="rId44" xr:uid="{00000000-0004-0000-0700-00002B000000}"/>
    <hyperlink ref="K54" r:id="rId45" xr:uid="{00000000-0004-0000-0700-00002C000000}"/>
    <hyperlink ref="K55" r:id="rId46" xr:uid="{00000000-0004-0000-0700-00002D000000}"/>
    <hyperlink ref="K56" r:id="rId47" xr:uid="{00000000-0004-0000-0700-00002E000000}"/>
    <hyperlink ref="K57" r:id="rId48" xr:uid="{00000000-0004-0000-0700-00002F000000}"/>
    <hyperlink ref="K58" r:id="rId49" xr:uid="{00000000-0004-0000-0700-000030000000}"/>
    <hyperlink ref="K59" r:id="rId50" xr:uid="{00000000-0004-0000-0700-000031000000}"/>
    <hyperlink ref="K60" r:id="rId51" xr:uid="{00000000-0004-0000-0700-000032000000}"/>
    <hyperlink ref="K61" r:id="rId52" xr:uid="{00000000-0004-0000-0700-000033000000}"/>
    <hyperlink ref="K62" r:id="rId53" xr:uid="{00000000-0004-0000-0700-000034000000}"/>
    <hyperlink ref="K65" r:id="rId54" xr:uid="{00000000-0004-0000-0700-000035000000}"/>
    <hyperlink ref="K66" r:id="rId55" xr:uid="{00000000-0004-0000-0700-000036000000}"/>
    <hyperlink ref="K67" r:id="rId56" xr:uid="{00000000-0004-0000-0700-000037000000}"/>
    <hyperlink ref="K68" r:id="rId57" xr:uid="{00000000-0004-0000-0700-000038000000}"/>
    <hyperlink ref="K69" r:id="rId58" xr:uid="{00000000-0004-0000-0700-000039000000}"/>
    <hyperlink ref="K70" r:id="rId59" xr:uid="{00000000-0004-0000-0700-00003A000000}"/>
    <hyperlink ref="K71" r:id="rId60" xr:uid="{00000000-0004-0000-0700-00003B000000}"/>
    <hyperlink ref="K72" r:id="rId61" xr:uid="{00000000-0004-0000-0700-00003C000000}"/>
    <hyperlink ref="K73" r:id="rId62" xr:uid="{00000000-0004-0000-0700-00003D000000}"/>
    <hyperlink ref="K74" r:id="rId63" xr:uid="{00000000-0004-0000-0700-00003E000000}"/>
    <hyperlink ref="M74" r:id="rId64" xr:uid="{00000000-0004-0000-0700-00003F000000}"/>
    <hyperlink ref="K75" r:id="rId65" xr:uid="{00000000-0004-0000-0700-000040000000}"/>
    <hyperlink ref="K76" r:id="rId66" xr:uid="{00000000-0004-0000-0700-000041000000}"/>
    <hyperlink ref="K77" r:id="rId67" xr:uid="{00000000-0004-0000-0700-000042000000}"/>
    <hyperlink ref="K78" r:id="rId68" xr:uid="{00000000-0004-0000-0700-000043000000}"/>
    <hyperlink ref="K79" r:id="rId69" xr:uid="{00000000-0004-0000-0700-000044000000}"/>
    <hyperlink ref="K81" r:id="rId70" xr:uid="{00000000-0004-0000-0700-000045000000}"/>
    <hyperlink ref="K82" r:id="rId71" xr:uid="{00000000-0004-0000-0700-000046000000}"/>
    <hyperlink ref="K83" r:id="rId72" xr:uid="{00000000-0004-0000-0700-000047000000}"/>
    <hyperlink ref="K84" r:id="rId73" xr:uid="{00000000-0004-0000-0700-000048000000}"/>
    <hyperlink ref="K85" r:id="rId74" xr:uid="{00000000-0004-0000-0700-000049000000}"/>
    <hyperlink ref="K86" r:id="rId75" xr:uid="{00000000-0004-0000-0700-00004A000000}"/>
    <hyperlink ref="K87" r:id="rId76" xr:uid="{00000000-0004-0000-0700-00004B000000}"/>
    <hyperlink ref="K89" r:id="rId77" xr:uid="{00000000-0004-0000-0700-00004C000000}"/>
    <hyperlink ref="K90" r:id="rId78" xr:uid="{00000000-0004-0000-0700-00004D000000}"/>
    <hyperlink ref="K91" r:id="rId79" xr:uid="{00000000-0004-0000-0700-00004E000000}"/>
    <hyperlink ref="K92" r:id="rId80" xr:uid="{00000000-0004-0000-0700-00004F000000}"/>
    <hyperlink ref="K93" r:id="rId81" xr:uid="{00000000-0004-0000-0700-000050000000}"/>
    <hyperlink ref="K94" r:id="rId82" xr:uid="{00000000-0004-0000-0700-000051000000}"/>
    <hyperlink ref="K95" r:id="rId83" xr:uid="{00000000-0004-0000-0700-000052000000}"/>
    <hyperlink ref="K96" r:id="rId84" xr:uid="{00000000-0004-0000-0700-000053000000}"/>
    <hyperlink ref="K97" r:id="rId85" xr:uid="{00000000-0004-0000-0700-000054000000}"/>
    <hyperlink ref="K98" r:id="rId86" xr:uid="{00000000-0004-0000-0700-000055000000}"/>
    <hyperlink ref="K99" r:id="rId87" xr:uid="{00000000-0004-0000-0700-000056000000}"/>
    <hyperlink ref="K101" r:id="rId88" xr:uid="{00000000-0004-0000-0700-000057000000}"/>
    <hyperlink ref="K102" r:id="rId89" xr:uid="{00000000-0004-0000-0700-000058000000}"/>
    <hyperlink ref="K103" r:id="rId90" xr:uid="{00000000-0004-0000-0700-000059000000}"/>
    <hyperlink ref="K104" r:id="rId91" xr:uid="{00000000-0004-0000-0700-00005A000000}"/>
    <hyperlink ref="K105" r:id="rId92" xr:uid="{00000000-0004-0000-0700-00005B000000}"/>
    <hyperlink ref="K106" r:id="rId93" xr:uid="{00000000-0004-0000-0700-00005C000000}"/>
    <hyperlink ref="K107" r:id="rId94" xr:uid="{00000000-0004-0000-0700-00005D000000}"/>
    <hyperlink ref="K108" r:id="rId95" xr:uid="{00000000-0004-0000-0700-00005E000000}"/>
    <hyperlink ref="K109" r:id="rId96" xr:uid="{00000000-0004-0000-0700-00005F000000}"/>
    <hyperlink ref="K110" r:id="rId97" xr:uid="{00000000-0004-0000-0700-000060000000}"/>
    <hyperlink ref="K112" r:id="rId98" xr:uid="{00000000-0004-0000-0700-000061000000}"/>
    <hyperlink ref="K113" r:id="rId99" xr:uid="{00000000-0004-0000-0700-000062000000}"/>
    <hyperlink ref="M113" r:id="rId100" xr:uid="{00000000-0004-0000-0700-000063000000}"/>
    <hyperlink ref="K114" r:id="rId101" xr:uid="{00000000-0004-0000-0700-000064000000}"/>
    <hyperlink ref="K115" r:id="rId102" xr:uid="{00000000-0004-0000-0700-000065000000}"/>
    <hyperlink ref="K116" r:id="rId103" xr:uid="{00000000-0004-0000-0700-000066000000}"/>
    <hyperlink ref="K117" r:id="rId104" xr:uid="{00000000-0004-0000-0700-000067000000}"/>
    <hyperlink ref="K118" r:id="rId105" xr:uid="{00000000-0004-0000-0700-000068000000}"/>
    <hyperlink ref="M118" r:id="rId106" xr:uid="{00000000-0004-0000-0700-000069000000}"/>
    <hyperlink ref="K120" r:id="rId107" xr:uid="{00000000-0004-0000-0700-00006A000000}"/>
    <hyperlink ref="K121" r:id="rId108" xr:uid="{00000000-0004-0000-0700-00006B000000}"/>
    <hyperlink ref="K122" r:id="rId109" xr:uid="{00000000-0004-0000-0700-00006C000000}"/>
    <hyperlink ref="K123" r:id="rId110" xr:uid="{00000000-0004-0000-0700-00006D000000}"/>
    <hyperlink ref="K124" r:id="rId111" xr:uid="{00000000-0004-0000-0700-00006E000000}"/>
    <hyperlink ref="K125" r:id="rId112" xr:uid="{00000000-0004-0000-0700-00006F000000}"/>
    <hyperlink ref="K126" r:id="rId113" xr:uid="{00000000-0004-0000-0700-000070000000}"/>
    <hyperlink ref="K128" r:id="rId114" xr:uid="{00000000-0004-0000-0700-000071000000}"/>
    <hyperlink ref="K142" r:id="rId115" xr:uid="{00000000-0004-0000-0700-00007E000000}"/>
    <hyperlink ref="K143" r:id="rId116" xr:uid="{00000000-0004-0000-0700-00007F000000}"/>
    <hyperlink ref="K144" r:id="rId117" xr:uid="{00000000-0004-0000-0700-000080000000}"/>
    <hyperlink ref="K145" r:id="rId118" xr:uid="{00000000-0004-0000-0700-000081000000}"/>
    <hyperlink ref="K146" r:id="rId119" xr:uid="{00000000-0004-0000-0700-000082000000}"/>
    <hyperlink ref="K147" r:id="rId120" xr:uid="{00000000-0004-0000-0700-000083000000}"/>
    <hyperlink ref="K148" r:id="rId121" xr:uid="{00000000-0004-0000-0700-000084000000}"/>
    <hyperlink ref="K149" r:id="rId122" xr:uid="{00000000-0004-0000-0700-000085000000}"/>
    <hyperlink ref="K150" r:id="rId123" xr:uid="{00000000-0004-0000-0700-000086000000}"/>
    <hyperlink ref="K151" r:id="rId124" xr:uid="{00000000-0004-0000-0700-000087000000}"/>
    <hyperlink ref="K153" r:id="rId125" xr:uid="{00000000-0004-0000-0700-000089000000}"/>
    <hyperlink ref="K154" r:id="rId126" xr:uid="{00000000-0004-0000-0700-00008A000000}"/>
    <hyperlink ref="K155" r:id="rId127" xr:uid="{00000000-0004-0000-0700-00008B000000}"/>
    <hyperlink ref="K156" r:id="rId128" xr:uid="{00000000-0004-0000-0700-00008C000000}"/>
    <hyperlink ref="K157" r:id="rId129" xr:uid="{00000000-0004-0000-0700-00008D000000}"/>
    <hyperlink ref="K158" r:id="rId130" xr:uid="{00000000-0004-0000-0700-00008E000000}"/>
    <hyperlink ref="K159" r:id="rId131" xr:uid="{00000000-0004-0000-0700-00008F000000}"/>
    <hyperlink ref="K162" r:id="rId132" xr:uid="{00000000-0004-0000-0700-000092000000}"/>
    <hyperlink ref="K8" r:id="rId133" xr:uid="{164FC33B-D8CA-4A2A-9FA6-6C21E56FA670}"/>
    <hyperlink ref="K129:K140" r:id="rId134" display="https://fuga.gov.co/transparencia-y-acceso-a-la-informacion-publica/datos-abiertos?field_fecha_de_emision_value=All&amp;term_node_tid_depth=114" xr:uid="{CA24C912-A001-4A86-ADC4-A4A3C8B26861}"/>
    <hyperlink ref="K152" r:id="rId135" xr:uid="{6C4D48FA-4905-4974-AF54-1B8335526C25}"/>
    <hyperlink ref="K160" r:id="rId136" xr:uid="{88849EE5-47DA-4E66-9633-E02B6516F788}"/>
    <hyperlink ref="K161" r:id="rId137" xr:uid="{CD467F0F-CB6D-4AD8-A51D-855A2F5DB297}"/>
    <hyperlink ref="K88" r:id="rId138" xr:uid="{DE0C7548-B55D-4FCB-B29C-393B6D788BA3}"/>
  </hyperlinks>
  <printOptions horizontalCentered="1"/>
  <pageMargins left="0.23622047244094491" right="0.23622047244094491" top="0.39370078740157483" bottom="0.35433070866141736" header="0" footer="0"/>
  <pageSetup orientation="landscape" r:id="rId139"/>
  <headerFooter>
    <oddFooter>&amp;LV3-13-08-2021</oddFooter>
  </headerFooter>
  <rowBreaks count="3" manualBreakCount="3">
    <brk id="82" man="1"/>
    <brk id="157" man="1"/>
    <brk id="126" man="1"/>
  </rowBreaks>
  <drawing r:id="rId140"/>
  <legacyDrawing r:id="rId141"/>
  <extLst>
    <ext xmlns:x14="http://schemas.microsoft.com/office/spreadsheetml/2009/9/main" uri="{CCE6A557-97BC-4b89-ADB6-D9C93CAAB3DF}">
      <x14:dataValidations xmlns:xm="http://schemas.microsoft.com/office/excel/2006/main" count="1">
        <x14:dataValidation type="list" allowBlank="1" showErrorMessage="1" xr:uid="{00000000-0002-0000-0700-000000000000}">
          <x14:formula1>
            <xm:f>'Listas '!$B$4:$B$6</xm:f>
          </x14:formula1>
          <xm:sqref>L7:L8 L10 L79:L82 L107:L110 L112:L118 L120:L126 L128:L140 L142:L159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topLeftCell="A147" zoomScaleNormal="100" workbookViewId="0">
      <selection activeCell="F154" sqref="F154:F155"/>
    </sheetView>
  </sheetViews>
  <sheetFormatPr baseColWidth="10" defaultColWidth="12.625" defaultRowHeight="15" customHeight="1" x14ac:dyDescent="0.25"/>
  <cols>
    <col min="1" max="1" width="10.125" style="427" customWidth="1"/>
    <col min="2" max="2" width="25.125" style="427" customWidth="1"/>
    <col min="3" max="3" width="56.625" style="427" customWidth="1"/>
    <col min="4" max="4" width="23.75" style="427" customWidth="1"/>
    <col min="5" max="6" width="25.125" style="427" customWidth="1"/>
    <col min="7" max="7" width="5.125" style="427" customWidth="1"/>
    <col min="8" max="8" width="6.875" style="427" customWidth="1"/>
    <col min="9" max="9" width="54.375" style="427" customWidth="1"/>
    <col min="10" max="10" width="21.625" style="427" customWidth="1"/>
    <col min="11" max="26" width="9.375" style="427" customWidth="1"/>
    <col min="27" max="16384" width="12.625" style="427"/>
  </cols>
  <sheetData>
    <row r="1" spans="1:26" ht="30.75" customHeight="1" x14ac:dyDescent="0.25">
      <c r="A1" s="775" t="s">
        <v>912</v>
      </c>
      <c r="B1" s="776"/>
      <c r="C1" s="776"/>
      <c r="D1" s="776"/>
      <c r="E1" s="776"/>
      <c r="F1" s="777"/>
      <c r="G1" s="611"/>
      <c r="H1" s="611"/>
      <c r="I1" s="611"/>
      <c r="J1" s="611"/>
      <c r="K1" s="611"/>
      <c r="L1" s="611"/>
      <c r="M1" s="611"/>
      <c r="N1" s="611"/>
      <c r="O1" s="611"/>
      <c r="P1" s="611"/>
      <c r="Q1" s="611"/>
      <c r="R1" s="611"/>
      <c r="S1" s="611"/>
      <c r="T1" s="611"/>
      <c r="U1" s="611"/>
      <c r="V1" s="611"/>
      <c r="W1" s="611"/>
      <c r="X1" s="611"/>
      <c r="Y1" s="611"/>
      <c r="Z1" s="611"/>
    </row>
    <row r="2" spans="1:26" ht="31.5" x14ac:dyDescent="0.25">
      <c r="A2" s="619" t="s">
        <v>251</v>
      </c>
      <c r="B2" s="619" t="s">
        <v>252</v>
      </c>
      <c r="C2" s="619" t="s">
        <v>253</v>
      </c>
      <c r="D2" s="620" t="s">
        <v>913</v>
      </c>
      <c r="E2" s="621" t="s">
        <v>914</v>
      </c>
      <c r="F2" s="621" t="s">
        <v>915</v>
      </c>
      <c r="G2" s="611"/>
      <c r="H2" s="611"/>
      <c r="I2" s="611"/>
      <c r="J2" s="611"/>
      <c r="K2" s="611"/>
      <c r="L2" s="611"/>
      <c r="M2" s="611"/>
      <c r="N2" s="611"/>
      <c r="O2" s="611"/>
      <c r="P2" s="611"/>
      <c r="Q2" s="611"/>
      <c r="R2" s="611"/>
      <c r="S2" s="611"/>
      <c r="T2" s="611"/>
      <c r="U2" s="611"/>
      <c r="V2" s="611"/>
      <c r="W2" s="611"/>
      <c r="X2" s="611"/>
      <c r="Y2" s="611"/>
      <c r="Z2" s="611"/>
    </row>
    <row r="3" spans="1:26" ht="21.75" customHeight="1" x14ac:dyDescent="0.25">
      <c r="A3" s="622">
        <v>1</v>
      </c>
      <c r="B3" s="623" t="s">
        <v>455</v>
      </c>
      <c r="C3" s="623" t="s">
        <v>456</v>
      </c>
      <c r="D3" s="504">
        <v>1</v>
      </c>
      <c r="E3" s="624">
        <f>+D3</f>
        <v>1</v>
      </c>
      <c r="F3" s="780">
        <f>+AVERAGE(E3:E18)</f>
        <v>1</v>
      </c>
      <c r="G3" s="611"/>
      <c r="H3" s="611"/>
      <c r="I3" s="611"/>
      <c r="J3" s="611"/>
      <c r="K3" s="611"/>
      <c r="L3" s="611"/>
      <c r="M3" s="611"/>
      <c r="N3" s="611"/>
      <c r="O3" s="611"/>
      <c r="P3" s="611"/>
      <c r="Q3" s="611"/>
      <c r="R3" s="611"/>
      <c r="S3" s="611"/>
      <c r="T3" s="611"/>
      <c r="U3" s="611"/>
      <c r="V3" s="611"/>
      <c r="W3" s="611"/>
      <c r="X3" s="611"/>
      <c r="Y3" s="611"/>
      <c r="Z3" s="611"/>
    </row>
    <row r="4" spans="1:26" ht="15.75" x14ac:dyDescent="0.25">
      <c r="A4" s="625">
        <f>+A3+1</f>
        <v>2</v>
      </c>
      <c r="B4" s="623"/>
      <c r="C4" s="623" t="s">
        <v>461</v>
      </c>
      <c r="D4" s="504">
        <v>1</v>
      </c>
      <c r="E4" s="624">
        <f>+AVERAGE(D4:D8)</f>
        <v>1</v>
      </c>
      <c r="F4" s="781"/>
      <c r="G4" s="611"/>
      <c r="H4" s="611"/>
      <c r="I4" s="611"/>
      <c r="J4" s="611"/>
      <c r="K4" s="611"/>
      <c r="L4" s="611"/>
      <c r="M4" s="611"/>
      <c r="N4" s="611"/>
      <c r="O4" s="611"/>
      <c r="P4" s="611"/>
      <c r="Q4" s="611"/>
      <c r="R4" s="611"/>
      <c r="S4" s="611"/>
      <c r="T4" s="611"/>
      <c r="U4" s="611"/>
      <c r="V4" s="611"/>
      <c r="W4" s="611"/>
      <c r="X4" s="611"/>
      <c r="Y4" s="611"/>
      <c r="Z4" s="611"/>
    </row>
    <row r="5" spans="1:26" ht="15.75" x14ac:dyDescent="0.25">
      <c r="A5" s="625">
        <f t="shared" ref="A5:A68" si="0">+A4+1</f>
        <v>3</v>
      </c>
      <c r="B5" s="623"/>
      <c r="C5" s="623"/>
      <c r="D5" s="506">
        <v>1</v>
      </c>
      <c r="E5" s="626"/>
      <c r="F5" s="781"/>
      <c r="G5" s="611"/>
      <c r="H5" s="611"/>
      <c r="I5" s="611"/>
      <c r="J5" s="611"/>
      <c r="K5" s="611"/>
      <c r="L5" s="611"/>
      <c r="M5" s="611"/>
      <c r="N5" s="611"/>
      <c r="O5" s="611"/>
      <c r="P5" s="611"/>
      <c r="Q5" s="611"/>
      <c r="R5" s="611"/>
      <c r="S5" s="611"/>
      <c r="T5" s="611"/>
      <c r="U5" s="611"/>
      <c r="V5" s="611"/>
      <c r="W5" s="611"/>
      <c r="X5" s="611"/>
      <c r="Y5" s="611"/>
      <c r="Z5" s="611"/>
    </row>
    <row r="6" spans="1:26" ht="15.75" x14ac:dyDescent="0.25">
      <c r="A6" s="625">
        <f t="shared" si="0"/>
        <v>4</v>
      </c>
      <c r="B6" s="623"/>
      <c r="C6" s="623"/>
      <c r="D6" s="506">
        <v>1</v>
      </c>
      <c r="E6" s="626"/>
      <c r="F6" s="781"/>
      <c r="G6" s="611"/>
      <c r="H6" s="611"/>
      <c r="I6" s="611"/>
      <c r="J6" s="611"/>
      <c r="K6" s="611"/>
      <c r="L6" s="611"/>
      <c r="M6" s="611"/>
      <c r="N6" s="611"/>
      <c r="O6" s="611"/>
      <c r="P6" s="611"/>
      <c r="Q6" s="611"/>
      <c r="R6" s="611"/>
      <c r="S6" s="611"/>
      <c r="T6" s="611"/>
      <c r="U6" s="611"/>
      <c r="V6" s="611"/>
      <c r="W6" s="611"/>
      <c r="X6" s="611"/>
      <c r="Y6" s="611"/>
      <c r="Z6" s="611"/>
    </row>
    <row r="7" spans="1:26" ht="14.25" customHeight="1" x14ac:dyDescent="0.25">
      <c r="A7" s="625">
        <f t="shared" si="0"/>
        <v>5</v>
      </c>
      <c r="B7" s="623"/>
      <c r="C7" s="623"/>
      <c r="D7" s="506">
        <v>1</v>
      </c>
      <c r="E7" s="626"/>
      <c r="F7" s="781"/>
      <c r="G7" s="611"/>
      <c r="H7" s="611"/>
      <c r="I7" s="778" t="s">
        <v>916</v>
      </c>
      <c r="J7" s="779"/>
      <c r="K7" s="611"/>
      <c r="L7" s="611"/>
      <c r="M7" s="611"/>
      <c r="N7" s="611"/>
      <c r="O7" s="611"/>
      <c r="P7" s="611"/>
      <c r="Q7" s="611"/>
      <c r="R7" s="611"/>
      <c r="S7" s="611"/>
      <c r="T7" s="611"/>
      <c r="U7" s="611"/>
      <c r="V7" s="611"/>
      <c r="W7" s="611"/>
      <c r="X7" s="611"/>
      <c r="Y7" s="611"/>
      <c r="Z7" s="611"/>
    </row>
    <row r="8" spans="1:26" ht="15.75" x14ac:dyDescent="0.25">
      <c r="A8" s="625">
        <f t="shared" si="0"/>
        <v>6</v>
      </c>
      <c r="B8" s="623"/>
      <c r="C8" s="623"/>
      <c r="D8" s="506">
        <v>1</v>
      </c>
      <c r="E8" s="626"/>
      <c r="F8" s="781"/>
      <c r="G8" s="611"/>
      <c r="H8" s="611"/>
      <c r="I8" s="613" t="s">
        <v>252</v>
      </c>
      <c r="J8" s="613" t="s">
        <v>917</v>
      </c>
      <c r="K8" s="611"/>
      <c r="L8" s="611"/>
      <c r="M8" s="611"/>
      <c r="N8" s="611"/>
      <c r="O8" s="611"/>
      <c r="P8" s="611"/>
      <c r="Q8" s="611"/>
      <c r="R8" s="611"/>
      <c r="S8" s="611"/>
      <c r="T8" s="611"/>
      <c r="U8" s="611"/>
      <c r="V8" s="611"/>
      <c r="W8" s="611"/>
      <c r="X8" s="611"/>
      <c r="Y8" s="611"/>
      <c r="Z8" s="611"/>
    </row>
    <row r="9" spans="1:26" ht="31.5" x14ac:dyDescent="0.25">
      <c r="A9" s="625">
        <f t="shared" si="0"/>
        <v>7</v>
      </c>
      <c r="B9" s="623"/>
      <c r="C9" s="623" t="s">
        <v>476</v>
      </c>
      <c r="D9" s="506">
        <v>1</v>
      </c>
      <c r="E9" s="624">
        <f>+AVERAGE(D9:D11)</f>
        <v>1</v>
      </c>
      <c r="F9" s="781"/>
      <c r="G9" s="611"/>
      <c r="H9" s="611"/>
      <c r="I9" s="614" t="s">
        <v>455</v>
      </c>
      <c r="J9" s="612">
        <f>+F3</f>
        <v>1</v>
      </c>
      <c r="K9" s="611"/>
      <c r="L9" s="611"/>
      <c r="M9" s="611"/>
      <c r="N9" s="611"/>
      <c r="O9" s="611"/>
      <c r="P9" s="611"/>
      <c r="Q9" s="611"/>
      <c r="R9" s="611"/>
      <c r="S9" s="611"/>
      <c r="T9" s="611"/>
      <c r="U9" s="611"/>
      <c r="V9" s="611"/>
      <c r="W9" s="611"/>
      <c r="X9" s="611"/>
      <c r="Y9" s="611"/>
      <c r="Z9" s="611"/>
    </row>
    <row r="10" spans="1:26" ht="15.75" x14ac:dyDescent="0.25">
      <c r="A10" s="625">
        <f t="shared" si="0"/>
        <v>8</v>
      </c>
      <c r="B10" s="623"/>
      <c r="C10" s="623"/>
      <c r="D10" s="506">
        <v>1</v>
      </c>
      <c r="E10" s="626"/>
      <c r="F10" s="781"/>
      <c r="G10" s="611"/>
      <c r="H10" s="611"/>
      <c r="I10" s="614" t="s">
        <v>918</v>
      </c>
      <c r="J10" s="612">
        <f>+F19</f>
        <v>1</v>
      </c>
      <c r="K10" s="611"/>
      <c r="L10" s="611"/>
      <c r="M10" s="611"/>
      <c r="N10" s="611"/>
      <c r="O10" s="611"/>
      <c r="P10" s="611"/>
      <c r="Q10" s="611"/>
      <c r="R10" s="611"/>
      <c r="S10" s="611"/>
      <c r="T10" s="611"/>
      <c r="U10" s="611"/>
      <c r="V10" s="611"/>
      <c r="W10" s="611"/>
      <c r="X10" s="611"/>
      <c r="Y10" s="611"/>
      <c r="Z10" s="611"/>
    </row>
    <row r="11" spans="1:26" ht="15.75" x14ac:dyDescent="0.25">
      <c r="A11" s="625">
        <f t="shared" si="0"/>
        <v>9</v>
      </c>
      <c r="B11" s="623"/>
      <c r="C11" s="623"/>
      <c r="D11" s="506">
        <v>1</v>
      </c>
      <c r="E11" s="626"/>
      <c r="F11" s="781"/>
      <c r="G11" s="611"/>
      <c r="H11" s="611"/>
      <c r="I11" s="614" t="s">
        <v>919</v>
      </c>
      <c r="J11" s="612">
        <f>+F57</f>
        <v>1</v>
      </c>
      <c r="K11" s="611"/>
      <c r="L11" s="611"/>
      <c r="M11" s="611"/>
      <c r="N11" s="611"/>
      <c r="O11" s="611"/>
      <c r="P11" s="611"/>
      <c r="Q11" s="611"/>
      <c r="R11" s="611"/>
      <c r="S11" s="611"/>
      <c r="T11" s="611"/>
      <c r="U11" s="611"/>
      <c r="V11" s="611"/>
      <c r="W11" s="611"/>
      <c r="X11" s="611"/>
      <c r="Y11" s="611"/>
      <c r="Z11" s="611"/>
    </row>
    <row r="12" spans="1:26" ht="15.75" x14ac:dyDescent="0.25">
      <c r="A12" s="625">
        <f t="shared" si="0"/>
        <v>10</v>
      </c>
      <c r="B12" s="623"/>
      <c r="C12" s="623" t="s">
        <v>483</v>
      </c>
      <c r="D12" s="506">
        <v>1</v>
      </c>
      <c r="E12" s="624">
        <f>+AVERAGE(D12:D18)</f>
        <v>1</v>
      </c>
      <c r="F12" s="781"/>
      <c r="G12" s="611"/>
      <c r="H12" s="611"/>
      <c r="I12" s="614" t="s">
        <v>689</v>
      </c>
      <c r="J12" s="612">
        <f>+F76</f>
        <v>0.94000000000000006</v>
      </c>
      <c r="K12" s="611"/>
      <c r="L12" s="611"/>
      <c r="M12" s="611"/>
      <c r="N12" s="611"/>
      <c r="O12" s="611"/>
      <c r="P12" s="611"/>
      <c r="Q12" s="611"/>
      <c r="R12" s="611"/>
      <c r="S12" s="611"/>
      <c r="T12" s="611"/>
      <c r="U12" s="611"/>
      <c r="V12" s="611"/>
      <c r="W12" s="611"/>
      <c r="X12" s="611"/>
      <c r="Y12" s="611"/>
      <c r="Z12" s="611"/>
    </row>
    <row r="13" spans="1:26" ht="15.75" x14ac:dyDescent="0.25">
      <c r="A13" s="625">
        <f t="shared" si="0"/>
        <v>11</v>
      </c>
      <c r="B13" s="623"/>
      <c r="C13" s="623"/>
      <c r="D13" s="506">
        <v>1</v>
      </c>
      <c r="E13" s="626"/>
      <c r="F13" s="781"/>
      <c r="G13" s="611"/>
      <c r="H13" s="611"/>
      <c r="I13" s="614" t="s">
        <v>712</v>
      </c>
      <c r="J13" s="612">
        <f>+F81</f>
        <v>0.99870129870129876</v>
      </c>
      <c r="K13" s="611"/>
      <c r="L13" s="611"/>
      <c r="M13" s="611"/>
      <c r="N13" s="611"/>
      <c r="O13" s="611"/>
      <c r="P13" s="611"/>
      <c r="Q13" s="611"/>
      <c r="R13" s="611"/>
      <c r="S13" s="611"/>
      <c r="T13" s="611"/>
      <c r="U13" s="611"/>
      <c r="V13" s="611"/>
      <c r="W13" s="611"/>
      <c r="X13" s="611"/>
      <c r="Y13" s="611"/>
      <c r="Z13" s="611"/>
    </row>
    <row r="14" spans="1:26" ht="15.75" x14ac:dyDescent="0.25">
      <c r="A14" s="625">
        <f t="shared" si="0"/>
        <v>12</v>
      </c>
      <c r="B14" s="623"/>
      <c r="C14" s="623"/>
      <c r="D14" s="506">
        <v>1</v>
      </c>
      <c r="E14" s="626"/>
      <c r="F14" s="781"/>
      <c r="G14" s="611"/>
      <c r="H14" s="611"/>
      <c r="I14" s="614" t="s">
        <v>780</v>
      </c>
      <c r="J14" s="612">
        <f>+F105</f>
        <v>1</v>
      </c>
      <c r="K14" s="611"/>
      <c r="L14" s="611"/>
      <c r="M14" s="611"/>
      <c r="N14" s="611"/>
      <c r="O14" s="611"/>
      <c r="P14" s="611"/>
      <c r="Q14" s="611"/>
      <c r="R14" s="611"/>
      <c r="S14" s="611"/>
      <c r="T14" s="611"/>
      <c r="U14" s="611"/>
      <c r="V14" s="611"/>
      <c r="W14" s="611"/>
      <c r="X14" s="611"/>
      <c r="Y14" s="611"/>
      <c r="Z14" s="611"/>
    </row>
    <row r="15" spans="1:26" ht="15.75" x14ac:dyDescent="0.25">
      <c r="A15" s="625">
        <f t="shared" si="0"/>
        <v>13</v>
      </c>
      <c r="B15" s="623"/>
      <c r="C15" s="623"/>
      <c r="D15" s="506">
        <v>1</v>
      </c>
      <c r="E15" s="626"/>
      <c r="F15" s="781"/>
      <c r="G15" s="611"/>
      <c r="H15" s="611"/>
      <c r="I15" s="614" t="s">
        <v>792</v>
      </c>
      <c r="J15" s="612">
        <f>+F107</f>
        <v>1</v>
      </c>
      <c r="K15" s="611"/>
      <c r="L15" s="611"/>
      <c r="M15" s="611"/>
      <c r="N15" s="611"/>
      <c r="O15" s="611"/>
      <c r="P15" s="611"/>
      <c r="Q15" s="611"/>
      <c r="R15" s="611"/>
      <c r="S15" s="611"/>
      <c r="T15" s="611"/>
      <c r="U15" s="611"/>
      <c r="V15" s="611"/>
      <c r="W15" s="611"/>
      <c r="X15" s="611"/>
      <c r="Y15" s="611"/>
      <c r="Z15" s="611"/>
    </row>
    <row r="16" spans="1:26" ht="15.75" x14ac:dyDescent="0.25">
      <c r="A16" s="625">
        <f t="shared" si="0"/>
        <v>14</v>
      </c>
      <c r="B16" s="623"/>
      <c r="C16" s="623"/>
      <c r="D16" s="506">
        <v>1</v>
      </c>
      <c r="E16" s="626"/>
      <c r="F16" s="781"/>
      <c r="G16" s="611"/>
      <c r="H16" s="611"/>
      <c r="I16" s="614" t="s">
        <v>811</v>
      </c>
      <c r="J16" s="612">
        <f>+F114</f>
        <v>1</v>
      </c>
      <c r="K16" s="611"/>
      <c r="L16" s="611"/>
      <c r="M16" s="611"/>
      <c r="N16" s="611"/>
      <c r="O16" s="611"/>
      <c r="P16" s="611"/>
      <c r="Q16" s="611"/>
      <c r="R16" s="611"/>
      <c r="S16" s="611"/>
      <c r="T16" s="611"/>
      <c r="U16" s="611"/>
      <c r="V16" s="611"/>
      <c r="W16" s="611"/>
      <c r="X16" s="611"/>
      <c r="Y16" s="611"/>
      <c r="Z16" s="611"/>
    </row>
    <row r="17" spans="1:26" ht="15.75" x14ac:dyDescent="0.25">
      <c r="A17" s="625">
        <f t="shared" si="0"/>
        <v>15</v>
      </c>
      <c r="B17" s="623"/>
      <c r="C17" s="623"/>
      <c r="D17" s="506">
        <v>1</v>
      </c>
      <c r="E17" s="626"/>
      <c r="F17" s="781"/>
      <c r="G17" s="611"/>
      <c r="H17" s="611"/>
      <c r="I17" s="614" t="s">
        <v>886</v>
      </c>
      <c r="J17" s="612">
        <f>+F154</f>
        <v>1</v>
      </c>
      <c r="K17" s="611"/>
      <c r="L17" s="611"/>
      <c r="M17" s="611"/>
      <c r="N17" s="611"/>
      <c r="O17" s="611"/>
      <c r="P17" s="611"/>
      <c r="Q17" s="611"/>
      <c r="R17" s="611"/>
      <c r="S17" s="611"/>
      <c r="T17" s="611"/>
      <c r="U17" s="611"/>
      <c r="V17" s="611"/>
      <c r="W17" s="611"/>
      <c r="X17" s="611"/>
      <c r="Y17" s="611"/>
      <c r="Z17" s="611"/>
    </row>
    <row r="18" spans="1:26" ht="31.5" x14ac:dyDescent="0.25">
      <c r="A18" s="625">
        <f t="shared" si="0"/>
        <v>16</v>
      </c>
      <c r="B18" s="623"/>
      <c r="C18" s="623"/>
      <c r="D18" s="506">
        <v>1</v>
      </c>
      <c r="E18" s="626"/>
      <c r="F18" s="782"/>
      <c r="G18" s="611"/>
      <c r="H18" s="611"/>
      <c r="I18" s="614" t="s">
        <v>897</v>
      </c>
      <c r="J18" s="612">
        <f>+F156</f>
        <v>1</v>
      </c>
      <c r="K18" s="611"/>
      <c r="L18" s="611"/>
      <c r="M18" s="611"/>
      <c r="N18" s="611"/>
      <c r="O18" s="611"/>
      <c r="P18" s="611"/>
      <c r="Q18" s="611"/>
      <c r="R18" s="611"/>
      <c r="S18" s="611"/>
      <c r="T18" s="611"/>
      <c r="U18" s="611"/>
      <c r="V18" s="611"/>
      <c r="W18" s="611"/>
      <c r="X18" s="611"/>
      <c r="Y18" s="611"/>
      <c r="Z18" s="611"/>
    </row>
    <row r="19" spans="1:26" ht="31.5" x14ac:dyDescent="0.25">
      <c r="A19" s="625">
        <f t="shared" si="0"/>
        <v>17</v>
      </c>
      <c r="B19" s="627" t="s">
        <v>512</v>
      </c>
      <c r="C19" s="627" t="s">
        <v>513</v>
      </c>
      <c r="D19" s="506">
        <v>1</v>
      </c>
      <c r="E19" s="624">
        <f>+AVERAGE(D19:D20)</f>
        <v>1</v>
      </c>
      <c r="F19" s="772">
        <f>+AVERAGE(E19:E56)</f>
        <v>1</v>
      </c>
      <c r="G19" s="611"/>
      <c r="H19" s="611"/>
      <c r="I19" s="614" t="s">
        <v>901</v>
      </c>
      <c r="J19" s="612">
        <f>+F157</f>
        <v>1</v>
      </c>
      <c r="K19" s="611"/>
      <c r="L19" s="611"/>
      <c r="M19" s="611"/>
      <c r="N19" s="611"/>
      <c r="O19" s="611"/>
      <c r="P19" s="611"/>
      <c r="Q19" s="611"/>
      <c r="R19" s="611"/>
      <c r="S19" s="611"/>
      <c r="T19" s="611"/>
      <c r="U19" s="611"/>
      <c r="V19" s="611"/>
      <c r="W19" s="611"/>
      <c r="X19" s="611"/>
      <c r="Y19" s="611"/>
      <c r="Z19" s="611"/>
    </row>
    <row r="20" spans="1:26" ht="21" x14ac:dyDescent="0.25">
      <c r="A20" s="625">
        <f t="shared" si="0"/>
        <v>18</v>
      </c>
      <c r="B20" s="627"/>
      <c r="C20" s="627"/>
      <c r="D20" s="506">
        <v>1</v>
      </c>
      <c r="E20" s="626"/>
      <c r="F20" s="772"/>
      <c r="G20" s="611"/>
      <c r="H20" s="611"/>
      <c r="I20" s="672" t="s">
        <v>920</v>
      </c>
      <c r="J20" s="673">
        <f>+AVERAGE(J9:J19)</f>
        <v>0.99442739079102715</v>
      </c>
      <c r="K20" s="611"/>
      <c r="L20" s="611"/>
      <c r="M20" s="611"/>
      <c r="N20" s="611"/>
      <c r="O20" s="611"/>
      <c r="P20" s="611"/>
      <c r="Q20" s="611"/>
      <c r="R20" s="611"/>
      <c r="S20" s="611"/>
      <c r="T20" s="611"/>
      <c r="U20" s="611"/>
      <c r="V20" s="611"/>
      <c r="W20" s="611"/>
      <c r="X20" s="611"/>
      <c r="Y20" s="611"/>
      <c r="Z20" s="611"/>
    </row>
    <row r="21" spans="1:26" ht="15.75" customHeight="1" x14ac:dyDescent="0.25">
      <c r="A21" s="625">
        <f t="shared" si="0"/>
        <v>19</v>
      </c>
      <c r="B21" s="627"/>
      <c r="C21" s="627" t="s">
        <v>521</v>
      </c>
      <c r="D21" s="506">
        <v>1</v>
      </c>
      <c r="E21" s="624">
        <f>+AVERAGE(D21:D23)</f>
        <v>1</v>
      </c>
      <c r="F21" s="772"/>
      <c r="G21" s="611"/>
      <c r="H21" s="611"/>
      <c r="I21" s="611"/>
      <c r="J21" s="611"/>
      <c r="K21" s="611"/>
      <c r="L21" s="611"/>
      <c r="M21" s="611"/>
      <c r="N21" s="611"/>
      <c r="O21" s="611"/>
      <c r="P21" s="611"/>
      <c r="Q21" s="611"/>
      <c r="R21" s="611"/>
      <c r="S21" s="611"/>
      <c r="T21" s="611"/>
      <c r="U21" s="611"/>
      <c r="V21" s="611"/>
      <c r="W21" s="611"/>
      <c r="X21" s="611"/>
      <c r="Y21" s="611"/>
      <c r="Z21" s="611"/>
    </row>
    <row r="22" spans="1:26" ht="15.75" customHeight="1" x14ac:dyDescent="0.25">
      <c r="A22" s="625">
        <f t="shared" si="0"/>
        <v>20</v>
      </c>
      <c r="B22" s="627"/>
      <c r="C22" s="627"/>
      <c r="D22" s="506">
        <v>1</v>
      </c>
      <c r="E22" s="626"/>
      <c r="F22" s="772"/>
      <c r="G22" s="611"/>
      <c r="H22" s="611"/>
      <c r="I22" s="611"/>
      <c r="J22" s="611"/>
      <c r="K22" s="611"/>
      <c r="L22" s="611"/>
      <c r="M22" s="611"/>
      <c r="N22" s="611"/>
      <c r="O22" s="611"/>
      <c r="P22" s="611"/>
      <c r="Q22" s="611"/>
      <c r="R22" s="611"/>
      <c r="S22" s="611"/>
      <c r="T22" s="611"/>
      <c r="U22" s="611"/>
      <c r="V22" s="611"/>
      <c r="W22" s="611"/>
      <c r="X22" s="611"/>
      <c r="Y22" s="611"/>
      <c r="Z22" s="611"/>
    </row>
    <row r="23" spans="1:26" ht="15.75" customHeight="1" x14ac:dyDescent="0.25">
      <c r="A23" s="625">
        <f t="shared" si="0"/>
        <v>21</v>
      </c>
      <c r="B23" s="627"/>
      <c r="C23" s="627"/>
      <c r="D23" s="506">
        <v>1</v>
      </c>
      <c r="E23" s="626"/>
      <c r="F23" s="772"/>
      <c r="G23" s="611"/>
      <c r="H23" s="611"/>
      <c r="I23" s="611" t="s">
        <v>921</v>
      </c>
      <c r="J23" s="611">
        <f>156-9</f>
        <v>147</v>
      </c>
      <c r="K23" s="611"/>
      <c r="L23" s="611"/>
      <c r="M23" s="611"/>
      <c r="N23" s="611"/>
      <c r="O23" s="611"/>
      <c r="P23" s="611"/>
      <c r="Q23" s="611"/>
      <c r="R23" s="611"/>
      <c r="S23" s="611"/>
      <c r="T23" s="611"/>
      <c r="U23" s="611"/>
      <c r="V23" s="611"/>
      <c r="W23" s="611"/>
      <c r="X23" s="611"/>
      <c r="Y23" s="611"/>
      <c r="Z23" s="611"/>
    </row>
    <row r="24" spans="1:26" ht="15.75" customHeight="1" x14ac:dyDescent="0.25">
      <c r="A24" s="625">
        <f t="shared" si="0"/>
        <v>22</v>
      </c>
      <c r="B24" s="627"/>
      <c r="C24" s="628" t="s">
        <v>530</v>
      </c>
      <c r="D24" s="506">
        <v>1</v>
      </c>
      <c r="E24" s="624">
        <f>+D24</f>
        <v>1</v>
      </c>
      <c r="F24" s="772"/>
      <c r="G24" s="611"/>
      <c r="H24" s="611"/>
      <c r="I24" s="611" t="s">
        <v>922</v>
      </c>
      <c r="J24" s="611">
        <v>145</v>
      </c>
      <c r="K24" s="611"/>
      <c r="L24" s="611"/>
      <c r="M24" s="611"/>
      <c r="N24" s="611"/>
      <c r="O24" s="611"/>
      <c r="P24" s="611"/>
      <c r="Q24" s="611"/>
      <c r="R24" s="611"/>
      <c r="S24" s="611"/>
      <c r="T24" s="611"/>
      <c r="U24" s="611"/>
      <c r="V24" s="611"/>
      <c r="W24" s="611"/>
      <c r="X24" s="611"/>
      <c r="Y24" s="611"/>
      <c r="Z24" s="611"/>
    </row>
    <row r="25" spans="1:26" ht="15.75" customHeight="1" x14ac:dyDescent="0.25">
      <c r="A25" s="625">
        <f t="shared" si="0"/>
        <v>23</v>
      </c>
      <c r="B25" s="627"/>
      <c r="C25" s="627" t="s">
        <v>923</v>
      </c>
      <c r="D25" s="506">
        <v>1</v>
      </c>
      <c r="E25" s="624">
        <f>+AVERAGE(D25:D27)</f>
        <v>1</v>
      </c>
      <c r="F25" s="772"/>
      <c r="G25" s="611"/>
      <c r="H25" s="611"/>
      <c r="I25" s="611"/>
      <c r="J25" s="615"/>
      <c r="K25" s="611"/>
      <c r="L25" s="611"/>
      <c r="M25" s="611"/>
      <c r="N25" s="611"/>
      <c r="O25" s="611"/>
      <c r="P25" s="611"/>
      <c r="Q25" s="611"/>
      <c r="R25" s="611"/>
      <c r="S25" s="611"/>
      <c r="T25" s="611"/>
      <c r="U25" s="611"/>
      <c r="V25" s="611"/>
      <c r="W25" s="611"/>
      <c r="X25" s="611"/>
      <c r="Y25" s="611"/>
      <c r="Z25" s="611"/>
    </row>
    <row r="26" spans="1:26" ht="15.75" customHeight="1" x14ac:dyDescent="0.25">
      <c r="A26" s="625">
        <f t="shared" si="0"/>
        <v>24</v>
      </c>
      <c r="B26" s="627"/>
      <c r="C26" s="627"/>
      <c r="D26" s="506">
        <v>1</v>
      </c>
      <c r="E26" s="626"/>
      <c r="F26" s="772"/>
      <c r="G26" s="611"/>
      <c r="H26" s="611"/>
      <c r="I26" s="637" t="s">
        <v>983</v>
      </c>
      <c r="J26" s="638">
        <f>+J24/J23</f>
        <v>0.98639455782312924</v>
      </c>
      <c r="K26" s="611"/>
      <c r="L26" s="611"/>
      <c r="M26" s="611"/>
      <c r="N26" s="611"/>
      <c r="O26" s="611"/>
      <c r="P26" s="611"/>
      <c r="Q26" s="611"/>
      <c r="R26" s="611"/>
      <c r="S26" s="611"/>
      <c r="T26" s="611"/>
      <c r="U26" s="611"/>
      <c r="V26" s="611"/>
      <c r="W26" s="611"/>
      <c r="X26" s="611"/>
      <c r="Y26" s="611"/>
      <c r="Z26" s="611"/>
    </row>
    <row r="27" spans="1:26" ht="15.75" customHeight="1" x14ac:dyDescent="0.25">
      <c r="A27" s="625">
        <f t="shared" si="0"/>
        <v>25</v>
      </c>
      <c r="B27" s="627"/>
      <c r="C27" s="627"/>
      <c r="D27" s="506">
        <v>1</v>
      </c>
      <c r="E27" s="626"/>
      <c r="F27" s="772"/>
      <c r="G27" s="611"/>
      <c r="H27" s="611"/>
      <c r="I27" s="611"/>
      <c r="J27" s="611"/>
      <c r="K27" s="611"/>
      <c r="L27" s="611"/>
      <c r="M27" s="611"/>
      <c r="N27" s="611"/>
      <c r="O27" s="611"/>
      <c r="P27" s="611"/>
      <c r="Q27" s="611"/>
      <c r="R27" s="611"/>
      <c r="S27" s="611"/>
      <c r="T27" s="611"/>
      <c r="U27" s="611"/>
      <c r="V27" s="611"/>
      <c r="W27" s="611"/>
      <c r="X27" s="611"/>
      <c r="Y27" s="611"/>
      <c r="Z27" s="611"/>
    </row>
    <row r="28" spans="1:26" ht="15.75" customHeight="1" x14ac:dyDescent="0.25">
      <c r="A28" s="625">
        <f t="shared" si="0"/>
        <v>26</v>
      </c>
      <c r="B28" s="627"/>
      <c r="C28" s="627" t="s">
        <v>542</v>
      </c>
      <c r="D28" s="516"/>
      <c r="E28" s="624">
        <f>+AVERAGE(D28:D41)</f>
        <v>1</v>
      </c>
      <c r="F28" s="772"/>
      <c r="G28" s="611"/>
      <c r="H28" s="611"/>
      <c r="I28" s="611"/>
      <c r="J28" s="611"/>
      <c r="K28" s="611"/>
      <c r="L28" s="611"/>
      <c r="M28" s="611"/>
      <c r="N28" s="611"/>
      <c r="O28" s="611"/>
      <c r="P28" s="611"/>
      <c r="Q28" s="611"/>
      <c r="R28" s="611"/>
      <c r="S28" s="611"/>
      <c r="T28" s="611"/>
      <c r="U28" s="611"/>
      <c r="V28" s="611"/>
      <c r="W28" s="611"/>
      <c r="X28" s="611"/>
      <c r="Y28" s="611"/>
      <c r="Z28" s="611"/>
    </row>
    <row r="29" spans="1:26" ht="15.75" customHeight="1" x14ac:dyDescent="0.25">
      <c r="A29" s="625">
        <f t="shared" si="0"/>
        <v>27</v>
      </c>
      <c r="B29" s="627"/>
      <c r="C29" s="627"/>
      <c r="D29" s="506">
        <v>1</v>
      </c>
      <c r="E29" s="626"/>
      <c r="F29" s="772"/>
      <c r="G29" s="611"/>
      <c r="H29" s="611"/>
      <c r="I29" s="611"/>
      <c r="J29" s="611"/>
      <c r="K29" s="611"/>
      <c r="L29" s="611"/>
      <c r="M29" s="611"/>
      <c r="N29" s="611"/>
      <c r="O29" s="611"/>
      <c r="P29" s="611"/>
      <c r="Q29" s="611"/>
      <c r="R29" s="611"/>
      <c r="S29" s="611"/>
      <c r="T29" s="611"/>
      <c r="U29" s="611"/>
      <c r="V29" s="611"/>
      <c r="W29" s="611"/>
      <c r="X29" s="611"/>
      <c r="Y29" s="611"/>
      <c r="Z29" s="611"/>
    </row>
    <row r="30" spans="1:26" ht="15.75" customHeight="1" x14ac:dyDescent="0.25">
      <c r="A30" s="625">
        <f t="shared" si="0"/>
        <v>28</v>
      </c>
      <c r="B30" s="627"/>
      <c r="C30" s="627"/>
      <c r="D30" s="506">
        <v>1</v>
      </c>
      <c r="E30" s="626"/>
      <c r="F30" s="772"/>
      <c r="G30" s="611"/>
      <c r="H30" s="611"/>
      <c r="I30" s="611"/>
      <c r="J30" s="611"/>
      <c r="K30" s="611"/>
      <c r="L30" s="611"/>
      <c r="M30" s="611"/>
      <c r="N30" s="611"/>
      <c r="O30" s="611"/>
      <c r="P30" s="611"/>
      <c r="Q30" s="611"/>
      <c r="R30" s="611"/>
      <c r="S30" s="611"/>
      <c r="T30" s="611"/>
      <c r="U30" s="611"/>
      <c r="V30" s="611"/>
      <c r="W30" s="611"/>
      <c r="X30" s="611"/>
      <c r="Y30" s="611"/>
      <c r="Z30" s="611"/>
    </row>
    <row r="31" spans="1:26" ht="15.75" customHeight="1" x14ac:dyDescent="0.25">
      <c r="A31" s="625">
        <f t="shared" si="0"/>
        <v>29</v>
      </c>
      <c r="B31" s="627"/>
      <c r="C31" s="627"/>
      <c r="D31" s="506">
        <v>1</v>
      </c>
      <c r="E31" s="626"/>
      <c r="F31" s="772"/>
      <c r="G31" s="611"/>
      <c r="H31" s="611"/>
      <c r="I31" s="611"/>
      <c r="J31" s="611"/>
      <c r="K31" s="611"/>
      <c r="L31" s="611"/>
      <c r="M31" s="611"/>
      <c r="N31" s="611"/>
      <c r="O31" s="611"/>
      <c r="P31" s="611"/>
      <c r="Q31" s="611"/>
      <c r="R31" s="611"/>
      <c r="S31" s="611"/>
      <c r="T31" s="611"/>
      <c r="U31" s="611"/>
      <c r="V31" s="611"/>
      <c r="W31" s="611"/>
      <c r="X31" s="611"/>
      <c r="Y31" s="611"/>
      <c r="Z31" s="611"/>
    </row>
    <row r="32" spans="1:26" ht="15.75" customHeight="1" x14ac:dyDescent="0.25">
      <c r="A32" s="625">
        <f t="shared" si="0"/>
        <v>30</v>
      </c>
      <c r="B32" s="627"/>
      <c r="C32" s="627"/>
      <c r="D32" s="506">
        <v>1</v>
      </c>
      <c r="E32" s="626"/>
      <c r="F32" s="772"/>
      <c r="G32" s="611"/>
      <c r="H32" s="611"/>
      <c r="I32" s="611"/>
      <c r="J32" s="611"/>
      <c r="K32" s="611"/>
      <c r="L32" s="611"/>
      <c r="M32" s="611"/>
      <c r="N32" s="611"/>
      <c r="O32" s="611"/>
      <c r="P32" s="611"/>
      <c r="Q32" s="611"/>
      <c r="R32" s="611"/>
      <c r="S32" s="611"/>
      <c r="T32" s="611"/>
      <c r="U32" s="611"/>
      <c r="V32" s="611"/>
      <c r="W32" s="611"/>
      <c r="X32" s="611"/>
      <c r="Y32" s="611"/>
      <c r="Z32" s="611"/>
    </row>
    <row r="33" spans="1:26" ht="15.75" customHeight="1" x14ac:dyDescent="0.25">
      <c r="A33" s="625">
        <f t="shared" si="0"/>
        <v>31</v>
      </c>
      <c r="B33" s="627"/>
      <c r="C33" s="627"/>
      <c r="D33" s="506">
        <v>1</v>
      </c>
      <c r="E33" s="626"/>
      <c r="F33" s="772"/>
      <c r="G33" s="611"/>
      <c r="H33" s="611"/>
      <c r="I33" s="611"/>
      <c r="J33" s="611"/>
      <c r="K33" s="611"/>
      <c r="L33" s="611"/>
      <c r="M33" s="611"/>
      <c r="N33" s="611"/>
      <c r="O33" s="611"/>
      <c r="P33" s="611"/>
      <c r="Q33" s="611"/>
      <c r="R33" s="611"/>
      <c r="S33" s="611"/>
      <c r="T33" s="611"/>
      <c r="U33" s="611"/>
      <c r="V33" s="611"/>
      <c r="W33" s="611"/>
      <c r="X33" s="611"/>
      <c r="Y33" s="611"/>
      <c r="Z33" s="611"/>
    </row>
    <row r="34" spans="1:26" ht="15.75" customHeight="1" x14ac:dyDescent="0.25">
      <c r="A34" s="625">
        <f t="shared" si="0"/>
        <v>32</v>
      </c>
      <c r="B34" s="627"/>
      <c r="C34" s="627"/>
      <c r="D34" s="506">
        <v>1</v>
      </c>
      <c r="E34" s="626"/>
      <c r="F34" s="772"/>
      <c r="G34" s="611"/>
      <c r="H34" s="611"/>
      <c r="I34" s="611"/>
      <c r="J34" s="611"/>
      <c r="K34" s="611"/>
      <c r="L34" s="611"/>
      <c r="M34" s="611"/>
      <c r="N34" s="611"/>
      <c r="O34" s="611"/>
      <c r="P34" s="611"/>
      <c r="Q34" s="611"/>
      <c r="R34" s="611"/>
      <c r="S34" s="611"/>
      <c r="T34" s="611"/>
      <c r="U34" s="611"/>
      <c r="V34" s="611"/>
      <c r="W34" s="611"/>
      <c r="X34" s="611"/>
      <c r="Y34" s="611"/>
      <c r="Z34" s="611"/>
    </row>
    <row r="35" spans="1:26" ht="15.75" customHeight="1" x14ac:dyDescent="0.25">
      <c r="A35" s="625">
        <f t="shared" si="0"/>
        <v>33</v>
      </c>
      <c r="B35" s="627"/>
      <c r="C35" s="627"/>
      <c r="D35" s="506">
        <v>1</v>
      </c>
      <c r="E35" s="626"/>
      <c r="F35" s="772"/>
      <c r="G35" s="611"/>
      <c r="H35" s="611"/>
      <c r="I35" s="611"/>
      <c r="J35" s="611"/>
      <c r="K35" s="611"/>
      <c r="L35" s="611"/>
      <c r="M35" s="611"/>
      <c r="N35" s="611"/>
      <c r="O35" s="611"/>
      <c r="P35" s="611"/>
      <c r="Q35" s="611"/>
      <c r="R35" s="611"/>
      <c r="S35" s="611"/>
      <c r="T35" s="611"/>
      <c r="U35" s="611"/>
      <c r="V35" s="611"/>
      <c r="W35" s="611"/>
      <c r="X35" s="611"/>
      <c r="Y35" s="611"/>
      <c r="Z35" s="611"/>
    </row>
    <row r="36" spans="1:26" ht="15.75" customHeight="1" x14ac:dyDescent="0.25">
      <c r="A36" s="625">
        <f t="shared" si="0"/>
        <v>34</v>
      </c>
      <c r="B36" s="627"/>
      <c r="C36" s="627"/>
      <c r="D36" s="506">
        <v>1</v>
      </c>
      <c r="E36" s="626"/>
      <c r="F36" s="772"/>
      <c r="G36" s="611"/>
      <c r="H36" s="611"/>
      <c r="I36" s="611"/>
      <c r="J36" s="611"/>
      <c r="K36" s="611"/>
      <c r="L36" s="611"/>
      <c r="M36" s="611"/>
      <c r="N36" s="611"/>
      <c r="O36" s="611"/>
      <c r="P36" s="611"/>
      <c r="Q36" s="611"/>
      <c r="R36" s="611"/>
      <c r="S36" s="611"/>
      <c r="T36" s="611"/>
      <c r="U36" s="611"/>
      <c r="V36" s="611"/>
      <c r="W36" s="611"/>
      <c r="X36" s="611"/>
      <c r="Y36" s="611"/>
      <c r="Z36" s="611"/>
    </row>
    <row r="37" spans="1:26" ht="15.75" customHeight="1" x14ac:dyDescent="0.25">
      <c r="A37" s="625">
        <f t="shared" si="0"/>
        <v>35</v>
      </c>
      <c r="B37" s="627"/>
      <c r="C37" s="627"/>
      <c r="D37" s="506">
        <v>1</v>
      </c>
      <c r="E37" s="626"/>
      <c r="F37" s="772"/>
      <c r="G37" s="611"/>
      <c r="H37" s="611"/>
      <c r="I37" s="611"/>
      <c r="J37" s="611"/>
      <c r="K37" s="611"/>
      <c r="L37" s="611"/>
      <c r="M37" s="611"/>
      <c r="N37" s="611"/>
      <c r="O37" s="611"/>
      <c r="P37" s="611"/>
      <c r="Q37" s="611"/>
      <c r="R37" s="611"/>
      <c r="S37" s="611"/>
      <c r="T37" s="611"/>
      <c r="U37" s="611"/>
      <c r="V37" s="611"/>
      <c r="W37" s="611"/>
      <c r="X37" s="611"/>
      <c r="Y37" s="611"/>
      <c r="Z37" s="611"/>
    </row>
    <row r="38" spans="1:26" ht="15.75" customHeight="1" x14ac:dyDescent="0.25">
      <c r="A38" s="625">
        <f t="shared" si="0"/>
        <v>36</v>
      </c>
      <c r="B38" s="627"/>
      <c r="C38" s="627"/>
      <c r="D38" s="506">
        <v>1</v>
      </c>
      <c r="E38" s="626"/>
      <c r="F38" s="772"/>
      <c r="G38" s="611"/>
      <c r="H38" s="611"/>
      <c r="I38" s="611"/>
      <c r="J38" s="611"/>
      <c r="K38" s="611"/>
      <c r="L38" s="611"/>
      <c r="M38" s="611"/>
      <c r="N38" s="611"/>
      <c r="O38" s="611"/>
      <c r="P38" s="611"/>
      <c r="Q38" s="611"/>
      <c r="R38" s="611"/>
      <c r="S38" s="611"/>
      <c r="T38" s="611"/>
      <c r="U38" s="611"/>
      <c r="V38" s="611"/>
      <c r="W38" s="611"/>
      <c r="X38" s="611"/>
      <c r="Y38" s="611"/>
      <c r="Z38" s="611"/>
    </row>
    <row r="39" spans="1:26" ht="15.75" customHeight="1" x14ac:dyDescent="0.25">
      <c r="A39" s="625">
        <f t="shared" si="0"/>
        <v>37</v>
      </c>
      <c r="B39" s="627"/>
      <c r="C39" s="627"/>
      <c r="D39" s="506">
        <v>1</v>
      </c>
      <c r="E39" s="626"/>
      <c r="F39" s="772"/>
      <c r="G39" s="611"/>
      <c r="H39" s="611"/>
      <c r="I39" s="611"/>
      <c r="J39" s="611"/>
      <c r="K39" s="611"/>
      <c r="L39" s="611"/>
      <c r="M39" s="611"/>
      <c r="N39" s="611"/>
      <c r="O39" s="611"/>
      <c r="P39" s="611"/>
      <c r="Q39" s="611"/>
      <c r="R39" s="611"/>
      <c r="S39" s="611"/>
      <c r="T39" s="611"/>
      <c r="U39" s="611"/>
      <c r="V39" s="611"/>
      <c r="W39" s="611"/>
      <c r="X39" s="611"/>
      <c r="Y39" s="611"/>
      <c r="Z39" s="611"/>
    </row>
    <row r="40" spans="1:26" ht="15.75" customHeight="1" x14ac:dyDescent="0.25">
      <c r="A40" s="625">
        <f t="shared" si="0"/>
        <v>38</v>
      </c>
      <c r="B40" s="627"/>
      <c r="C40" s="627"/>
      <c r="D40" s="506">
        <v>1</v>
      </c>
      <c r="E40" s="626"/>
      <c r="F40" s="772"/>
      <c r="G40" s="611"/>
      <c r="H40" s="611"/>
      <c r="I40" s="611"/>
      <c r="J40" s="611"/>
      <c r="K40" s="611"/>
      <c r="L40" s="611"/>
      <c r="M40" s="611"/>
      <c r="N40" s="611"/>
      <c r="O40" s="611"/>
      <c r="P40" s="611"/>
      <c r="Q40" s="611"/>
      <c r="R40" s="611"/>
      <c r="S40" s="611"/>
      <c r="T40" s="611"/>
      <c r="U40" s="611"/>
      <c r="V40" s="611"/>
      <c r="W40" s="611"/>
      <c r="X40" s="611"/>
      <c r="Y40" s="611"/>
      <c r="Z40" s="611"/>
    </row>
    <row r="41" spans="1:26" ht="15.75" customHeight="1" x14ac:dyDescent="0.25">
      <c r="A41" s="625">
        <f t="shared" si="0"/>
        <v>39</v>
      </c>
      <c r="B41" s="627"/>
      <c r="C41" s="627"/>
      <c r="D41" s="506">
        <v>1</v>
      </c>
      <c r="E41" s="626"/>
      <c r="F41" s="772"/>
      <c r="G41" s="611"/>
      <c r="H41" s="611"/>
      <c r="I41" s="611"/>
      <c r="J41" s="611"/>
      <c r="K41" s="611"/>
      <c r="L41" s="611"/>
      <c r="M41" s="611"/>
      <c r="N41" s="611"/>
      <c r="O41" s="611"/>
      <c r="P41" s="611"/>
      <c r="Q41" s="611"/>
      <c r="R41" s="611"/>
      <c r="S41" s="611"/>
      <c r="T41" s="611"/>
      <c r="U41" s="611"/>
      <c r="V41" s="611"/>
      <c r="W41" s="611"/>
      <c r="X41" s="611"/>
      <c r="Y41" s="611"/>
      <c r="Z41" s="611"/>
    </row>
    <row r="42" spans="1:26" ht="15.75" customHeight="1" x14ac:dyDescent="0.25">
      <c r="A42" s="625">
        <f t="shared" si="0"/>
        <v>40</v>
      </c>
      <c r="B42" s="627"/>
      <c r="C42" s="627" t="s">
        <v>924</v>
      </c>
      <c r="D42" s="506">
        <v>1</v>
      </c>
      <c r="E42" s="624">
        <f t="shared" ref="E42:E43" si="1">+D42</f>
        <v>1</v>
      </c>
      <c r="F42" s="772"/>
      <c r="G42" s="611"/>
      <c r="H42" s="611"/>
      <c r="I42" s="611"/>
      <c r="J42" s="611"/>
      <c r="K42" s="611"/>
      <c r="L42" s="611"/>
      <c r="M42" s="611"/>
      <c r="N42" s="611"/>
      <c r="O42" s="611"/>
      <c r="P42" s="611"/>
      <c r="Q42" s="611"/>
      <c r="R42" s="611"/>
      <c r="S42" s="611"/>
      <c r="T42" s="611"/>
      <c r="U42" s="611"/>
      <c r="V42" s="611"/>
      <c r="W42" s="611"/>
      <c r="X42" s="611"/>
      <c r="Y42" s="611"/>
      <c r="Z42" s="611"/>
    </row>
    <row r="43" spans="1:26" ht="15.75" customHeight="1" x14ac:dyDescent="0.25">
      <c r="A43" s="625">
        <f t="shared" si="0"/>
        <v>41</v>
      </c>
      <c r="B43" s="627"/>
      <c r="C43" s="628" t="s">
        <v>567</v>
      </c>
      <c r="D43" s="506">
        <v>1</v>
      </c>
      <c r="E43" s="624">
        <f t="shared" si="1"/>
        <v>1</v>
      </c>
      <c r="F43" s="772"/>
      <c r="G43" s="611"/>
      <c r="H43" s="611"/>
      <c r="I43" s="611"/>
      <c r="J43" s="611"/>
      <c r="K43" s="611"/>
      <c r="L43" s="611"/>
      <c r="M43" s="611"/>
      <c r="N43" s="611"/>
      <c r="O43" s="611"/>
      <c r="P43" s="611"/>
      <c r="Q43" s="611"/>
      <c r="R43" s="611"/>
      <c r="S43" s="611"/>
      <c r="T43" s="611"/>
      <c r="U43" s="611"/>
      <c r="V43" s="611"/>
      <c r="W43" s="611"/>
      <c r="X43" s="611"/>
      <c r="Y43" s="611"/>
      <c r="Z43" s="611"/>
    </row>
    <row r="44" spans="1:26" ht="30" customHeight="1" x14ac:dyDescent="0.25">
      <c r="A44" s="625">
        <f t="shared" si="0"/>
        <v>42</v>
      </c>
      <c r="B44" s="627"/>
      <c r="C44" s="627" t="s">
        <v>925</v>
      </c>
      <c r="D44" s="506">
        <v>1</v>
      </c>
      <c r="E44" s="624">
        <f>+AVERAGE(D44:D45)</f>
        <v>1</v>
      </c>
      <c r="F44" s="772"/>
      <c r="G44" s="611"/>
      <c r="H44" s="611"/>
      <c r="I44" s="611"/>
      <c r="J44" s="611"/>
      <c r="K44" s="611"/>
      <c r="L44" s="611"/>
      <c r="M44" s="611"/>
      <c r="N44" s="611"/>
      <c r="O44" s="611"/>
      <c r="P44" s="611"/>
      <c r="Q44" s="611"/>
      <c r="R44" s="611"/>
      <c r="S44" s="611"/>
      <c r="T44" s="611"/>
      <c r="U44" s="611"/>
      <c r="V44" s="611"/>
      <c r="W44" s="611"/>
      <c r="X44" s="611"/>
      <c r="Y44" s="611"/>
      <c r="Z44" s="611"/>
    </row>
    <row r="45" spans="1:26" ht="15.75" customHeight="1" x14ac:dyDescent="0.25">
      <c r="A45" s="625">
        <f t="shared" si="0"/>
        <v>43</v>
      </c>
      <c r="B45" s="627"/>
      <c r="C45" s="627"/>
      <c r="D45" s="506">
        <v>1</v>
      </c>
      <c r="E45" s="626"/>
      <c r="F45" s="772"/>
      <c r="G45" s="611"/>
      <c r="H45" s="611"/>
      <c r="I45" s="611"/>
      <c r="J45" s="611"/>
      <c r="K45" s="611"/>
      <c r="L45" s="611"/>
      <c r="M45" s="611"/>
      <c r="N45" s="611"/>
      <c r="O45" s="611"/>
      <c r="P45" s="611"/>
      <c r="Q45" s="611"/>
      <c r="R45" s="611"/>
      <c r="S45" s="611"/>
      <c r="T45" s="611"/>
      <c r="U45" s="611"/>
      <c r="V45" s="611"/>
      <c r="W45" s="611"/>
      <c r="X45" s="611"/>
      <c r="Y45" s="611"/>
      <c r="Z45" s="611"/>
    </row>
    <row r="46" spans="1:26" ht="15.75" customHeight="1" x14ac:dyDescent="0.25">
      <c r="A46" s="625">
        <f t="shared" si="0"/>
        <v>44</v>
      </c>
      <c r="B46" s="627"/>
      <c r="C46" s="628" t="s">
        <v>578</v>
      </c>
      <c r="D46" s="506">
        <v>1</v>
      </c>
      <c r="E46" s="624">
        <f>+D46</f>
        <v>1</v>
      </c>
      <c r="F46" s="772"/>
      <c r="G46" s="611"/>
      <c r="H46" s="611"/>
      <c r="I46" s="611"/>
      <c r="J46" s="611"/>
      <c r="K46" s="611"/>
      <c r="L46" s="611"/>
      <c r="M46" s="611"/>
      <c r="N46" s="611"/>
      <c r="O46" s="611"/>
      <c r="P46" s="611"/>
      <c r="Q46" s="611"/>
      <c r="R46" s="611"/>
      <c r="S46" s="611"/>
      <c r="T46" s="611"/>
      <c r="U46" s="611"/>
      <c r="V46" s="611"/>
      <c r="W46" s="611"/>
      <c r="X46" s="611"/>
      <c r="Y46" s="611"/>
      <c r="Z46" s="611"/>
    </row>
    <row r="47" spans="1:26" ht="27" customHeight="1" x14ac:dyDescent="0.25">
      <c r="A47" s="625">
        <f t="shared" si="0"/>
        <v>45</v>
      </c>
      <c r="B47" s="627"/>
      <c r="C47" s="627" t="s">
        <v>582</v>
      </c>
      <c r="D47" s="515"/>
      <c r="E47" s="624">
        <f>+AVERAGE(D47:D51)</f>
        <v>1</v>
      </c>
      <c r="F47" s="772"/>
      <c r="G47" s="611"/>
      <c r="H47" s="611"/>
      <c r="I47" s="611"/>
      <c r="J47" s="611"/>
      <c r="K47" s="611"/>
      <c r="L47" s="611"/>
      <c r="M47" s="611"/>
      <c r="N47" s="611"/>
      <c r="O47" s="611"/>
      <c r="P47" s="611"/>
      <c r="Q47" s="611"/>
      <c r="R47" s="611"/>
      <c r="S47" s="611"/>
      <c r="T47" s="611"/>
      <c r="U47" s="611"/>
      <c r="V47" s="611"/>
      <c r="W47" s="611"/>
      <c r="X47" s="611"/>
      <c r="Y47" s="611"/>
      <c r="Z47" s="611"/>
    </row>
    <row r="48" spans="1:26" ht="18" customHeight="1" x14ac:dyDescent="0.25">
      <c r="A48" s="625">
        <f t="shared" si="0"/>
        <v>46</v>
      </c>
      <c r="B48" s="627"/>
      <c r="C48" s="627"/>
      <c r="D48" s="506">
        <v>1</v>
      </c>
      <c r="E48" s="626"/>
      <c r="F48" s="772"/>
      <c r="G48" s="611"/>
      <c r="H48" s="611"/>
      <c r="I48" s="611"/>
      <c r="J48" s="611"/>
      <c r="K48" s="611"/>
      <c r="L48" s="611"/>
      <c r="M48" s="611"/>
      <c r="N48" s="611"/>
      <c r="O48" s="611"/>
      <c r="P48" s="611"/>
      <c r="Q48" s="611"/>
      <c r="R48" s="611"/>
      <c r="S48" s="611"/>
      <c r="T48" s="611"/>
      <c r="U48" s="611"/>
      <c r="V48" s="611"/>
      <c r="W48" s="611"/>
      <c r="X48" s="611"/>
      <c r="Y48" s="611"/>
      <c r="Z48" s="611"/>
    </row>
    <row r="49" spans="1:26" ht="15.75" customHeight="1" x14ac:dyDescent="0.25">
      <c r="A49" s="625">
        <f t="shared" si="0"/>
        <v>47</v>
      </c>
      <c r="B49" s="627"/>
      <c r="C49" s="627"/>
      <c r="D49" s="506">
        <v>1</v>
      </c>
      <c r="E49" s="626"/>
      <c r="F49" s="772"/>
      <c r="G49" s="611"/>
      <c r="H49" s="611"/>
      <c r="I49" s="611"/>
      <c r="J49" s="611"/>
      <c r="K49" s="611"/>
      <c r="L49" s="611"/>
      <c r="M49" s="611"/>
      <c r="N49" s="611"/>
      <c r="O49" s="611"/>
      <c r="P49" s="611"/>
      <c r="Q49" s="611"/>
      <c r="R49" s="611"/>
      <c r="S49" s="611"/>
      <c r="T49" s="611"/>
      <c r="U49" s="611"/>
      <c r="V49" s="611"/>
      <c r="W49" s="611"/>
      <c r="X49" s="611"/>
      <c r="Y49" s="611"/>
      <c r="Z49" s="611"/>
    </row>
    <row r="50" spans="1:26" ht="15.75" customHeight="1" x14ac:dyDescent="0.25">
      <c r="A50" s="625">
        <f t="shared" si="0"/>
        <v>48</v>
      </c>
      <c r="B50" s="627"/>
      <c r="C50" s="627"/>
      <c r="D50" s="506">
        <v>1</v>
      </c>
      <c r="E50" s="626"/>
      <c r="F50" s="772"/>
      <c r="G50" s="611"/>
      <c r="H50" s="611"/>
      <c r="I50" s="611"/>
      <c r="J50" s="611"/>
      <c r="K50" s="611"/>
      <c r="L50" s="611"/>
      <c r="M50" s="611"/>
      <c r="N50" s="611"/>
      <c r="O50" s="611"/>
      <c r="P50" s="611"/>
      <c r="Q50" s="611"/>
      <c r="R50" s="611"/>
      <c r="S50" s="611"/>
      <c r="T50" s="611"/>
      <c r="U50" s="611"/>
      <c r="V50" s="611"/>
      <c r="W50" s="611"/>
      <c r="X50" s="611"/>
      <c r="Y50" s="611"/>
      <c r="Z50" s="611"/>
    </row>
    <row r="51" spans="1:26" ht="15.75" customHeight="1" x14ac:dyDescent="0.25">
      <c r="A51" s="625">
        <f t="shared" si="0"/>
        <v>49</v>
      </c>
      <c r="B51" s="627"/>
      <c r="C51" s="627"/>
      <c r="D51" s="506">
        <v>1</v>
      </c>
      <c r="E51" s="626"/>
      <c r="F51" s="772"/>
      <c r="G51" s="611"/>
      <c r="H51" s="611"/>
      <c r="I51" s="611"/>
      <c r="J51" s="611"/>
      <c r="K51" s="611"/>
      <c r="L51" s="611"/>
      <c r="M51" s="611"/>
      <c r="N51" s="611"/>
      <c r="O51" s="611"/>
      <c r="P51" s="611"/>
      <c r="Q51" s="611"/>
      <c r="R51" s="611"/>
      <c r="S51" s="611"/>
      <c r="T51" s="611"/>
      <c r="U51" s="611"/>
      <c r="V51" s="611"/>
      <c r="W51" s="611"/>
      <c r="X51" s="611"/>
      <c r="Y51" s="611"/>
      <c r="Z51" s="611"/>
    </row>
    <row r="52" spans="1:26" ht="15.75" customHeight="1" x14ac:dyDescent="0.25">
      <c r="A52" s="625">
        <f t="shared" si="0"/>
        <v>50</v>
      </c>
      <c r="B52" s="627"/>
      <c r="C52" s="627" t="s">
        <v>982</v>
      </c>
      <c r="D52" s="506">
        <v>1</v>
      </c>
      <c r="E52" s="624">
        <f t="shared" ref="E52:E53" si="2">+D52</f>
        <v>1</v>
      </c>
      <c r="F52" s="772"/>
      <c r="G52" s="611"/>
      <c r="H52" s="611"/>
      <c r="I52" s="611"/>
      <c r="J52" s="611"/>
      <c r="K52" s="611"/>
      <c r="L52" s="611"/>
      <c r="M52" s="611"/>
      <c r="N52" s="611"/>
      <c r="O52" s="611"/>
      <c r="P52" s="611"/>
      <c r="Q52" s="611"/>
      <c r="R52" s="611"/>
      <c r="S52" s="611"/>
      <c r="T52" s="611"/>
      <c r="U52" s="611"/>
      <c r="V52" s="611"/>
      <c r="W52" s="611"/>
      <c r="X52" s="611"/>
      <c r="Y52" s="611"/>
      <c r="Z52" s="611"/>
    </row>
    <row r="53" spans="1:26" ht="30" customHeight="1" x14ac:dyDescent="0.25">
      <c r="A53" s="625">
        <f t="shared" si="0"/>
        <v>51</v>
      </c>
      <c r="B53" s="627"/>
      <c r="C53" s="627" t="s">
        <v>927</v>
      </c>
      <c r="D53" s="506">
        <v>1</v>
      </c>
      <c r="E53" s="624">
        <f t="shared" si="2"/>
        <v>1</v>
      </c>
      <c r="F53" s="772"/>
      <c r="G53" s="611"/>
      <c r="H53" s="611"/>
      <c r="I53" s="611"/>
      <c r="J53" s="611"/>
      <c r="K53" s="611"/>
      <c r="L53" s="611"/>
      <c r="M53" s="611"/>
      <c r="N53" s="611"/>
      <c r="O53" s="611"/>
      <c r="P53" s="611"/>
      <c r="Q53" s="611"/>
      <c r="R53" s="611"/>
      <c r="S53" s="611"/>
      <c r="T53" s="611"/>
      <c r="U53" s="611"/>
      <c r="V53" s="611"/>
      <c r="W53" s="611"/>
      <c r="X53" s="611"/>
      <c r="Y53" s="611"/>
      <c r="Z53" s="611"/>
    </row>
    <row r="54" spans="1:26" ht="15.75" customHeight="1" x14ac:dyDescent="0.25">
      <c r="A54" s="625">
        <f t="shared" si="0"/>
        <v>52</v>
      </c>
      <c r="B54" s="627"/>
      <c r="C54" s="627" t="s">
        <v>606</v>
      </c>
      <c r="D54" s="506">
        <v>1</v>
      </c>
      <c r="E54" s="624">
        <f>+AVERAGE(D54:D55)</f>
        <v>1</v>
      </c>
      <c r="F54" s="772"/>
      <c r="G54" s="611"/>
      <c r="H54" s="611"/>
      <c r="I54" s="611"/>
      <c r="J54" s="611"/>
      <c r="K54" s="611"/>
      <c r="L54" s="611"/>
      <c r="M54" s="611"/>
      <c r="N54" s="611"/>
      <c r="O54" s="611"/>
      <c r="P54" s="611"/>
      <c r="Q54" s="611"/>
      <c r="R54" s="611"/>
      <c r="S54" s="611"/>
      <c r="T54" s="611"/>
      <c r="U54" s="611"/>
      <c r="V54" s="611"/>
      <c r="W54" s="611"/>
      <c r="X54" s="611"/>
      <c r="Y54" s="611"/>
      <c r="Z54" s="611"/>
    </row>
    <row r="55" spans="1:26" ht="15.75" customHeight="1" x14ac:dyDescent="0.25">
      <c r="A55" s="625">
        <f t="shared" si="0"/>
        <v>53</v>
      </c>
      <c r="B55" s="627"/>
      <c r="C55" s="627"/>
      <c r="D55" s="506">
        <v>1</v>
      </c>
      <c r="E55" s="626"/>
      <c r="F55" s="772"/>
      <c r="G55" s="611"/>
      <c r="H55" s="611"/>
      <c r="I55" s="611"/>
      <c r="J55" s="611"/>
      <c r="K55" s="611"/>
      <c r="L55" s="611"/>
      <c r="M55" s="611"/>
      <c r="N55" s="611"/>
      <c r="O55" s="611"/>
      <c r="P55" s="611"/>
      <c r="Q55" s="611"/>
      <c r="R55" s="611"/>
      <c r="S55" s="611"/>
      <c r="T55" s="611"/>
      <c r="U55" s="611"/>
      <c r="V55" s="611"/>
      <c r="W55" s="611"/>
      <c r="X55" s="611"/>
      <c r="Y55" s="611"/>
      <c r="Z55" s="611"/>
    </row>
    <row r="56" spans="1:26" ht="15.75" customHeight="1" x14ac:dyDescent="0.25">
      <c r="A56" s="625">
        <f t="shared" si="0"/>
        <v>54</v>
      </c>
      <c r="B56" s="627"/>
      <c r="C56" s="627" t="s">
        <v>614</v>
      </c>
      <c r="D56" s="506">
        <v>1</v>
      </c>
      <c r="E56" s="624">
        <f>+D56</f>
        <v>1</v>
      </c>
      <c r="F56" s="772"/>
      <c r="G56" s="611"/>
      <c r="H56" s="611"/>
      <c r="I56" s="611"/>
      <c r="J56" s="611"/>
      <c r="K56" s="611"/>
      <c r="L56" s="611"/>
      <c r="M56" s="611"/>
      <c r="N56" s="611"/>
      <c r="O56" s="611"/>
      <c r="P56" s="611"/>
      <c r="Q56" s="611"/>
      <c r="R56" s="611"/>
      <c r="S56" s="611"/>
      <c r="T56" s="611"/>
      <c r="U56" s="611"/>
      <c r="V56" s="611"/>
      <c r="W56" s="611"/>
      <c r="X56" s="611"/>
      <c r="Y56" s="611"/>
      <c r="Z56" s="611"/>
    </row>
    <row r="57" spans="1:26" ht="15.75" customHeight="1" x14ac:dyDescent="0.25">
      <c r="A57" s="625">
        <f t="shared" si="0"/>
        <v>55</v>
      </c>
      <c r="B57" s="623" t="s">
        <v>620</v>
      </c>
      <c r="C57" s="629" t="s">
        <v>621</v>
      </c>
      <c r="D57" s="506">
        <v>1</v>
      </c>
      <c r="E57" s="624">
        <f>+AVERAGE(D57:D70)</f>
        <v>1</v>
      </c>
      <c r="F57" s="772">
        <f>+AVERAGE(E57:E75)</f>
        <v>1</v>
      </c>
      <c r="G57" s="611"/>
      <c r="H57" s="611"/>
      <c r="I57" s="611"/>
      <c r="J57" s="611"/>
      <c r="K57" s="611"/>
      <c r="L57" s="611"/>
      <c r="M57" s="611"/>
      <c r="N57" s="611"/>
      <c r="O57" s="611"/>
      <c r="P57" s="611"/>
      <c r="Q57" s="611"/>
      <c r="R57" s="611"/>
      <c r="S57" s="611"/>
      <c r="T57" s="611"/>
      <c r="U57" s="611"/>
      <c r="V57" s="611"/>
      <c r="W57" s="611"/>
      <c r="X57" s="611"/>
      <c r="Y57" s="611"/>
      <c r="Z57" s="611"/>
    </row>
    <row r="58" spans="1:26" ht="15.75" customHeight="1" x14ac:dyDescent="0.25">
      <c r="A58" s="625">
        <f t="shared" si="0"/>
        <v>56</v>
      </c>
      <c r="B58" s="623"/>
      <c r="C58" s="629"/>
      <c r="D58" s="506">
        <v>1</v>
      </c>
      <c r="E58" s="626"/>
      <c r="F58" s="772"/>
      <c r="G58" s="611"/>
      <c r="H58" s="611"/>
      <c r="I58" s="611"/>
      <c r="J58" s="611"/>
      <c r="K58" s="611"/>
      <c r="L58" s="611"/>
      <c r="M58" s="611"/>
      <c r="N58" s="611"/>
      <c r="O58" s="611"/>
      <c r="P58" s="611"/>
      <c r="Q58" s="611"/>
      <c r="R58" s="611"/>
      <c r="S58" s="611"/>
      <c r="T58" s="611"/>
      <c r="U58" s="611"/>
      <c r="V58" s="611"/>
      <c r="W58" s="611"/>
      <c r="X58" s="611"/>
      <c r="Y58" s="611"/>
      <c r="Z58" s="611"/>
    </row>
    <row r="59" spans="1:26" ht="15.75" customHeight="1" x14ac:dyDescent="0.25">
      <c r="A59" s="625">
        <f t="shared" si="0"/>
        <v>57</v>
      </c>
      <c r="B59" s="623"/>
      <c r="C59" s="629"/>
      <c r="D59" s="515"/>
      <c r="E59" s="626"/>
      <c r="F59" s="772"/>
      <c r="G59" s="611"/>
      <c r="H59" s="611"/>
      <c r="I59" s="611"/>
      <c r="J59" s="611"/>
      <c r="K59" s="611"/>
      <c r="L59" s="611"/>
      <c r="M59" s="611"/>
      <c r="N59" s="611"/>
      <c r="O59" s="611"/>
      <c r="P59" s="611"/>
      <c r="Q59" s="611"/>
      <c r="R59" s="611"/>
      <c r="S59" s="611"/>
      <c r="T59" s="611"/>
      <c r="U59" s="611"/>
      <c r="V59" s="611"/>
      <c r="W59" s="611"/>
      <c r="X59" s="611"/>
      <c r="Y59" s="611"/>
      <c r="Z59" s="611"/>
    </row>
    <row r="60" spans="1:26" ht="15.75" customHeight="1" x14ac:dyDescent="0.25">
      <c r="A60" s="625">
        <f t="shared" si="0"/>
        <v>58</v>
      </c>
      <c r="B60" s="623"/>
      <c r="C60" s="629"/>
      <c r="D60" s="515"/>
      <c r="E60" s="626"/>
      <c r="F60" s="772"/>
      <c r="G60" s="611"/>
      <c r="H60" s="611"/>
      <c r="I60" s="611"/>
      <c r="J60" s="611"/>
      <c r="K60" s="611"/>
      <c r="L60" s="611"/>
      <c r="M60" s="611"/>
      <c r="N60" s="611"/>
      <c r="O60" s="611"/>
      <c r="P60" s="611"/>
      <c r="Q60" s="611"/>
      <c r="R60" s="611"/>
      <c r="S60" s="611"/>
      <c r="T60" s="611"/>
      <c r="U60" s="611"/>
      <c r="V60" s="611"/>
      <c r="W60" s="611"/>
      <c r="X60" s="611"/>
      <c r="Y60" s="611"/>
      <c r="Z60" s="611"/>
    </row>
    <row r="61" spans="1:26" ht="15.75" customHeight="1" x14ac:dyDescent="0.25">
      <c r="A61" s="625">
        <f t="shared" si="0"/>
        <v>59</v>
      </c>
      <c r="B61" s="623"/>
      <c r="C61" s="629"/>
      <c r="D61" s="506">
        <v>1</v>
      </c>
      <c r="E61" s="626"/>
      <c r="F61" s="772"/>
      <c r="G61" s="611"/>
      <c r="H61" s="611"/>
      <c r="I61" s="611"/>
      <c r="J61" s="611"/>
      <c r="K61" s="611"/>
      <c r="L61" s="611"/>
      <c r="M61" s="611"/>
      <c r="N61" s="611"/>
      <c r="O61" s="611"/>
      <c r="P61" s="611"/>
      <c r="Q61" s="611"/>
      <c r="R61" s="611"/>
      <c r="S61" s="611"/>
      <c r="T61" s="611"/>
      <c r="U61" s="611"/>
      <c r="V61" s="611"/>
      <c r="W61" s="611"/>
      <c r="X61" s="611"/>
      <c r="Y61" s="611"/>
      <c r="Z61" s="611"/>
    </row>
    <row r="62" spans="1:26" ht="15.75" customHeight="1" x14ac:dyDescent="0.25">
      <c r="A62" s="625">
        <f t="shared" si="0"/>
        <v>60</v>
      </c>
      <c r="B62" s="623"/>
      <c r="C62" s="629"/>
      <c r="D62" s="506">
        <v>1</v>
      </c>
      <c r="E62" s="626"/>
      <c r="F62" s="772"/>
      <c r="G62" s="611"/>
      <c r="H62" s="611"/>
      <c r="I62" s="611"/>
      <c r="J62" s="611"/>
      <c r="K62" s="611"/>
      <c r="L62" s="611"/>
      <c r="M62" s="611"/>
      <c r="N62" s="611"/>
      <c r="O62" s="611"/>
      <c r="P62" s="611"/>
      <c r="Q62" s="611"/>
      <c r="R62" s="611"/>
      <c r="S62" s="611"/>
      <c r="T62" s="611"/>
      <c r="U62" s="611"/>
      <c r="V62" s="611"/>
      <c r="W62" s="611"/>
      <c r="X62" s="611"/>
      <c r="Y62" s="611"/>
      <c r="Z62" s="611"/>
    </row>
    <row r="63" spans="1:26" ht="15.75" customHeight="1" x14ac:dyDescent="0.25">
      <c r="A63" s="625">
        <f t="shared" si="0"/>
        <v>61</v>
      </c>
      <c r="B63" s="623"/>
      <c r="C63" s="629"/>
      <c r="D63" s="506">
        <v>1</v>
      </c>
      <c r="E63" s="626"/>
      <c r="F63" s="772"/>
      <c r="G63" s="611"/>
      <c r="H63" s="611"/>
      <c r="I63" s="611"/>
      <c r="J63" s="611"/>
      <c r="K63" s="611"/>
      <c r="L63" s="611"/>
      <c r="M63" s="611"/>
      <c r="N63" s="611"/>
      <c r="O63" s="611"/>
      <c r="P63" s="611"/>
      <c r="Q63" s="611"/>
      <c r="R63" s="611"/>
      <c r="S63" s="611"/>
      <c r="T63" s="611"/>
      <c r="U63" s="611"/>
      <c r="V63" s="611"/>
      <c r="W63" s="611"/>
      <c r="X63" s="611"/>
      <c r="Y63" s="611"/>
      <c r="Z63" s="611"/>
    </row>
    <row r="64" spans="1:26" ht="15.75" customHeight="1" x14ac:dyDescent="0.25">
      <c r="A64" s="625">
        <f t="shared" si="0"/>
        <v>62</v>
      </c>
      <c r="B64" s="623"/>
      <c r="C64" s="629"/>
      <c r="D64" s="506">
        <v>1</v>
      </c>
      <c r="E64" s="626"/>
      <c r="F64" s="772"/>
      <c r="G64" s="611"/>
      <c r="H64" s="611"/>
      <c r="I64" s="611"/>
      <c r="J64" s="611"/>
      <c r="K64" s="611"/>
      <c r="L64" s="611"/>
      <c r="M64" s="611"/>
      <c r="N64" s="611"/>
      <c r="O64" s="611"/>
      <c r="P64" s="611"/>
      <c r="Q64" s="611"/>
      <c r="R64" s="611"/>
      <c r="S64" s="611"/>
      <c r="T64" s="611"/>
      <c r="U64" s="611"/>
      <c r="V64" s="611"/>
      <c r="W64" s="611"/>
      <c r="X64" s="611"/>
      <c r="Y64" s="611"/>
      <c r="Z64" s="611"/>
    </row>
    <row r="65" spans="1:26" ht="15.75" customHeight="1" x14ac:dyDescent="0.25">
      <c r="A65" s="625">
        <f t="shared" si="0"/>
        <v>63</v>
      </c>
      <c r="B65" s="623"/>
      <c r="C65" s="629"/>
      <c r="D65" s="506">
        <v>1</v>
      </c>
      <c r="E65" s="626"/>
      <c r="F65" s="772"/>
      <c r="G65" s="611"/>
      <c r="H65" s="611"/>
      <c r="I65" s="611"/>
      <c r="J65" s="611"/>
      <c r="K65" s="611"/>
      <c r="L65" s="611"/>
      <c r="M65" s="611"/>
      <c r="N65" s="611"/>
      <c r="O65" s="611"/>
      <c r="P65" s="611"/>
      <c r="Q65" s="611"/>
      <c r="R65" s="611"/>
      <c r="S65" s="611"/>
      <c r="T65" s="611"/>
      <c r="U65" s="611"/>
      <c r="V65" s="611"/>
      <c r="W65" s="611"/>
      <c r="X65" s="611"/>
      <c r="Y65" s="611"/>
      <c r="Z65" s="611"/>
    </row>
    <row r="66" spans="1:26" ht="15.75" customHeight="1" x14ac:dyDescent="0.25">
      <c r="A66" s="625">
        <f t="shared" si="0"/>
        <v>64</v>
      </c>
      <c r="B66" s="623"/>
      <c r="C66" s="629"/>
      <c r="D66" s="506">
        <v>1</v>
      </c>
      <c r="E66" s="626"/>
      <c r="F66" s="772"/>
      <c r="G66" s="611"/>
      <c r="H66" s="611"/>
      <c r="I66" s="611"/>
      <c r="J66" s="611"/>
      <c r="K66" s="611"/>
      <c r="L66" s="611"/>
      <c r="M66" s="611"/>
      <c r="N66" s="611"/>
      <c r="O66" s="611"/>
      <c r="P66" s="611"/>
      <c r="Q66" s="611"/>
      <c r="R66" s="611"/>
      <c r="S66" s="611"/>
      <c r="T66" s="611"/>
      <c r="U66" s="611"/>
      <c r="V66" s="611"/>
      <c r="W66" s="611"/>
      <c r="X66" s="611"/>
      <c r="Y66" s="611"/>
      <c r="Z66" s="611"/>
    </row>
    <row r="67" spans="1:26" ht="15.75" customHeight="1" x14ac:dyDescent="0.25">
      <c r="A67" s="625">
        <f t="shared" si="0"/>
        <v>65</v>
      </c>
      <c r="B67" s="623"/>
      <c r="C67" s="629"/>
      <c r="D67" s="506">
        <v>1</v>
      </c>
      <c r="E67" s="626"/>
      <c r="F67" s="772"/>
      <c r="G67" s="611"/>
      <c r="H67" s="611"/>
      <c r="I67" s="611"/>
      <c r="J67" s="611"/>
      <c r="K67" s="611"/>
      <c r="L67" s="611"/>
      <c r="M67" s="611"/>
      <c r="N67" s="611"/>
      <c r="O67" s="611"/>
      <c r="P67" s="611"/>
      <c r="Q67" s="611"/>
      <c r="R67" s="611"/>
      <c r="S67" s="611"/>
      <c r="T67" s="611"/>
      <c r="U67" s="611"/>
      <c r="V67" s="611"/>
      <c r="W67" s="611"/>
      <c r="X67" s="611"/>
      <c r="Y67" s="611"/>
      <c r="Z67" s="611"/>
    </row>
    <row r="68" spans="1:26" ht="15.75" customHeight="1" x14ac:dyDescent="0.25">
      <c r="A68" s="625">
        <f t="shared" si="0"/>
        <v>66</v>
      </c>
      <c r="B68" s="623"/>
      <c r="C68" s="629"/>
      <c r="D68" s="506">
        <v>1</v>
      </c>
      <c r="E68" s="626"/>
      <c r="F68" s="772"/>
      <c r="G68" s="611"/>
      <c r="H68" s="611"/>
      <c r="I68" s="611"/>
      <c r="J68" s="611"/>
      <c r="K68" s="611"/>
      <c r="L68" s="611"/>
      <c r="M68" s="611"/>
      <c r="N68" s="611"/>
      <c r="O68" s="611"/>
      <c r="P68" s="611"/>
      <c r="Q68" s="611"/>
      <c r="R68" s="611"/>
      <c r="S68" s="611"/>
      <c r="T68" s="611"/>
      <c r="U68" s="611"/>
      <c r="V68" s="611"/>
      <c r="W68" s="611"/>
      <c r="X68" s="611"/>
      <c r="Y68" s="611"/>
      <c r="Z68" s="611"/>
    </row>
    <row r="69" spans="1:26" ht="15.75" customHeight="1" x14ac:dyDescent="0.25">
      <c r="A69" s="625">
        <f t="shared" ref="A69:A132" si="3">+A68+1</f>
        <v>67</v>
      </c>
      <c r="B69" s="623"/>
      <c r="C69" s="629"/>
      <c r="D69" s="506">
        <v>1</v>
      </c>
      <c r="E69" s="626"/>
      <c r="F69" s="772"/>
      <c r="G69" s="611"/>
      <c r="H69" s="611"/>
      <c r="I69" s="611"/>
      <c r="J69" s="611"/>
      <c r="K69" s="611"/>
      <c r="L69" s="611"/>
      <c r="M69" s="611"/>
      <c r="N69" s="611"/>
      <c r="O69" s="611"/>
      <c r="P69" s="611"/>
      <c r="Q69" s="611"/>
      <c r="R69" s="611"/>
      <c r="S69" s="611"/>
      <c r="T69" s="611"/>
      <c r="U69" s="611"/>
      <c r="V69" s="611"/>
      <c r="W69" s="611"/>
      <c r="X69" s="611"/>
      <c r="Y69" s="611"/>
      <c r="Z69" s="611"/>
    </row>
    <row r="70" spans="1:26" ht="15.75" customHeight="1" x14ac:dyDescent="0.25">
      <c r="A70" s="625">
        <f t="shared" si="3"/>
        <v>68</v>
      </c>
      <c r="B70" s="623"/>
      <c r="C70" s="629"/>
      <c r="D70" s="506">
        <v>1</v>
      </c>
      <c r="E70" s="626"/>
      <c r="F70" s="772"/>
      <c r="G70" s="611"/>
      <c r="H70" s="611"/>
      <c r="I70" s="611"/>
      <c r="J70" s="611"/>
      <c r="K70" s="611"/>
      <c r="L70" s="611"/>
      <c r="M70" s="611"/>
      <c r="N70" s="611"/>
      <c r="O70" s="611"/>
      <c r="P70" s="611"/>
      <c r="Q70" s="611"/>
      <c r="R70" s="611"/>
      <c r="S70" s="611"/>
      <c r="T70" s="611"/>
      <c r="U70" s="611"/>
      <c r="V70" s="611"/>
      <c r="W70" s="611"/>
      <c r="X70" s="611"/>
      <c r="Y70" s="611"/>
      <c r="Z70" s="611"/>
    </row>
    <row r="71" spans="1:26" ht="15.75" customHeight="1" x14ac:dyDescent="0.25">
      <c r="A71" s="625">
        <f t="shared" si="3"/>
        <v>69</v>
      </c>
      <c r="B71" s="623"/>
      <c r="C71" s="629" t="s">
        <v>665</v>
      </c>
      <c r="D71" s="506">
        <v>1</v>
      </c>
      <c r="E71" s="624">
        <f>+AVERAGE(D71:D72)</f>
        <v>1</v>
      </c>
      <c r="F71" s="772"/>
      <c r="G71" s="611"/>
      <c r="H71" s="611"/>
      <c r="I71" s="611"/>
      <c r="J71" s="611"/>
      <c r="K71" s="611"/>
      <c r="L71" s="611"/>
      <c r="M71" s="611"/>
      <c r="N71" s="611"/>
      <c r="O71" s="611"/>
      <c r="P71" s="611"/>
      <c r="Q71" s="611"/>
      <c r="R71" s="611"/>
      <c r="S71" s="611"/>
      <c r="T71" s="611"/>
      <c r="U71" s="611"/>
      <c r="V71" s="611"/>
      <c r="W71" s="611"/>
      <c r="X71" s="611"/>
      <c r="Y71" s="611"/>
      <c r="Z71" s="611"/>
    </row>
    <row r="72" spans="1:26" ht="15.75" customHeight="1" x14ac:dyDescent="0.25">
      <c r="A72" s="625">
        <f t="shared" si="3"/>
        <v>70</v>
      </c>
      <c r="B72" s="623"/>
      <c r="C72" s="629"/>
      <c r="D72" s="506">
        <v>1</v>
      </c>
      <c r="E72" s="626"/>
      <c r="F72" s="772"/>
      <c r="G72" s="611"/>
      <c r="H72" s="611"/>
      <c r="I72" s="611"/>
      <c r="J72" s="611"/>
      <c r="K72" s="611"/>
      <c r="L72" s="611"/>
      <c r="M72" s="611"/>
      <c r="N72" s="611"/>
      <c r="O72" s="611"/>
      <c r="P72" s="611"/>
      <c r="Q72" s="611"/>
      <c r="R72" s="611"/>
      <c r="S72" s="611"/>
      <c r="T72" s="611"/>
      <c r="U72" s="611"/>
      <c r="V72" s="611"/>
      <c r="W72" s="611"/>
      <c r="X72" s="611"/>
      <c r="Y72" s="611"/>
      <c r="Z72" s="611"/>
    </row>
    <row r="73" spans="1:26" ht="15.75" customHeight="1" x14ac:dyDescent="0.25">
      <c r="A73" s="625">
        <f t="shared" si="3"/>
        <v>71</v>
      </c>
      <c r="B73" s="623"/>
      <c r="C73" s="629" t="s">
        <v>675</v>
      </c>
      <c r="D73" s="506">
        <v>1</v>
      </c>
      <c r="E73" s="624">
        <f>+AVERAGE(D73:D75)</f>
        <v>1</v>
      </c>
      <c r="F73" s="772"/>
      <c r="G73" s="611"/>
      <c r="H73" s="611"/>
      <c r="I73" s="611"/>
      <c r="J73" s="611"/>
      <c r="K73" s="611"/>
      <c r="L73" s="611"/>
      <c r="M73" s="611"/>
      <c r="N73" s="611"/>
      <c r="O73" s="611"/>
      <c r="P73" s="611"/>
      <c r="Q73" s="611"/>
      <c r="R73" s="611"/>
      <c r="S73" s="611"/>
      <c r="T73" s="611"/>
      <c r="U73" s="611"/>
      <c r="V73" s="611"/>
      <c r="W73" s="611"/>
      <c r="X73" s="611"/>
      <c r="Y73" s="611"/>
      <c r="Z73" s="611"/>
    </row>
    <row r="74" spans="1:26" ht="15.75" customHeight="1" x14ac:dyDescent="0.25">
      <c r="A74" s="625">
        <f t="shared" si="3"/>
        <v>72</v>
      </c>
      <c r="B74" s="623"/>
      <c r="C74" s="630"/>
      <c r="D74" s="506">
        <v>1</v>
      </c>
      <c r="E74" s="626"/>
      <c r="F74" s="772"/>
      <c r="G74" s="611"/>
      <c r="H74" s="611"/>
      <c r="I74" s="611"/>
      <c r="J74" s="611"/>
      <c r="K74" s="611"/>
      <c r="L74" s="611"/>
      <c r="M74" s="611"/>
      <c r="N74" s="611"/>
      <c r="O74" s="611"/>
      <c r="P74" s="611"/>
      <c r="Q74" s="611"/>
      <c r="R74" s="611"/>
      <c r="S74" s="611"/>
      <c r="T74" s="611"/>
      <c r="U74" s="611"/>
      <c r="V74" s="611"/>
      <c r="W74" s="611"/>
      <c r="X74" s="611"/>
      <c r="Y74" s="611"/>
      <c r="Z74" s="611"/>
    </row>
    <row r="75" spans="1:26" ht="15.75" customHeight="1" x14ac:dyDescent="0.25">
      <c r="A75" s="625">
        <f t="shared" si="3"/>
        <v>73</v>
      </c>
      <c r="B75" s="623"/>
      <c r="C75" s="630"/>
      <c r="D75" s="506">
        <v>1</v>
      </c>
      <c r="E75" s="626"/>
      <c r="F75" s="772"/>
      <c r="G75" s="611"/>
      <c r="H75" s="611"/>
      <c r="I75" s="611"/>
      <c r="J75" s="611"/>
      <c r="K75" s="611"/>
      <c r="L75" s="611"/>
      <c r="M75" s="611"/>
      <c r="N75" s="611"/>
      <c r="O75" s="611"/>
      <c r="P75" s="611"/>
      <c r="Q75" s="611"/>
      <c r="R75" s="611"/>
      <c r="S75" s="611"/>
      <c r="T75" s="611"/>
      <c r="U75" s="611"/>
      <c r="V75" s="611"/>
      <c r="W75" s="611"/>
      <c r="X75" s="611"/>
      <c r="Y75" s="611"/>
      <c r="Z75" s="611"/>
    </row>
    <row r="76" spans="1:26" ht="15.75" customHeight="1" x14ac:dyDescent="0.25">
      <c r="A76" s="625">
        <f t="shared" si="3"/>
        <v>74</v>
      </c>
      <c r="B76" s="627" t="s">
        <v>689</v>
      </c>
      <c r="C76" s="627" t="s">
        <v>690</v>
      </c>
      <c r="D76" s="506">
        <v>1</v>
      </c>
      <c r="E76" s="624">
        <f t="shared" ref="E76:E80" si="4">+D76</f>
        <v>1</v>
      </c>
      <c r="F76" s="772">
        <f>+AVERAGE(E76:E80)</f>
        <v>0.94000000000000006</v>
      </c>
      <c r="G76" s="611"/>
      <c r="H76" s="611"/>
      <c r="I76" s="611"/>
      <c r="J76" s="611"/>
      <c r="K76" s="611"/>
      <c r="L76" s="611"/>
      <c r="M76" s="611"/>
      <c r="N76" s="611"/>
      <c r="O76" s="611"/>
      <c r="P76" s="611"/>
      <c r="Q76" s="611"/>
      <c r="R76" s="611"/>
      <c r="S76" s="611"/>
      <c r="T76" s="611"/>
      <c r="U76" s="611"/>
      <c r="V76" s="611"/>
      <c r="W76" s="611"/>
      <c r="X76" s="611"/>
      <c r="Y76" s="611"/>
      <c r="Z76" s="611"/>
    </row>
    <row r="77" spans="1:26" ht="15.75" customHeight="1" x14ac:dyDescent="0.25">
      <c r="A77" s="625">
        <f t="shared" si="3"/>
        <v>75</v>
      </c>
      <c r="B77" s="627"/>
      <c r="C77" s="627" t="s">
        <v>695</v>
      </c>
      <c r="D77" s="506">
        <v>1</v>
      </c>
      <c r="E77" s="624">
        <f t="shared" si="4"/>
        <v>1</v>
      </c>
      <c r="F77" s="772"/>
      <c r="G77" s="611"/>
      <c r="H77" s="611"/>
      <c r="I77" s="611"/>
      <c r="J77" s="611"/>
      <c r="K77" s="611"/>
      <c r="L77" s="611"/>
      <c r="M77" s="611"/>
      <c r="N77" s="611"/>
      <c r="O77" s="611"/>
      <c r="P77" s="611"/>
      <c r="Q77" s="611"/>
      <c r="R77" s="611"/>
      <c r="S77" s="611"/>
      <c r="T77" s="611"/>
      <c r="U77" s="611"/>
      <c r="V77" s="611"/>
      <c r="W77" s="611"/>
      <c r="X77" s="611"/>
      <c r="Y77" s="611"/>
      <c r="Z77" s="611"/>
    </row>
    <row r="78" spans="1:26" ht="15.75" customHeight="1" x14ac:dyDescent="0.25">
      <c r="A78" s="625">
        <f t="shared" si="3"/>
        <v>76</v>
      </c>
      <c r="B78" s="627"/>
      <c r="C78" s="627" t="s">
        <v>699</v>
      </c>
      <c r="D78" s="506">
        <v>1</v>
      </c>
      <c r="E78" s="624">
        <f t="shared" si="4"/>
        <v>1</v>
      </c>
      <c r="F78" s="772"/>
      <c r="G78" s="611"/>
      <c r="H78" s="611"/>
      <c r="I78" s="611"/>
      <c r="J78" s="611"/>
      <c r="K78" s="611"/>
      <c r="L78" s="611"/>
      <c r="M78" s="611"/>
      <c r="N78" s="611"/>
      <c r="O78" s="611"/>
      <c r="P78" s="611"/>
      <c r="Q78" s="611"/>
      <c r="R78" s="611"/>
      <c r="S78" s="611"/>
      <c r="T78" s="611"/>
      <c r="U78" s="611"/>
      <c r="V78" s="611"/>
      <c r="W78" s="611"/>
      <c r="X78" s="611"/>
      <c r="Y78" s="611"/>
      <c r="Z78" s="611"/>
    </row>
    <row r="79" spans="1:26" ht="15.75" customHeight="1" x14ac:dyDescent="0.25">
      <c r="A79" s="625">
        <f t="shared" si="3"/>
        <v>77</v>
      </c>
      <c r="B79" s="627"/>
      <c r="C79" s="627" t="s">
        <v>702</v>
      </c>
      <c r="D79" s="609">
        <v>0.7</v>
      </c>
      <c r="E79" s="624">
        <f t="shared" si="4"/>
        <v>0.7</v>
      </c>
      <c r="F79" s="772"/>
      <c r="G79" s="611"/>
      <c r="H79" s="611"/>
      <c r="I79" s="611"/>
      <c r="J79" s="611"/>
      <c r="K79" s="611"/>
      <c r="L79" s="611"/>
      <c r="M79" s="611"/>
      <c r="N79" s="611"/>
      <c r="O79" s="611"/>
      <c r="P79" s="611"/>
      <c r="Q79" s="611"/>
      <c r="R79" s="611"/>
      <c r="S79" s="611"/>
      <c r="T79" s="611"/>
      <c r="U79" s="611"/>
      <c r="V79" s="611"/>
      <c r="W79" s="611"/>
      <c r="X79" s="611"/>
      <c r="Y79" s="611"/>
      <c r="Z79" s="611"/>
    </row>
    <row r="80" spans="1:26" ht="15.75" customHeight="1" x14ac:dyDescent="0.25">
      <c r="A80" s="625">
        <f t="shared" si="3"/>
        <v>78</v>
      </c>
      <c r="B80" s="627"/>
      <c r="C80" s="628" t="s">
        <v>707</v>
      </c>
      <c r="D80" s="506">
        <v>1</v>
      </c>
      <c r="E80" s="624">
        <f t="shared" si="4"/>
        <v>1</v>
      </c>
      <c r="F80" s="772"/>
      <c r="G80" s="611"/>
      <c r="H80" s="611"/>
      <c r="I80" s="611"/>
      <c r="J80" s="611"/>
      <c r="K80" s="611"/>
      <c r="L80" s="611"/>
      <c r="M80" s="611"/>
      <c r="N80" s="611"/>
      <c r="O80" s="611"/>
      <c r="P80" s="611"/>
      <c r="Q80" s="611"/>
      <c r="R80" s="611"/>
      <c r="S80" s="611"/>
      <c r="T80" s="611"/>
      <c r="U80" s="611"/>
      <c r="V80" s="611"/>
      <c r="W80" s="611"/>
      <c r="X80" s="611"/>
      <c r="Y80" s="611"/>
      <c r="Z80" s="611"/>
    </row>
    <row r="81" spans="1:26" ht="30" customHeight="1" x14ac:dyDescent="0.25">
      <c r="A81" s="625">
        <f t="shared" si="3"/>
        <v>79</v>
      </c>
      <c r="B81" s="623" t="s">
        <v>712</v>
      </c>
      <c r="C81" s="623" t="s">
        <v>713</v>
      </c>
      <c r="D81" s="506">
        <v>1</v>
      </c>
      <c r="E81" s="624">
        <f>+AVERAGE(D81:D82)</f>
        <v>1</v>
      </c>
      <c r="F81" s="772">
        <f>+AVERAGE(E81:E104)</f>
        <v>0.99870129870129876</v>
      </c>
      <c r="G81" s="611"/>
      <c r="H81" s="611"/>
      <c r="I81" s="611"/>
      <c r="J81" s="611"/>
      <c r="K81" s="611"/>
      <c r="L81" s="611"/>
      <c r="M81" s="611"/>
      <c r="N81" s="611"/>
      <c r="O81" s="611"/>
      <c r="P81" s="611"/>
      <c r="Q81" s="611"/>
      <c r="R81" s="611"/>
      <c r="S81" s="611"/>
      <c r="T81" s="611"/>
      <c r="U81" s="611"/>
      <c r="V81" s="611"/>
      <c r="W81" s="611"/>
      <c r="X81" s="611"/>
      <c r="Y81" s="611"/>
      <c r="Z81" s="611"/>
    </row>
    <row r="82" spans="1:26" ht="15.75" customHeight="1" x14ac:dyDescent="0.25">
      <c r="A82" s="625">
        <f t="shared" si="3"/>
        <v>80</v>
      </c>
      <c r="B82" s="623"/>
      <c r="C82" s="623"/>
      <c r="D82" s="506">
        <v>1</v>
      </c>
      <c r="E82" s="626"/>
      <c r="F82" s="772"/>
      <c r="G82" s="611"/>
      <c r="H82" s="611"/>
      <c r="I82" s="611"/>
      <c r="J82" s="611"/>
      <c r="K82" s="611"/>
      <c r="L82" s="611"/>
      <c r="M82" s="611"/>
      <c r="N82" s="611"/>
      <c r="O82" s="611"/>
      <c r="P82" s="611"/>
      <c r="Q82" s="611"/>
      <c r="R82" s="611"/>
      <c r="S82" s="611"/>
      <c r="T82" s="611"/>
      <c r="U82" s="611"/>
      <c r="V82" s="611"/>
      <c r="W82" s="611"/>
      <c r="X82" s="611"/>
      <c r="Y82" s="611"/>
      <c r="Z82" s="611"/>
    </row>
    <row r="83" spans="1:26" ht="15.75" customHeight="1" x14ac:dyDescent="0.25">
      <c r="A83" s="625">
        <f t="shared" si="3"/>
        <v>81</v>
      </c>
      <c r="B83" s="623"/>
      <c r="C83" s="623" t="s">
        <v>720</v>
      </c>
      <c r="D83" s="506">
        <v>1</v>
      </c>
      <c r="E83" s="624">
        <f>+D83</f>
        <v>1</v>
      </c>
      <c r="F83" s="772"/>
      <c r="G83" s="611"/>
      <c r="H83" s="611"/>
      <c r="I83" s="611"/>
      <c r="J83" s="611"/>
      <c r="K83" s="611"/>
      <c r="L83" s="611"/>
      <c r="M83" s="611"/>
      <c r="N83" s="611"/>
      <c r="O83" s="611"/>
      <c r="P83" s="611"/>
      <c r="Q83" s="611"/>
      <c r="R83" s="611"/>
      <c r="S83" s="611"/>
      <c r="T83" s="611"/>
      <c r="U83" s="611"/>
      <c r="V83" s="611"/>
      <c r="W83" s="611"/>
      <c r="X83" s="611"/>
      <c r="Y83" s="611"/>
      <c r="Z83" s="611"/>
    </row>
    <row r="84" spans="1:26" ht="15.75" customHeight="1" x14ac:dyDescent="0.25">
      <c r="A84" s="625">
        <f t="shared" si="3"/>
        <v>82</v>
      </c>
      <c r="B84" s="623"/>
      <c r="C84" s="623"/>
      <c r="D84" s="515"/>
      <c r="E84" s="624"/>
      <c r="F84" s="772"/>
      <c r="G84" s="611"/>
      <c r="H84" s="611"/>
      <c r="I84" s="611"/>
      <c r="J84" s="611"/>
      <c r="K84" s="611"/>
      <c r="L84" s="611"/>
      <c r="M84" s="611"/>
      <c r="N84" s="611"/>
      <c r="O84" s="611"/>
      <c r="P84" s="611"/>
      <c r="Q84" s="611"/>
      <c r="R84" s="611"/>
      <c r="S84" s="611"/>
      <c r="T84" s="611"/>
      <c r="U84" s="611"/>
      <c r="V84" s="611"/>
      <c r="W84" s="611"/>
      <c r="X84" s="611"/>
      <c r="Y84" s="611"/>
      <c r="Z84" s="611"/>
    </row>
    <row r="85" spans="1:26" ht="15.75" customHeight="1" x14ac:dyDescent="0.25">
      <c r="A85" s="625">
        <f t="shared" si="3"/>
        <v>83</v>
      </c>
      <c r="B85" s="623"/>
      <c r="C85" s="623" t="s">
        <v>724</v>
      </c>
      <c r="D85" s="506">
        <v>1</v>
      </c>
      <c r="E85" s="633">
        <f>AVERAGE(D85:D95)</f>
        <v>0.99090909090909096</v>
      </c>
      <c r="F85" s="772"/>
      <c r="G85" s="611"/>
      <c r="H85" s="611"/>
      <c r="I85" s="611"/>
      <c r="J85" s="611"/>
      <c r="K85" s="611"/>
      <c r="L85" s="611"/>
      <c r="M85" s="611"/>
      <c r="N85" s="611"/>
      <c r="O85" s="611"/>
      <c r="P85" s="611"/>
      <c r="Q85" s="611"/>
      <c r="R85" s="611"/>
      <c r="S85" s="611"/>
      <c r="T85" s="611"/>
      <c r="U85" s="611"/>
      <c r="V85" s="611"/>
      <c r="W85" s="611"/>
      <c r="X85" s="611"/>
      <c r="Y85" s="611"/>
      <c r="Z85" s="611"/>
    </row>
    <row r="86" spans="1:26" ht="15.75" customHeight="1" x14ac:dyDescent="0.25">
      <c r="A86" s="625">
        <f t="shared" si="3"/>
        <v>84</v>
      </c>
      <c r="B86" s="623"/>
      <c r="C86" s="623"/>
      <c r="D86" s="506">
        <v>1</v>
      </c>
      <c r="E86" s="626"/>
      <c r="F86" s="772"/>
      <c r="G86" s="611"/>
      <c r="H86" s="611"/>
      <c r="I86" s="611"/>
      <c r="J86" s="611"/>
      <c r="K86" s="611"/>
      <c r="L86" s="611"/>
      <c r="M86" s="611"/>
      <c r="N86" s="611"/>
      <c r="O86" s="611"/>
      <c r="P86" s="611"/>
      <c r="Q86" s="611"/>
      <c r="R86" s="611"/>
      <c r="S86" s="611"/>
      <c r="T86" s="611"/>
      <c r="U86" s="611"/>
      <c r="V86" s="611"/>
      <c r="W86" s="611"/>
      <c r="X86" s="611"/>
      <c r="Y86" s="611"/>
      <c r="Z86" s="611"/>
    </row>
    <row r="87" spans="1:26" ht="15.75" customHeight="1" x14ac:dyDescent="0.25">
      <c r="A87" s="625">
        <f t="shared" si="3"/>
        <v>85</v>
      </c>
      <c r="B87" s="623"/>
      <c r="C87" s="623"/>
      <c r="D87" s="506">
        <v>1</v>
      </c>
      <c r="E87" s="626"/>
      <c r="F87" s="772"/>
      <c r="G87" s="611"/>
      <c r="H87" s="611"/>
      <c r="I87" s="611"/>
      <c r="J87" s="611"/>
      <c r="K87" s="611"/>
      <c r="L87" s="611"/>
      <c r="M87" s="611"/>
      <c r="N87" s="611"/>
      <c r="O87" s="611"/>
      <c r="P87" s="611"/>
      <c r="Q87" s="611"/>
      <c r="R87" s="611"/>
      <c r="S87" s="611"/>
      <c r="T87" s="611"/>
      <c r="U87" s="611"/>
      <c r="V87" s="611"/>
      <c r="W87" s="611"/>
      <c r="X87" s="611"/>
      <c r="Y87" s="611"/>
      <c r="Z87" s="611"/>
    </row>
    <row r="88" spans="1:26" ht="15.75" customHeight="1" x14ac:dyDescent="0.25">
      <c r="A88" s="625">
        <f t="shared" si="3"/>
        <v>86</v>
      </c>
      <c r="B88" s="623"/>
      <c r="C88" s="623"/>
      <c r="D88" s="506">
        <v>1</v>
      </c>
      <c r="E88" s="626"/>
      <c r="F88" s="772"/>
      <c r="G88" s="611"/>
      <c r="H88" s="611"/>
      <c r="I88" s="611"/>
      <c r="J88" s="611"/>
      <c r="K88" s="611"/>
      <c r="L88" s="611"/>
      <c r="M88" s="611"/>
      <c r="N88" s="611"/>
      <c r="O88" s="611"/>
      <c r="P88" s="611"/>
      <c r="Q88" s="611"/>
      <c r="R88" s="611"/>
      <c r="S88" s="611"/>
      <c r="T88" s="611"/>
      <c r="U88" s="611"/>
      <c r="V88" s="611"/>
      <c r="W88" s="611"/>
      <c r="X88" s="611"/>
      <c r="Y88" s="611"/>
      <c r="Z88" s="611"/>
    </row>
    <row r="89" spans="1:26" ht="15.75" customHeight="1" x14ac:dyDescent="0.25">
      <c r="A89" s="625">
        <f t="shared" si="3"/>
        <v>87</v>
      </c>
      <c r="B89" s="623"/>
      <c r="C89" s="623"/>
      <c r="D89" s="506">
        <v>1</v>
      </c>
      <c r="E89" s="626"/>
      <c r="F89" s="772"/>
      <c r="G89" s="611"/>
      <c r="H89" s="611"/>
      <c r="I89" s="611"/>
      <c r="J89" s="611"/>
      <c r="K89" s="611"/>
      <c r="L89" s="611"/>
      <c r="M89" s="611"/>
      <c r="N89" s="611"/>
      <c r="O89" s="611"/>
      <c r="P89" s="611"/>
      <c r="Q89" s="611"/>
      <c r="R89" s="611"/>
      <c r="S89" s="611"/>
      <c r="T89" s="611"/>
      <c r="U89" s="611"/>
      <c r="V89" s="611"/>
      <c r="W89" s="611"/>
      <c r="X89" s="611"/>
      <c r="Y89" s="611"/>
      <c r="Z89" s="611"/>
    </row>
    <row r="90" spans="1:26" ht="15.75" customHeight="1" x14ac:dyDescent="0.25">
      <c r="A90" s="625">
        <f t="shared" si="3"/>
        <v>88</v>
      </c>
      <c r="B90" s="623"/>
      <c r="C90" s="623"/>
      <c r="D90" s="506">
        <v>1</v>
      </c>
      <c r="E90" s="626"/>
      <c r="F90" s="772"/>
      <c r="G90" s="611"/>
      <c r="H90" s="611"/>
      <c r="I90" s="611"/>
      <c r="J90" s="611"/>
      <c r="K90" s="611"/>
      <c r="L90" s="611"/>
      <c r="M90" s="611"/>
      <c r="N90" s="611"/>
      <c r="O90" s="611"/>
      <c r="P90" s="611"/>
      <c r="Q90" s="611"/>
      <c r="R90" s="611"/>
      <c r="S90" s="611"/>
      <c r="T90" s="611"/>
      <c r="U90" s="611"/>
      <c r="V90" s="611"/>
      <c r="W90" s="611"/>
      <c r="X90" s="611"/>
      <c r="Y90" s="611"/>
      <c r="Z90" s="611"/>
    </row>
    <row r="91" spans="1:26" ht="15.75" customHeight="1" x14ac:dyDescent="0.25">
      <c r="A91" s="625">
        <f t="shared" si="3"/>
        <v>89</v>
      </c>
      <c r="B91" s="623"/>
      <c r="C91" s="623"/>
      <c r="D91" s="610">
        <v>0.9</v>
      </c>
      <c r="E91" s="626"/>
      <c r="F91" s="772"/>
      <c r="G91" s="611"/>
      <c r="H91" s="611"/>
      <c r="I91" s="611"/>
      <c r="J91" s="611"/>
      <c r="K91" s="611"/>
      <c r="L91" s="611"/>
      <c r="M91" s="611"/>
      <c r="N91" s="611"/>
      <c r="O91" s="611"/>
      <c r="P91" s="611"/>
      <c r="Q91" s="611"/>
      <c r="R91" s="611"/>
      <c r="S91" s="611"/>
      <c r="T91" s="611"/>
      <c r="U91" s="611"/>
      <c r="V91" s="611"/>
      <c r="W91" s="611"/>
      <c r="X91" s="611"/>
      <c r="Y91" s="611"/>
      <c r="Z91" s="611"/>
    </row>
    <row r="92" spans="1:26" ht="15.75" customHeight="1" x14ac:dyDescent="0.25">
      <c r="A92" s="625">
        <f t="shared" si="3"/>
        <v>90</v>
      </c>
      <c r="B92" s="623"/>
      <c r="C92" s="623"/>
      <c r="D92" s="506">
        <v>1</v>
      </c>
      <c r="E92" s="624"/>
      <c r="F92" s="772"/>
      <c r="G92" s="611"/>
      <c r="H92" s="611"/>
      <c r="I92" s="611"/>
      <c r="J92" s="611"/>
      <c r="K92" s="611"/>
      <c r="L92" s="611"/>
      <c r="M92" s="611"/>
      <c r="N92" s="611"/>
      <c r="O92" s="611"/>
      <c r="P92" s="611"/>
      <c r="Q92" s="611"/>
      <c r="R92" s="611"/>
      <c r="S92" s="611"/>
      <c r="T92" s="611"/>
      <c r="U92" s="611"/>
      <c r="V92" s="611"/>
      <c r="W92" s="611"/>
      <c r="X92" s="611"/>
      <c r="Y92" s="611"/>
      <c r="Z92" s="611"/>
    </row>
    <row r="93" spans="1:26" ht="15.75" customHeight="1" x14ac:dyDescent="0.25">
      <c r="A93" s="625">
        <f t="shared" si="3"/>
        <v>91</v>
      </c>
      <c r="B93" s="623"/>
      <c r="C93" s="623" t="s">
        <v>737</v>
      </c>
      <c r="D93" s="506">
        <v>1</v>
      </c>
      <c r="E93" s="626"/>
      <c r="F93" s="772"/>
      <c r="G93" s="611"/>
      <c r="H93" s="611"/>
      <c r="I93" s="611"/>
      <c r="J93" s="611"/>
      <c r="K93" s="611"/>
      <c r="L93" s="611"/>
      <c r="M93" s="611"/>
      <c r="N93" s="611"/>
      <c r="O93" s="611"/>
      <c r="P93" s="611"/>
      <c r="Q93" s="611"/>
      <c r="R93" s="611"/>
      <c r="S93" s="611"/>
      <c r="T93" s="611"/>
      <c r="U93" s="611"/>
      <c r="V93" s="611"/>
      <c r="W93" s="611"/>
      <c r="X93" s="611"/>
      <c r="Y93" s="611"/>
      <c r="Z93" s="611"/>
    </row>
    <row r="94" spans="1:26" ht="15.75" customHeight="1" x14ac:dyDescent="0.25">
      <c r="A94" s="625">
        <f t="shared" si="3"/>
        <v>92</v>
      </c>
      <c r="B94" s="623"/>
      <c r="C94" s="623"/>
      <c r="D94" s="506">
        <v>1</v>
      </c>
      <c r="E94" s="624"/>
      <c r="F94" s="772"/>
      <c r="G94" s="611"/>
      <c r="H94" s="611"/>
      <c r="I94" s="611"/>
      <c r="J94" s="611"/>
      <c r="K94" s="611"/>
      <c r="L94" s="611"/>
      <c r="M94" s="611"/>
      <c r="N94" s="611"/>
      <c r="O94" s="611"/>
      <c r="P94" s="611"/>
      <c r="Q94" s="611"/>
      <c r="R94" s="611"/>
      <c r="S94" s="611"/>
      <c r="T94" s="611"/>
      <c r="U94" s="611"/>
      <c r="V94" s="611"/>
      <c r="W94" s="611"/>
      <c r="X94" s="611"/>
      <c r="Y94" s="611"/>
      <c r="Z94" s="611"/>
    </row>
    <row r="95" spans="1:26" ht="15.75" customHeight="1" x14ac:dyDescent="0.25">
      <c r="A95" s="625">
        <f t="shared" si="3"/>
        <v>93</v>
      </c>
      <c r="B95" s="623"/>
      <c r="C95" s="623" t="s">
        <v>743</v>
      </c>
      <c r="D95" s="506">
        <v>1</v>
      </c>
      <c r="E95" s="624"/>
      <c r="F95" s="772"/>
      <c r="G95" s="611"/>
      <c r="H95" s="611"/>
      <c r="I95" s="611"/>
      <c r="J95" s="611"/>
      <c r="K95" s="611"/>
      <c r="L95" s="611"/>
      <c r="M95" s="611"/>
      <c r="N95" s="611"/>
      <c r="O95" s="611"/>
      <c r="P95" s="611"/>
      <c r="Q95" s="611"/>
      <c r="R95" s="611"/>
      <c r="S95" s="611"/>
      <c r="T95" s="611"/>
      <c r="U95" s="611"/>
      <c r="V95" s="611"/>
      <c r="W95" s="611"/>
      <c r="X95" s="611"/>
      <c r="Y95" s="611"/>
      <c r="Z95" s="611"/>
    </row>
    <row r="96" spans="1:26" ht="15.75" customHeight="1" x14ac:dyDescent="0.25">
      <c r="A96" s="625">
        <f t="shared" si="3"/>
        <v>94</v>
      </c>
      <c r="B96" s="623"/>
      <c r="C96" s="631" t="s">
        <v>747</v>
      </c>
      <c r="D96" s="515"/>
      <c r="E96" s="632"/>
      <c r="F96" s="772"/>
      <c r="G96" s="611"/>
      <c r="H96" s="611"/>
      <c r="I96" s="611"/>
      <c r="J96" s="611"/>
      <c r="K96" s="611"/>
      <c r="L96" s="611"/>
      <c r="M96" s="611"/>
      <c r="N96" s="611"/>
      <c r="O96" s="611"/>
      <c r="P96" s="611"/>
      <c r="Q96" s="611"/>
      <c r="R96" s="611"/>
      <c r="S96" s="611"/>
      <c r="T96" s="611"/>
      <c r="U96" s="611"/>
      <c r="V96" s="611"/>
      <c r="W96" s="611"/>
      <c r="X96" s="611"/>
      <c r="Y96" s="611"/>
      <c r="Z96" s="611"/>
    </row>
    <row r="97" spans="1:26" ht="15.75" customHeight="1" x14ac:dyDescent="0.25">
      <c r="A97" s="625">
        <f t="shared" si="3"/>
        <v>95</v>
      </c>
      <c r="B97" s="623"/>
      <c r="C97" s="623" t="s">
        <v>750</v>
      </c>
      <c r="D97" s="506">
        <v>1</v>
      </c>
      <c r="E97" s="624">
        <f>+AVERAGE(D97:D101)</f>
        <v>1</v>
      </c>
      <c r="F97" s="772"/>
      <c r="G97" s="611"/>
      <c r="H97" s="611"/>
      <c r="I97" s="611"/>
      <c r="J97" s="611"/>
      <c r="K97" s="611"/>
      <c r="L97" s="611"/>
      <c r="M97" s="611"/>
      <c r="N97" s="611"/>
      <c r="O97" s="611"/>
      <c r="P97" s="611"/>
      <c r="Q97" s="611"/>
      <c r="R97" s="611"/>
      <c r="S97" s="611"/>
      <c r="T97" s="611"/>
      <c r="U97" s="611"/>
      <c r="V97" s="611"/>
      <c r="W97" s="611"/>
      <c r="X97" s="611"/>
      <c r="Y97" s="611"/>
      <c r="Z97" s="611"/>
    </row>
    <row r="98" spans="1:26" ht="15.75" customHeight="1" x14ac:dyDescent="0.25">
      <c r="A98" s="625">
        <f t="shared" si="3"/>
        <v>96</v>
      </c>
      <c r="B98" s="623"/>
      <c r="C98" s="623"/>
      <c r="D98" s="506">
        <v>1</v>
      </c>
      <c r="E98" s="626"/>
      <c r="F98" s="772"/>
      <c r="G98" s="611"/>
      <c r="H98" s="611"/>
      <c r="I98" s="611"/>
      <c r="J98" s="611"/>
      <c r="K98" s="611"/>
      <c r="L98" s="611"/>
      <c r="M98" s="611"/>
      <c r="N98" s="611"/>
      <c r="O98" s="611"/>
      <c r="P98" s="611"/>
      <c r="Q98" s="611"/>
      <c r="R98" s="611"/>
      <c r="S98" s="611"/>
      <c r="T98" s="611"/>
      <c r="U98" s="611"/>
      <c r="V98" s="611"/>
      <c r="W98" s="611"/>
      <c r="X98" s="611"/>
      <c r="Y98" s="611"/>
      <c r="Z98" s="611"/>
    </row>
    <row r="99" spans="1:26" ht="15.75" customHeight="1" x14ac:dyDescent="0.25">
      <c r="A99" s="625">
        <f t="shared" si="3"/>
        <v>97</v>
      </c>
      <c r="B99" s="623"/>
      <c r="C99" s="623"/>
      <c r="D99" s="506">
        <v>1</v>
      </c>
      <c r="E99" s="626"/>
      <c r="F99" s="772"/>
      <c r="G99" s="611"/>
      <c r="H99" s="611"/>
      <c r="I99" s="611"/>
      <c r="J99" s="611"/>
      <c r="K99" s="611"/>
      <c r="L99" s="611"/>
      <c r="M99" s="611"/>
      <c r="N99" s="611"/>
      <c r="O99" s="611"/>
      <c r="P99" s="611"/>
      <c r="Q99" s="611"/>
      <c r="R99" s="611"/>
      <c r="S99" s="611"/>
      <c r="T99" s="611"/>
      <c r="U99" s="611"/>
      <c r="V99" s="611"/>
      <c r="W99" s="611"/>
      <c r="X99" s="611"/>
      <c r="Y99" s="611"/>
      <c r="Z99" s="611"/>
    </row>
    <row r="100" spans="1:26" ht="15.75" customHeight="1" x14ac:dyDescent="0.25">
      <c r="A100" s="625">
        <f t="shared" si="3"/>
        <v>98</v>
      </c>
      <c r="B100" s="623"/>
      <c r="C100" s="623"/>
      <c r="D100" s="506">
        <v>1</v>
      </c>
      <c r="E100" s="626"/>
      <c r="F100" s="772"/>
      <c r="G100" s="611"/>
      <c r="H100" s="611"/>
      <c r="I100" s="611"/>
      <c r="J100" s="611"/>
      <c r="K100" s="611"/>
      <c r="L100" s="611"/>
      <c r="M100" s="611"/>
      <c r="N100" s="611"/>
      <c r="O100" s="611"/>
      <c r="P100" s="611"/>
      <c r="Q100" s="611"/>
      <c r="R100" s="611"/>
      <c r="S100" s="611"/>
      <c r="T100" s="611"/>
      <c r="U100" s="611"/>
      <c r="V100" s="611"/>
      <c r="W100" s="611"/>
      <c r="X100" s="611"/>
      <c r="Y100" s="611"/>
      <c r="Z100" s="611"/>
    </row>
    <row r="101" spans="1:26" ht="15.75" customHeight="1" x14ac:dyDescent="0.25">
      <c r="A101" s="625">
        <f t="shared" si="3"/>
        <v>99</v>
      </c>
      <c r="B101" s="623"/>
      <c r="C101" s="623"/>
      <c r="D101" s="506">
        <v>1</v>
      </c>
      <c r="E101" s="624"/>
      <c r="F101" s="772"/>
      <c r="G101" s="611"/>
      <c r="H101" s="611"/>
      <c r="I101" s="611"/>
      <c r="J101" s="611"/>
      <c r="K101" s="611"/>
      <c r="L101" s="611"/>
      <c r="M101" s="611"/>
      <c r="N101" s="611"/>
      <c r="O101" s="611"/>
      <c r="P101" s="611"/>
      <c r="Q101" s="611"/>
      <c r="R101" s="611"/>
      <c r="S101" s="611"/>
      <c r="T101" s="611"/>
      <c r="U101" s="611"/>
      <c r="V101" s="611"/>
      <c r="W101" s="611"/>
      <c r="X101" s="611"/>
      <c r="Y101" s="611"/>
      <c r="Z101" s="611"/>
    </row>
    <row r="102" spans="1:26" ht="30" customHeight="1" x14ac:dyDescent="0.25">
      <c r="A102" s="625">
        <f t="shared" si="3"/>
        <v>100</v>
      </c>
      <c r="B102" s="623"/>
      <c r="C102" s="623" t="s">
        <v>765</v>
      </c>
      <c r="D102" s="506">
        <v>1</v>
      </c>
      <c r="E102" s="624">
        <f t="shared" ref="E102:E105" si="5">+D102</f>
        <v>1</v>
      </c>
      <c r="F102" s="772"/>
      <c r="G102" s="611"/>
      <c r="H102" s="611"/>
      <c r="I102" s="611"/>
      <c r="J102" s="611"/>
      <c r="K102" s="611"/>
      <c r="L102" s="611"/>
      <c r="M102" s="611"/>
      <c r="N102" s="611"/>
      <c r="O102" s="611"/>
      <c r="P102" s="611"/>
      <c r="Q102" s="611"/>
      <c r="R102" s="611"/>
      <c r="S102" s="611"/>
      <c r="T102" s="611"/>
      <c r="U102" s="611"/>
      <c r="V102" s="611"/>
      <c r="W102" s="611"/>
      <c r="X102" s="611"/>
      <c r="Y102" s="611"/>
      <c r="Z102" s="611"/>
    </row>
    <row r="103" spans="1:26" ht="30" customHeight="1" x14ac:dyDescent="0.25">
      <c r="A103" s="625">
        <f t="shared" si="3"/>
        <v>101</v>
      </c>
      <c r="B103" s="623"/>
      <c r="C103" s="623" t="s">
        <v>928</v>
      </c>
      <c r="D103" s="506">
        <v>1</v>
      </c>
      <c r="E103" s="624">
        <f t="shared" si="5"/>
        <v>1</v>
      </c>
      <c r="F103" s="772"/>
      <c r="G103" s="611"/>
      <c r="H103" s="611"/>
      <c r="I103" s="611"/>
      <c r="J103" s="611"/>
      <c r="K103" s="611"/>
      <c r="L103" s="611"/>
      <c r="M103" s="611"/>
      <c r="N103" s="611"/>
      <c r="O103" s="611"/>
      <c r="P103" s="611"/>
      <c r="Q103" s="611"/>
      <c r="R103" s="611"/>
      <c r="S103" s="611"/>
      <c r="T103" s="611"/>
      <c r="U103" s="611"/>
      <c r="V103" s="611"/>
      <c r="W103" s="611"/>
      <c r="X103" s="611"/>
      <c r="Y103" s="611"/>
      <c r="Z103" s="611"/>
    </row>
    <row r="104" spans="1:26" ht="15.75" customHeight="1" x14ac:dyDescent="0.25">
      <c r="A104" s="625">
        <f t="shared" si="3"/>
        <v>102</v>
      </c>
      <c r="B104" s="623"/>
      <c r="C104" s="623" t="s">
        <v>775</v>
      </c>
      <c r="D104" s="506">
        <v>1</v>
      </c>
      <c r="E104" s="624">
        <f t="shared" si="5"/>
        <v>1</v>
      </c>
      <c r="F104" s="772"/>
      <c r="G104" s="611"/>
      <c r="H104" s="611"/>
      <c r="I104" s="611"/>
      <c r="J104" s="611"/>
      <c r="K104" s="611"/>
      <c r="L104" s="611"/>
      <c r="M104" s="611"/>
      <c r="N104" s="611"/>
      <c r="O104" s="611"/>
      <c r="P104" s="611"/>
      <c r="Q104" s="611"/>
      <c r="R104" s="611"/>
      <c r="S104" s="611"/>
      <c r="T104" s="611"/>
      <c r="U104" s="611"/>
      <c r="V104" s="611"/>
      <c r="W104" s="611"/>
      <c r="X104" s="611"/>
      <c r="Y104" s="611"/>
      <c r="Z104" s="611"/>
    </row>
    <row r="105" spans="1:26" ht="15.75" customHeight="1" x14ac:dyDescent="0.25">
      <c r="A105" s="625">
        <f t="shared" si="3"/>
        <v>103</v>
      </c>
      <c r="B105" s="627" t="s">
        <v>780</v>
      </c>
      <c r="C105" s="627" t="s">
        <v>781</v>
      </c>
      <c r="D105" s="506">
        <v>1</v>
      </c>
      <c r="E105" s="624">
        <f t="shared" si="5"/>
        <v>1</v>
      </c>
      <c r="F105" s="773">
        <f>AVERAGE(E105:E106)</f>
        <v>1</v>
      </c>
      <c r="G105" s="611"/>
      <c r="H105" s="611"/>
      <c r="I105" s="611"/>
      <c r="J105" s="611"/>
      <c r="K105" s="611"/>
      <c r="L105" s="611"/>
      <c r="M105" s="611"/>
      <c r="N105" s="611"/>
      <c r="O105" s="611"/>
      <c r="P105" s="611"/>
      <c r="Q105" s="611"/>
      <c r="R105" s="611"/>
      <c r="S105" s="611"/>
      <c r="T105" s="611"/>
      <c r="U105" s="611"/>
      <c r="V105" s="611"/>
      <c r="W105" s="611"/>
      <c r="X105" s="611"/>
      <c r="Y105" s="611"/>
      <c r="Z105" s="611"/>
    </row>
    <row r="106" spans="1:26" ht="15.75" customHeight="1" x14ac:dyDescent="0.25">
      <c r="A106" s="625">
        <f t="shared" si="3"/>
        <v>104</v>
      </c>
      <c r="B106" s="627"/>
      <c r="C106" s="627" t="s">
        <v>788</v>
      </c>
      <c r="D106" s="506">
        <v>1</v>
      </c>
      <c r="E106" s="624">
        <f>+D106</f>
        <v>1</v>
      </c>
      <c r="F106" s="774"/>
      <c r="G106" s="611"/>
      <c r="H106" s="611"/>
      <c r="I106" s="611"/>
      <c r="J106" s="611"/>
      <c r="K106" s="611"/>
      <c r="L106" s="611"/>
      <c r="M106" s="611"/>
      <c r="N106" s="611"/>
      <c r="O106" s="611"/>
      <c r="P106" s="611"/>
      <c r="Q106" s="611"/>
      <c r="R106" s="611"/>
      <c r="S106" s="611"/>
      <c r="T106" s="611"/>
      <c r="U106" s="611"/>
      <c r="V106" s="611"/>
      <c r="W106" s="611"/>
      <c r="X106" s="611"/>
      <c r="Y106" s="611"/>
      <c r="Z106" s="611"/>
    </row>
    <row r="107" spans="1:26" ht="15.75" customHeight="1" x14ac:dyDescent="0.25">
      <c r="A107" s="625">
        <f t="shared" si="3"/>
        <v>105</v>
      </c>
      <c r="B107" s="623" t="s">
        <v>792</v>
      </c>
      <c r="C107" s="634" t="s">
        <v>331</v>
      </c>
      <c r="D107" s="516"/>
      <c r="E107" s="624">
        <f>+AVERAGE(D107:D113)</f>
        <v>1</v>
      </c>
      <c r="F107" s="772">
        <f>+AVERAGE(E107:E113)</f>
        <v>1</v>
      </c>
      <c r="G107" s="611"/>
      <c r="H107" s="611"/>
      <c r="I107" s="611"/>
      <c r="J107" s="611"/>
      <c r="K107" s="611"/>
      <c r="L107" s="611"/>
      <c r="M107" s="611"/>
      <c r="N107" s="611"/>
      <c r="O107" s="611"/>
      <c r="P107" s="611"/>
      <c r="Q107" s="611"/>
      <c r="R107" s="611"/>
      <c r="S107" s="611"/>
      <c r="T107" s="611"/>
      <c r="U107" s="611"/>
      <c r="V107" s="611"/>
      <c r="W107" s="611"/>
      <c r="X107" s="611"/>
      <c r="Y107" s="611"/>
      <c r="Z107" s="611"/>
    </row>
    <row r="108" spans="1:26" ht="15.75" customHeight="1" x14ac:dyDescent="0.25">
      <c r="A108" s="625">
        <f t="shared" si="3"/>
        <v>106</v>
      </c>
      <c r="B108" s="623"/>
      <c r="C108" s="634"/>
      <c r="D108" s="506">
        <v>1</v>
      </c>
      <c r="E108" s="626"/>
      <c r="F108" s="772"/>
      <c r="G108" s="611"/>
      <c r="H108" s="611"/>
      <c r="I108" s="611"/>
      <c r="J108" s="611"/>
      <c r="K108" s="611"/>
      <c r="L108" s="611"/>
      <c r="M108" s="611"/>
      <c r="N108" s="611"/>
      <c r="O108" s="611"/>
      <c r="P108" s="611"/>
      <c r="Q108" s="611"/>
      <c r="R108" s="611"/>
      <c r="S108" s="611"/>
      <c r="T108" s="611"/>
      <c r="U108" s="611"/>
      <c r="V108" s="611"/>
      <c r="W108" s="611"/>
      <c r="X108" s="611"/>
      <c r="Y108" s="611"/>
      <c r="Z108" s="611"/>
    </row>
    <row r="109" spans="1:26" ht="15.75" customHeight="1" x14ac:dyDescent="0.25">
      <c r="A109" s="625">
        <f t="shared" si="3"/>
        <v>107</v>
      </c>
      <c r="B109" s="623"/>
      <c r="C109" s="634"/>
      <c r="D109" s="506">
        <v>1</v>
      </c>
      <c r="E109" s="626"/>
      <c r="F109" s="772"/>
      <c r="G109" s="611"/>
      <c r="H109" s="611"/>
      <c r="I109" s="611"/>
      <c r="J109" s="611"/>
      <c r="K109" s="611"/>
      <c r="L109" s="611"/>
      <c r="M109" s="611"/>
      <c r="N109" s="611"/>
      <c r="O109" s="611"/>
      <c r="P109" s="611"/>
      <c r="Q109" s="611"/>
      <c r="R109" s="611"/>
      <c r="S109" s="611"/>
      <c r="T109" s="611"/>
      <c r="U109" s="611"/>
      <c r="V109" s="611"/>
      <c r="W109" s="611"/>
      <c r="X109" s="611"/>
      <c r="Y109" s="611"/>
      <c r="Z109" s="611"/>
    </row>
    <row r="110" spans="1:26" ht="15.75" customHeight="1" x14ac:dyDescent="0.25">
      <c r="A110" s="625">
        <f t="shared" si="3"/>
        <v>108</v>
      </c>
      <c r="B110" s="623"/>
      <c r="C110" s="634"/>
      <c r="D110" s="506">
        <v>1</v>
      </c>
      <c r="E110" s="626"/>
      <c r="F110" s="772"/>
      <c r="G110" s="611"/>
      <c r="H110" s="611"/>
      <c r="I110" s="611"/>
      <c r="J110" s="611"/>
      <c r="K110" s="611"/>
      <c r="L110" s="611"/>
      <c r="M110" s="611"/>
      <c r="N110" s="611"/>
      <c r="O110" s="611"/>
      <c r="P110" s="611"/>
      <c r="Q110" s="611"/>
      <c r="R110" s="611"/>
      <c r="S110" s="611"/>
      <c r="T110" s="611"/>
      <c r="U110" s="611"/>
      <c r="V110" s="611"/>
      <c r="W110" s="611"/>
      <c r="X110" s="611"/>
      <c r="Y110" s="611"/>
      <c r="Z110" s="611"/>
    </row>
    <row r="111" spans="1:26" ht="15.75" customHeight="1" x14ac:dyDescent="0.25">
      <c r="A111" s="625">
        <f t="shared" si="3"/>
        <v>109</v>
      </c>
      <c r="B111" s="623"/>
      <c r="C111" s="634"/>
      <c r="D111" s="506">
        <v>1</v>
      </c>
      <c r="E111" s="626"/>
      <c r="F111" s="772"/>
      <c r="G111" s="611"/>
      <c r="H111" s="611"/>
      <c r="I111" s="611"/>
      <c r="J111" s="611"/>
      <c r="K111" s="611"/>
      <c r="L111" s="611"/>
      <c r="M111" s="611"/>
      <c r="N111" s="611"/>
      <c r="O111" s="611"/>
      <c r="P111" s="611"/>
      <c r="Q111" s="611"/>
      <c r="R111" s="611"/>
      <c r="S111" s="611"/>
      <c r="T111" s="611"/>
      <c r="U111" s="611"/>
      <c r="V111" s="611"/>
      <c r="W111" s="611"/>
      <c r="X111" s="611"/>
      <c r="Y111" s="611"/>
      <c r="Z111" s="611"/>
    </row>
    <row r="112" spans="1:26" ht="15.75" customHeight="1" x14ac:dyDescent="0.25">
      <c r="A112" s="625">
        <f t="shared" si="3"/>
        <v>110</v>
      </c>
      <c r="B112" s="623"/>
      <c r="C112" s="634"/>
      <c r="D112" s="506">
        <v>1</v>
      </c>
      <c r="E112" s="626"/>
      <c r="F112" s="772"/>
      <c r="G112" s="611"/>
      <c r="H112" s="611"/>
      <c r="I112" s="611"/>
      <c r="J112" s="611"/>
      <c r="K112" s="611"/>
      <c r="L112" s="611"/>
      <c r="M112" s="611"/>
      <c r="N112" s="611"/>
      <c r="O112" s="611"/>
      <c r="P112" s="611"/>
      <c r="Q112" s="611"/>
      <c r="R112" s="611"/>
      <c r="S112" s="611"/>
      <c r="T112" s="611"/>
      <c r="U112" s="611"/>
      <c r="V112" s="611"/>
      <c r="W112" s="611"/>
      <c r="X112" s="611"/>
      <c r="Y112" s="611"/>
      <c r="Z112" s="611"/>
    </row>
    <row r="113" spans="1:26" ht="30" customHeight="1" x14ac:dyDescent="0.25">
      <c r="A113" s="625">
        <f t="shared" si="3"/>
        <v>111</v>
      </c>
      <c r="B113" s="623"/>
      <c r="C113" s="634"/>
      <c r="D113" s="506">
        <v>1</v>
      </c>
      <c r="E113" s="624"/>
      <c r="F113" s="772"/>
      <c r="G113" s="611"/>
      <c r="H113" s="611"/>
      <c r="I113" s="611"/>
      <c r="J113" s="611"/>
      <c r="K113" s="611"/>
      <c r="L113" s="611"/>
      <c r="M113" s="611"/>
      <c r="N113" s="611"/>
      <c r="O113" s="611"/>
      <c r="P113" s="611"/>
      <c r="Q113" s="611"/>
      <c r="R113" s="611"/>
      <c r="S113" s="611"/>
      <c r="T113" s="611"/>
      <c r="U113" s="611"/>
      <c r="V113" s="611"/>
      <c r="W113" s="611"/>
      <c r="X113" s="611"/>
      <c r="Y113" s="611"/>
      <c r="Z113" s="611"/>
    </row>
    <row r="114" spans="1:26" ht="15.75" customHeight="1" x14ac:dyDescent="0.25">
      <c r="A114" s="625">
        <f t="shared" si="3"/>
        <v>112</v>
      </c>
      <c r="B114" s="627" t="s">
        <v>811</v>
      </c>
      <c r="C114" s="627" t="s">
        <v>812</v>
      </c>
      <c r="D114" s="506">
        <v>1</v>
      </c>
      <c r="E114" s="624">
        <f>+AVERAGE(D114:D152)</f>
        <v>1</v>
      </c>
      <c r="F114" s="772">
        <f>+AVERAGE(E114:E153)</f>
        <v>1</v>
      </c>
      <c r="G114" s="611"/>
      <c r="H114" s="611"/>
      <c r="I114" s="611"/>
      <c r="J114" s="611"/>
      <c r="K114" s="611"/>
      <c r="L114" s="611"/>
      <c r="M114" s="611"/>
      <c r="N114" s="611"/>
      <c r="O114" s="611"/>
      <c r="P114" s="611"/>
      <c r="Q114" s="611"/>
      <c r="R114" s="611"/>
      <c r="S114" s="611"/>
      <c r="T114" s="611"/>
      <c r="U114" s="611"/>
      <c r="V114" s="611"/>
      <c r="W114" s="611"/>
      <c r="X114" s="611"/>
      <c r="Y114" s="611"/>
      <c r="Z114" s="611"/>
    </row>
    <row r="115" spans="1:26" ht="15.75" customHeight="1" x14ac:dyDescent="0.25">
      <c r="A115" s="625">
        <f t="shared" si="3"/>
        <v>113</v>
      </c>
      <c r="B115" s="627"/>
      <c r="C115" s="627"/>
      <c r="D115" s="516"/>
      <c r="E115" s="626"/>
      <c r="F115" s="772"/>
      <c r="G115" s="611"/>
      <c r="H115" s="611"/>
      <c r="I115" s="611"/>
      <c r="J115" s="611"/>
      <c r="K115" s="611"/>
      <c r="L115" s="611"/>
      <c r="M115" s="611"/>
      <c r="N115" s="611"/>
      <c r="O115" s="611"/>
      <c r="P115" s="611"/>
      <c r="Q115" s="611"/>
      <c r="R115" s="611"/>
      <c r="S115" s="611"/>
      <c r="T115" s="611"/>
      <c r="U115" s="611"/>
      <c r="V115" s="611"/>
      <c r="W115" s="611"/>
      <c r="X115" s="611"/>
      <c r="Y115" s="611"/>
      <c r="Z115" s="611"/>
    </row>
    <row r="116" spans="1:26" ht="15.75" customHeight="1" x14ac:dyDescent="0.25">
      <c r="A116" s="625">
        <f t="shared" si="3"/>
        <v>114</v>
      </c>
      <c r="B116" s="627"/>
      <c r="C116" s="627"/>
      <c r="D116" s="506">
        <v>1</v>
      </c>
      <c r="E116" s="626"/>
      <c r="F116" s="772"/>
      <c r="G116" s="611"/>
      <c r="H116" s="611"/>
      <c r="I116" s="611"/>
      <c r="J116" s="611"/>
      <c r="K116" s="611"/>
      <c r="L116" s="611"/>
      <c r="M116" s="611"/>
      <c r="N116" s="611"/>
      <c r="O116" s="611"/>
      <c r="P116" s="611"/>
      <c r="Q116" s="611"/>
      <c r="R116" s="611"/>
      <c r="S116" s="611"/>
      <c r="T116" s="611"/>
      <c r="U116" s="611"/>
      <c r="V116" s="611"/>
      <c r="W116" s="611"/>
      <c r="X116" s="611"/>
      <c r="Y116" s="611"/>
      <c r="Z116" s="611"/>
    </row>
    <row r="117" spans="1:26" ht="15.75" customHeight="1" x14ac:dyDescent="0.25">
      <c r="A117" s="625">
        <f t="shared" si="3"/>
        <v>115</v>
      </c>
      <c r="B117" s="627"/>
      <c r="C117" s="627"/>
      <c r="D117" s="506">
        <v>1</v>
      </c>
      <c r="E117" s="626"/>
      <c r="F117" s="772"/>
      <c r="G117" s="611"/>
      <c r="H117" s="611"/>
      <c r="I117" s="611"/>
      <c r="J117" s="611"/>
      <c r="K117" s="611"/>
      <c r="L117" s="611"/>
      <c r="M117" s="611"/>
      <c r="N117" s="611"/>
      <c r="O117" s="611"/>
      <c r="P117" s="611"/>
      <c r="Q117" s="611"/>
      <c r="R117" s="611"/>
      <c r="S117" s="611"/>
      <c r="T117" s="611"/>
      <c r="U117" s="611"/>
      <c r="V117" s="611"/>
      <c r="W117" s="611"/>
      <c r="X117" s="611"/>
      <c r="Y117" s="611"/>
      <c r="Z117" s="611"/>
    </row>
    <row r="118" spans="1:26" ht="15.75" customHeight="1" x14ac:dyDescent="0.25">
      <c r="A118" s="625">
        <f t="shared" si="3"/>
        <v>116</v>
      </c>
      <c r="B118" s="627"/>
      <c r="C118" s="627"/>
      <c r="D118" s="506">
        <v>1</v>
      </c>
      <c r="E118" s="626"/>
      <c r="F118" s="772"/>
      <c r="G118" s="611"/>
      <c r="H118" s="611"/>
      <c r="I118" s="611"/>
      <c r="J118" s="611"/>
      <c r="K118" s="611"/>
      <c r="L118" s="611"/>
      <c r="M118" s="611"/>
      <c r="N118" s="611"/>
      <c r="O118" s="611"/>
      <c r="P118" s="611"/>
      <c r="Q118" s="611"/>
      <c r="R118" s="611"/>
      <c r="S118" s="611"/>
      <c r="T118" s="611"/>
      <c r="U118" s="611"/>
      <c r="V118" s="611"/>
      <c r="W118" s="611"/>
      <c r="X118" s="611"/>
      <c r="Y118" s="611"/>
      <c r="Z118" s="611"/>
    </row>
    <row r="119" spans="1:26" ht="15.75" customHeight="1" x14ac:dyDescent="0.25">
      <c r="A119" s="625">
        <f t="shared" si="3"/>
        <v>117</v>
      </c>
      <c r="B119" s="627"/>
      <c r="C119" s="627"/>
      <c r="D119" s="506">
        <v>1</v>
      </c>
      <c r="E119" s="626"/>
      <c r="F119" s="772"/>
      <c r="G119" s="611"/>
      <c r="H119" s="611"/>
      <c r="I119" s="611"/>
      <c r="J119" s="611"/>
      <c r="K119" s="611"/>
      <c r="L119" s="611"/>
      <c r="M119" s="611"/>
      <c r="N119" s="611"/>
      <c r="O119" s="611"/>
      <c r="P119" s="611"/>
      <c r="Q119" s="611"/>
      <c r="R119" s="611"/>
      <c r="S119" s="611"/>
      <c r="T119" s="611"/>
      <c r="U119" s="611"/>
      <c r="V119" s="611"/>
      <c r="W119" s="611"/>
      <c r="X119" s="611"/>
      <c r="Y119" s="611"/>
      <c r="Z119" s="611"/>
    </row>
    <row r="120" spans="1:26" ht="15.75" customHeight="1" x14ac:dyDescent="0.25">
      <c r="A120" s="625">
        <f t="shared" si="3"/>
        <v>118</v>
      </c>
      <c r="B120" s="627"/>
      <c r="C120" s="627"/>
      <c r="D120" s="506">
        <v>1</v>
      </c>
      <c r="E120" s="626"/>
      <c r="F120" s="772"/>
      <c r="G120" s="611"/>
      <c r="H120" s="611"/>
      <c r="I120" s="611"/>
      <c r="J120" s="611"/>
      <c r="K120" s="611"/>
      <c r="L120" s="611"/>
      <c r="M120" s="611"/>
      <c r="N120" s="611"/>
      <c r="O120" s="611"/>
      <c r="P120" s="611"/>
      <c r="Q120" s="611"/>
      <c r="R120" s="611"/>
      <c r="S120" s="611"/>
      <c r="T120" s="611"/>
      <c r="U120" s="611"/>
      <c r="V120" s="611"/>
      <c r="W120" s="611"/>
      <c r="X120" s="611"/>
      <c r="Y120" s="611"/>
      <c r="Z120" s="611"/>
    </row>
    <row r="121" spans="1:26" ht="15.75" customHeight="1" x14ac:dyDescent="0.25">
      <c r="A121" s="625">
        <f t="shared" si="3"/>
        <v>119</v>
      </c>
      <c r="B121" s="627"/>
      <c r="C121" s="627"/>
      <c r="D121" s="506">
        <v>1</v>
      </c>
      <c r="E121" s="626"/>
      <c r="F121" s="772"/>
      <c r="G121" s="611"/>
      <c r="H121" s="611"/>
      <c r="I121" s="611"/>
      <c r="J121" s="611"/>
      <c r="K121" s="611"/>
      <c r="L121" s="611"/>
      <c r="M121" s="611"/>
      <c r="N121" s="611"/>
      <c r="O121" s="611"/>
      <c r="P121" s="611"/>
      <c r="Q121" s="611"/>
      <c r="R121" s="611"/>
      <c r="S121" s="611"/>
      <c r="T121" s="611"/>
      <c r="U121" s="611"/>
      <c r="V121" s="611"/>
      <c r="W121" s="611"/>
      <c r="X121" s="611"/>
      <c r="Y121" s="611"/>
      <c r="Z121" s="611"/>
    </row>
    <row r="122" spans="1:26" ht="15.75" customHeight="1" x14ac:dyDescent="0.25">
      <c r="A122" s="625">
        <f t="shared" si="3"/>
        <v>120</v>
      </c>
      <c r="B122" s="627"/>
      <c r="C122" s="627"/>
      <c r="D122" s="506">
        <v>1</v>
      </c>
      <c r="E122" s="626"/>
      <c r="F122" s="772"/>
      <c r="G122" s="611"/>
      <c r="H122" s="611"/>
      <c r="I122" s="611"/>
      <c r="J122" s="611"/>
      <c r="K122" s="611"/>
      <c r="L122" s="611"/>
      <c r="M122" s="611"/>
      <c r="N122" s="611"/>
      <c r="O122" s="611"/>
      <c r="P122" s="611"/>
      <c r="Q122" s="611"/>
      <c r="R122" s="611"/>
      <c r="S122" s="611"/>
      <c r="T122" s="611"/>
      <c r="U122" s="611"/>
      <c r="V122" s="611"/>
      <c r="W122" s="611"/>
      <c r="X122" s="611"/>
      <c r="Y122" s="611"/>
      <c r="Z122" s="611"/>
    </row>
    <row r="123" spans="1:26" ht="15.75" customHeight="1" x14ac:dyDescent="0.25">
      <c r="A123" s="625">
        <f t="shared" si="3"/>
        <v>121</v>
      </c>
      <c r="B123" s="627"/>
      <c r="C123" s="627"/>
      <c r="D123" s="516"/>
      <c r="E123" s="626"/>
      <c r="F123" s="772"/>
      <c r="G123" s="611"/>
      <c r="H123" s="611"/>
      <c r="I123" s="611"/>
      <c r="J123" s="611"/>
      <c r="K123" s="611"/>
      <c r="L123" s="611"/>
      <c r="M123" s="611"/>
      <c r="N123" s="611"/>
      <c r="O123" s="611"/>
      <c r="P123" s="611"/>
      <c r="Q123" s="611"/>
      <c r="R123" s="611"/>
      <c r="S123" s="611"/>
      <c r="T123" s="611"/>
      <c r="U123" s="611"/>
      <c r="V123" s="611"/>
      <c r="W123" s="611"/>
      <c r="X123" s="611"/>
      <c r="Y123" s="611"/>
      <c r="Z123" s="611"/>
    </row>
    <row r="124" spans="1:26" ht="15.75" customHeight="1" x14ac:dyDescent="0.25">
      <c r="A124" s="625">
        <f t="shared" si="3"/>
        <v>122</v>
      </c>
      <c r="B124" s="627"/>
      <c r="C124" s="627"/>
      <c r="D124" s="506">
        <v>1</v>
      </c>
      <c r="E124" s="626"/>
      <c r="F124" s="772"/>
      <c r="G124" s="611"/>
      <c r="H124" s="611"/>
      <c r="I124" s="611"/>
      <c r="J124" s="611"/>
      <c r="K124" s="611"/>
      <c r="L124" s="611"/>
      <c r="M124" s="611"/>
      <c r="N124" s="611"/>
      <c r="O124" s="611"/>
      <c r="P124" s="611"/>
      <c r="Q124" s="611"/>
      <c r="R124" s="611"/>
      <c r="S124" s="611"/>
      <c r="T124" s="611"/>
      <c r="U124" s="611"/>
      <c r="V124" s="611"/>
      <c r="W124" s="611"/>
      <c r="X124" s="611"/>
      <c r="Y124" s="611"/>
      <c r="Z124" s="611"/>
    </row>
    <row r="125" spans="1:26" ht="15.75" customHeight="1" x14ac:dyDescent="0.25">
      <c r="A125" s="625">
        <f t="shared" si="3"/>
        <v>123</v>
      </c>
      <c r="B125" s="627"/>
      <c r="C125" s="627"/>
      <c r="D125" s="506">
        <v>1</v>
      </c>
      <c r="E125" s="626"/>
      <c r="F125" s="772"/>
      <c r="G125" s="611"/>
      <c r="H125" s="611"/>
      <c r="I125" s="611"/>
      <c r="J125" s="611"/>
      <c r="K125" s="611"/>
      <c r="L125" s="611"/>
      <c r="M125" s="611"/>
      <c r="N125" s="611"/>
      <c r="O125" s="611"/>
      <c r="P125" s="611"/>
      <c r="Q125" s="611"/>
      <c r="R125" s="611"/>
      <c r="S125" s="611"/>
      <c r="T125" s="611"/>
      <c r="U125" s="611"/>
      <c r="V125" s="611"/>
      <c r="W125" s="611"/>
      <c r="X125" s="611"/>
      <c r="Y125" s="611"/>
      <c r="Z125" s="611"/>
    </row>
    <row r="126" spans="1:26" ht="15.75" customHeight="1" x14ac:dyDescent="0.25">
      <c r="A126" s="625">
        <f t="shared" si="3"/>
        <v>124</v>
      </c>
      <c r="B126" s="627"/>
      <c r="C126" s="627"/>
      <c r="D126" s="506">
        <v>1</v>
      </c>
      <c r="E126" s="626"/>
      <c r="F126" s="772"/>
      <c r="G126" s="611"/>
      <c r="H126" s="611"/>
      <c r="I126" s="611"/>
      <c r="J126" s="611"/>
      <c r="K126" s="611"/>
      <c r="L126" s="611"/>
      <c r="M126" s="611"/>
      <c r="N126" s="611"/>
      <c r="O126" s="611"/>
      <c r="P126" s="611"/>
      <c r="Q126" s="611"/>
      <c r="R126" s="611"/>
      <c r="S126" s="611"/>
      <c r="T126" s="611"/>
      <c r="U126" s="611"/>
      <c r="V126" s="611"/>
      <c r="W126" s="611"/>
      <c r="X126" s="611"/>
      <c r="Y126" s="611"/>
      <c r="Z126" s="611"/>
    </row>
    <row r="127" spans="1:26" ht="15.75" customHeight="1" x14ac:dyDescent="0.25">
      <c r="A127" s="625">
        <f t="shared" si="3"/>
        <v>125</v>
      </c>
      <c r="B127" s="627"/>
      <c r="C127" s="627"/>
      <c r="D127" s="506">
        <v>1</v>
      </c>
      <c r="E127" s="626"/>
      <c r="F127" s="772"/>
      <c r="G127" s="611"/>
      <c r="H127" s="611"/>
      <c r="I127" s="611"/>
      <c r="J127" s="611"/>
      <c r="K127" s="611"/>
      <c r="L127" s="611"/>
      <c r="M127" s="611"/>
      <c r="N127" s="611"/>
      <c r="O127" s="611"/>
      <c r="P127" s="611"/>
      <c r="Q127" s="611"/>
      <c r="R127" s="611"/>
      <c r="S127" s="611"/>
      <c r="T127" s="611"/>
      <c r="U127" s="611"/>
      <c r="V127" s="611"/>
      <c r="W127" s="611"/>
      <c r="X127" s="611"/>
      <c r="Y127" s="611"/>
      <c r="Z127" s="611"/>
    </row>
    <row r="128" spans="1:26" ht="15.75" customHeight="1" x14ac:dyDescent="0.25">
      <c r="A128" s="625">
        <f t="shared" si="3"/>
        <v>126</v>
      </c>
      <c r="B128" s="627"/>
      <c r="C128" s="627"/>
      <c r="D128" s="506">
        <v>1</v>
      </c>
      <c r="E128" s="626"/>
      <c r="F128" s="772"/>
      <c r="G128" s="611"/>
      <c r="H128" s="611"/>
      <c r="I128" s="611"/>
      <c r="J128" s="611"/>
      <c r="K128" s="611"/>
      <c r="L128" s="611"/>
      <c r="M128" s="611"/>
      <c r="N128" s="611"/>
      <c r="O128" s="611"/>
      <c r="P128" s="611"/>
      <c r="Q128" s="611"/>
      <c r="R128" s="611"/>
      <c r="S128" s="611"/>
      <c r="T128" s="611"/>
      <c r="U128" s="611"/>
      <c r="V128" s="611"/>
      <c r="W128" s="611"/>
      <c r="X128" s="611"/>
      <c r="Y128" s="611"/>
      <c r="Z128" s="611"/>
    </row>
    <row r="129" spans="1:26" ht="15.75" customHeight="1" x14ac:dyDescent="0.25">
      <c r="A129" s="625">
        <f t="shared" si="3"/>
        <v>127</v>
      </c>
      <c r="B129" s="627"/>
      <c r="C129" s="627"/>
      <c r="D129" s="506">
        <v>1</v>
      </c>
      <c r="E129" s="626"/>
      <c r="F129" s="772"/>
      <c r="G129" s="611"/>
      <c r="H129" s="611"/>
      <c r="I129" s="611"/>
      <c r="J129" s="611"/>
      <c r="K129" s="611"/>
      <c r="L129" s="611"/>
      <c r="M129" s="611"/>
      <c r="N129" s="611"/>
      <c r="O129" s="611"/>
      <c r="P129" s="611"/>
      <c r="Q129" s="611"/>
      <c r="R129" s="611"/>
      <c r="S129" s="611"/>
      <c r="T129" s="611"/>
      <c r="U129" s="611"/>
      <c r="V129" s="611"/>
      <c r="W129" s="611"/>
      <c r="X129" s="611"/>
      <c r="Y129" s="611"/>
      <c r="Z129" s="611"/>
    </row>
    <row r="130" spans="1:26" ht="15.75" customHeight="1" x14ac:dyDescent="0.25">
      <c r="A130" s="625">
        <f t="shared" si="3"/>
        <v>128</v>
      </c>
      <c r="B130" s="627"/>
      <c r="C130" s="627"/>
      <c r="D130" s="506">
        <v>1</v>
      </c>
      <c r="E130" s="626"/>
      <c r="F130" s="772"/>
      <c r="G130" s="611"/>
      <c r="H130" s="611"/>
      <c r="I130" s="611"/>
      <c r="J130" s="611"/>
      <c r="K130" s="611"/>
      <c r="L130" s="611"/>
      <c r="M130" s="611"/>
      <c r="N130" s="611"/>
      <c r="O130" s="611"/>
      <c r="P130" s="611"/>
      <c r="Q130" s="611"/>
      <c r="R130" s="611"/>
      <c r="S130" s="611"/>
      <c r="T130" s="611"/>
      <c r="U130" s="611"/>
      <c r="V130" s="611"/>
      <c r="W130" s="611"/>
      <c r="X130" s="611"/>
      <c r="Y130" s="611"/>
      <c r="Z130" s="611"/>
    </row>
    <row r="131" spans="1:26" ht="15.75" customHeight="1" x14ac:dyDescent="0.25">
      <c r="A131" s="625">
        <f t="shared" si="3"/>
        <v>129</v>
      </c>
      <c r="B131" s="627"/>
      <c r="C131" s="627"/>
      <c r="D131" s="506">
        <v>1</v>
      </c>
      <c r="E131" s="626"/>
      <c r="F131" s="772"/>
      <c r="G131" s="611"/>
      <c r="H131" s="611"/>
      <c r="I131" s="611"/>
      <c r="J131" s="611"/>
      <c r="K131" s="611"/>
      <c r="L131" s="611"/>
      <c r="M131" s="611"/>
      <c r="N131" s="611"/>
      <c r="O131" s="611"/>
      <c r="P131" s="611"/>
      <c r="Q131" s="611"/>
      <c r="R131" s="611"/>
      <c r="S131" s="611"/>
      <c r="T131" s="611"/>
      <c r="U131" s="611"/>
      <c r="V131" s="611"/>
      <c r="W131" s="611"/>
      <c r="X131" s="611"/>
      <c r="Y131" s="611"/>
      <c r="Z131" s="611"/>
    </row>
    <row r="132" spans="1:26" ht="15.75" customHeight="1" x14ac:dyDescent="0.25">
      <c r="A132" s="625">
        <f t="shared" si="3"/>
        <v>130</v>
      </c>
      <c r="B132" s="627"/>
      <c r="C132" s="627"/>
      <c r="D132" s="506">
        <v>1</v>
      </c>
      <c r="E132" s="626"/>
      <c r="F132" s="772"/>
      <c r="G132" s="611"/>
      <c r="H132" s="611"/>
      <c r="I132" s="611"/>
      <c r="J132" s="611"/>
      <c r="K132" s="611"/>
      <c r="L132" s="611"/>
      <c r="M132" s="611"/>
      <c r="N132" s="611"/>
      <c r="O132" s="611"/>
      <c r="P132" s="611"/>
      <c r="Q132" s="611"/>
      <c r="R132" s="611"/>
      <c r="S132" s="611"/>
      <c r="T132" s="611"/>
      <c r="U132" s="611"/>
      <c r="V132" s="611"/>
      <c r="W132" s="611"/>
      <c r="X132" s="611"/>
      <c r="Y132" s="611"/>
      <c r="Z132" s="611"/>
    </row>
    <row r="133" spans="1:26" ht="15.75" customHeight="1" x14ac:dyDescent="0.25">
      <c r="A133" s="625">
        <f t="shared" ref="A133:A158" si="6">+A132+1</f>
        <v>131</v>
      </c>
      <c r="B133" s="627"/>
      <c r="C133" s="627"/>
      <c r="D133" s="506">
        <v>1</v>
      </c>
      <c r="E133" s="626"/>
      <c r="F133" s="772"/>
      <c r="G133" s="611"/>
      <c r="H133" s="611"/>
      <c r="I133" s="611"/>
      <c r="J133" s="611"/>
      <c r="K133" s="611"/>
      <c r="L133" s="611"/>
      <c r="M133" s="611"/>
      <c r="N133" s="611"/>
      <c r="O133" s="611"/>
      <c r="P133" s="611"/>
      <c r="Q133" s="611"/>
      <c r="R133" s="611"/>
      <c r="S133" s="611"/>
      <c r="T133" s="611"/>
      <c r="U133" s="611"/>
      <c r="V133" s="611"/>
      <c r="W133" s="611"/>
      <c r="X133" s="611"/>
      <c r="Y133" s="611"/>
      <c r="Z133" s="611"/>
    </row>
    <row r="134" spans="1:26" ht="15.75" customHeight="1" x14ac:dyDescent="0.25">
      <c r="A134" s="625">
        <f t="shared" si="6"/>
        <v>132</v>
      </c>
      <c r="B134" s="627"/>
      <c r="C134" s="627"/>
      <c r="D134" s="506">
        <v>1</v>
      </c>
      <c r="E134" s="626"/>
      <c r="F134" s="772"/>
      <c r="G134" s="611"/>
      <c r="H134" s="611"/>
      <c r="I134" s="611"/>
      <c r="J134" s="611"/>
      <c r="K134" s="611"/>
      <c r="L134" s="611"/>
      <c r="M134" s="611"/>
      <c r="N134" s="611"/>
      <c r="O134" s="611"/>
      <c r="P134" s="611"/>
      <c r="Q134" s="611"/>
      <c r="R134" s="611"/>
      <c r="S134" s="611"/>
      <c r="T134" s="611"/>
      <c r="U134" s="611"/>
      <c r="V134" s="611"/>
      <c r="W134" s="611"/>
      <c r="X134" s="611"/>
      <c r="Y134" s="611"/>
      <c r="Z134" s="611"/>
    </row>
    <row r="135" spans="1:26" ht="15.75" customHeight="1" x14ac:dyDescent="0.25">
      <c r="A135" s="625">
        <f t="shared" si="6"/>
        <v>133</v>
      </c>
      <c r="B135" s="627"/>
      <c r="C135" s="627"/>
      <c r="D135" s="506">
        <v>1</v>
      </c>
      <c r="E135" s="626"/>
      <c r="F135" s="772"/>
      <c r="G135" s="611"/>
      <c r="H135" s="611"/>
      <c r="I135" s="611"/>
      <c r="J135" s="611"/>
      <c r="K135" s="611"/>
      <c r="L135" s="611"/>
      <c r="M135" s="611"/>
      <c r="N135" s="611"/>
      <c r="O135" s="611"/>
      <c r="P135" s="611"/>
      <c r="Q135" s="611"/>
      <c r="R135" s="611"/>
      <c r="S135" s="611"/>
      <c r="T135" s="611"/>
      <c r="U135" s="611"/>
      <c r="V135" s="611"/>
      <c r="W135" s="611"/>
      <c r="X135" s="611"/>
      <c r="Y135" s="611"/>
      <c r="Z135" s="611"/>
    </row>
    <row r="136" spans="1:26" ht="15.75" customHeight="1" x14ac:dyDescent="0.25">
      <c r="A136" s="625">
        <f t="shared" si="6"/>
        <v>134</v>
      </c>
      <c r="B136" s="627"/>
      <c r="C136" s="627"/>
      <c r="D136" s="506">
        <v>1</v>
      </c>
      <c r="E136" s="626"/>
      <c r="F136" s="772"/>
      <c r="G136" s="611"/>
      <c r="H136" s="611"/>
      <c r="I136" s="611"/>
      <c r="J136" s="611"/>
      <c r="K136" s="611"/>
      <c r="L136" s="611"/>
      <c r="M136" s="611"/>
      <c r="N136" s="611"/>
      <c r="O136" s="611"/>
      <c r="P136" s="611"/>
      <c r="Q136" s="611"/>
      <c r="R136" s="611"/>
      <c r="S136" s="611"/>
      <c r="T136" s="611"/>
      <c r="U136" s="611"/>
      <c r="V136" s="611"/>
      <c r="W136" s="611"/>
      <c r="X136" s="611"/>
      <c r="Y136" s="611"/>
      <c r="Z136" s="611"/>
    </row>
    <row r="137" spans="1:26" ht="15.75" customHeight="1" x14ac:dyDescent="0.25">
      <c r="A137" s="625">
        <f t="shared" si="6"/>
        <v>135</v>
      </c>
      <c r="B137" s="627"/>
      <c r="C137" s="627"/>
      <c r="D137" s="516"/>
      <c r="E137" s="626"/>
      <c r="F137" s="772"/>
      <c r="G137" s="611"/>
      <c r="H137" s="611"/>
      <c r="I137" s="611"/>
      <c r="J137" s="611"/>
      <c r="K137" s="611"/>
      <c r="L137" s="611"/>
      <c r="M137" s="611"/>
      <c r="N137" s="611"/>
      <c r="O137" s="611"/>
      <c r="P137" s="611"/>
      <c r="Q137" s="611"/>
      <c r="R137" s="611"/>
      <c r="S137" s="611"/>
      <c r="T137" s="611"/>
      <c r="U137" s="611"/>
      <c r="V137" s="611"/>
      <c r="W137" s="611"/>
      <c r="X137" s="611"/>
      <c r="Y137" s="611"/>
      <c r="Z137" s="611"/>
    </row>
    <row r="138" spans="1:26" ht="15.75" customHeight="1" x14ac:dyDescent="0.25">
      <c r="A138" s="625">
        <f t="shared" si="6"/>
        <v>136</v>
      </c>
      <c r="B138" s="627"/>
      <c r="C138" s="627"/>
      <c r="D138" s="506">
        <v>1</v>
      </c>
      <c r="E138" s="626"/>
      <c r="F138" s="772"/>
      <c r="G138" s="611"/>
      <c r="H138" s="611"/>
      <c r="I138" s="611"/>
      <c r="J138" s="611"/>
      <c r="K138" s="611"/>
      <c r="L138" s="611"/>
      <c r="M138" s="611"/>
      <c r="N138" s="611"/>
      <c r="O138" s="611"/>
      <c r="P138" s="611"/>
      <c r="Q138" s="611"/>
      <c r="R138" s="611"/>
      <c r="S138" s="611"/>
      <c r="T138" s="611"/>
      <c r="U138" s="611"/>
      <c r="V138" s="611"/>
      <c r="W138" s="611"/>
      <c r="X138" s="611"/>
      <c r="Y138" s="611"/>
      <c r="Z138" s="611"/>
    </row>
    <row r="139" spans="1:26" ht="15.75" customHeight="1" x14ac:dyDescent="0.25">
      <c r="A139" s="625">
        <f t="shared" si="6"/>
        <v>137</v>
      </c>
      <c r="B139" s="627"/>
      <c r="C139" s="627"/>
      <c r="D139" s="506">
        <v>1</v>
      </c>
      <c r="E139" s="626"/>
      <c r="F139" s="772"/>
      <c r="G139" s="611"/>
      <c r="H139" s="611"/>
      <c r="I139" s="611"/>
      <c r="J139" s="611"/>
      <c r="K139" s="611"/>
      <c r="L139" s="611"/>
      <c r="M139" s="611"/>
      <c r="N139" s="611"/>
      <c r="O139" s="611"/>
      <c r="P139" s="611"/>
      <c r="Q139" s="611"/>
      <c r="R139" s="611"/>
      <c r="S139" s="611"/>
      <c r="T139" s="611"/>
      <c r="U139" s="611"/>
      <c r="V139" s="611"/>
      <c r="W139" s="611"/>
      <c r="X139" s="611"/>
      <c r="Y139" s="611"/>
      <c r="Z139" s="611"/>
    </row>
    <row r="140" spans="1:26" ht="15.75" customHeight="1" x14ac:dyDescent="0.25">
      <c r="A140" s="625">
        <f t="shared" si="6"/>
        <v>138</v>
      </c>
      <c r="B140" s="627"/>
      <c r="C140" s="627"/>
      <c r="D140" s="506">
        <v>1</v>
      </c>
      <c r="E140" s="626"/>
      <c r="F140" s="772"/>
      <c r="G140" s="611"/>
      <c r="H140" s="611"/>
      <c r="I140" s="611"/>
      <c r="J140" s="611"/>
      <c r="K140" s="611"/>
      <c r="L140" s="611"/>
      <c r="M140" s="611"/>
      <c r="N140" s="611"/>
      <c r="O140" s="611"/>
      <c r="P140" s="611"/>
      <c r="Q140" s="611"/>
      <c r="R140" s="611"/>
      <c r="S140" s="611"/>
      <c r="T140" s="611"/>
      <c r="U140" s="611"/>
      <c r="V140" s="611"/>
      <c r="W140" s="611"/>
      <c r="X140" s="611"/>
      <c r="Y140" s="611"/>
      <c r="Z140" s="611"/>
    </row>
    <row r="141" spans="1:26" ht="15.75" customHeight="1" x14ac:dyDescent="0.25">
      <c r="A141" s="625">
        <f t="shared" si="6"/>
        <v>139</v>
      </c>
      <c r="B141" s="627"/>
      <c r="C141" s="627"/>
      <c r="D141" s="506">
        <v>1</v>
      </c>
      <c r="E141" s="626"/>
      <c r="F141" s="772"/>
      <c r="G141" s="611"/>
      <c r="H141" s="611"/>
      <c r="I141" s="611"/>
      <c r="J141" s="611"/>
      <c r="K141" s="611"/>
      <c r="L141" s="611"/>
      <c r="M141" s="611"/>
      <c r="N141" s="611"/>
      <c r="O141" s="611"/>
      <c r="P141" s="611"/>
      <c r="Q141" s="611"/>
      <c r="R141" s="611"/>
      <c r="S141" s="611"/>
      <c r="T141" s="611"/>
      <c r="U141" s="611"/>
      <c r="V141" s="611"/>
      <c r="W141" s="611"/>
      <c r="X141" s="611"/>
      <c r="Y141" s="611"/>
      <c r="Z141" s="611"/>
    </row>
    <row r="142" spans="1:26" ht="15.75" customHeight="1" x14ac:dyDescent="0.25">
      <c r="A142" s="625">
        <f t="shared" si="6"/>
        <v>140</v>
      </c>
      <c r="B142" s="627"/>
      <c r="C142" s="627"/>
      <c r="D142" s="506">
        <v>1</v>
      </c>
      <c r="E142" s="626"/>
      <c r="F142" s="772"/>
      <c r="G142" s="611"/>
      <c r="H142" s="611"/>
      <c r="I142" s="611"/>
      <c r="J142" s="611"/>
      <c r="K142" s="611"/>
      <c r="L142" s="611"/>
      <c r="M142" s="611"/>
      <c r="N142" s="611"/>
      <c r="O142" s="611"/>
      <c r="P142" s="611"/>
      <c r="Q142" s="611"/>
      <c r="R142" s="611"/>
      <c r="S142" s="611"/>
      <c r="T142" s="611"/>
      <c r="U142" s="611"/>
      <c r="V142" s="611"/>
      <c r="W142" s="611"/>
      <c r="X142" s="611"/>
      <c r="Y142" s="611"/>
      <c r="Z142" s="611"/>
    </row>
    <row r="143" spans="1:26" ht="15.75" customHeight="1" x14ac:dyDescent="0.25">
      <c r="A143" s="625">
        <f t="shared" si="6"/>
        <v>141</v>
      </c>
      <c r="B143" s="627"/>
      <c r="C143" s="627"/>
      <c r="D143" s="506">
        <v>1</v>
      </c>
      <c r="E143" s="626"/>
      <c r="F143" s="772"/>
      <c r="G143" s="611"/>
      <c r="H143" s="611"/>
      <c r="I143" s="611"/>
      <c r="J143" s="611"/>
      <c r="K143" s="611"/>
      <c r="L143" s="611"/>
      <c r="M143" s="611"/>
      <c r="N143" s="611"/>
      <c r="O143" s="611"/>
      <c r="P143" s="611"/>
      <c r="Q143" s="611"/>
      <c r="R143" s="611"/>
      <c r="S143" s="611"/>
      <c r="T143" s="611"/>
      <c r="U143" s="611"/>
      <c r="V143" s="611"/>
      <c r="W143" s="611"/>
      <c r="X143" s="611"/>
      <c r="Y143" s="611"/>
      <c r="Z143" s="611"/>
    </row>
    <row r="144" spans="1:26" ht="15.75" customHeight="1" x14ac:dyDescent="0.25">
      <c r="A144" s="625">
        <f t="shared" si="6"/>
        <v>142</v>
      </c>
      <c r="B144" s="627"/>
      <c r="C144" s="627"/>
      <c r="D144" s="506">
        <v>1</v>
      </c>
      <c r="E144" s="626"/>
      <c r="F144" s="772"/>
      <c r="G144" s="611"/>
      <c r="H144" s="611"/>
      <c r="I144" s="611"/>
      <c r="J144" s="611"/>
      <c r="K144" s="611"/>
      <c r="L144" s="611"/>
      <c r="M144" s="611"/>
      <c r="N144" s="611"/>
      <c r="O144" s="611"/>
      <c r="P144" s="611"/>
      <c r="Q144" s="611"/>
      <c r="R144" s="611"/>
      <c r="S144" s="611"/>
      <c r="T144" s="611"/>
      <c r="U144" s="611"/>
      <c r="V144" s="611"/>
      <c r="W144" s="611"/>
      <c r="X144" s="611"/>
      <c r="Y144" s="611"/>
      <c r="Z144" s="611"/>
    </row>
    <row r="145" spans="1:26" ht="15.75" customHeight="1" x14ac:dyDescent="0.25">
      <c r="A145" s="625">
        <f t="shared" si="6"/>
        <v>143</v>
      </c>
      <c r="B145" s="627"/>
      <c r="C145" s="627"/>
      <c r="D145" s="506">
        <v>1</v>
      </c>
      <c r="E145" s="626"/>
      <c r="F145" s="772"/>
      <c r="G145" s="611"/>
      <c r="H145" s="611"/>
      <c r="I145" s="611"/>
      <c r="J145" s="611"/>
      <c r="K145" s="611"/>
      <c r="L145" s="611"/>
      <c r="M145" s="611"/>
      <c r="N145" s="611"/>
      <c r="O145" s="611"/>
      <c r="P145" s="611"/>
      <c r="Q145" s="611"/>
      <c r="R145" s="611"/>
      <c r="S145" s="611"/>
      <c r="T145" s="611"/>
      <c r="U145" s="611"/>
      <c r="V145" s="611"/>
      <c r="W145" s="611"/>
      <c r="X145" s="611"/>
      <c r="Y145" s="611"/>
      <c r="Z145" s="611"/>
    </row>
    <row r="146" spans="1:26" ht="15.75" customHeight="1" x14ac:dyDescent="0.25">
      <c r="A146" s="625">
        <f t="shared" si="6"/>
        <v>144</v>
      </c>
      <c r="B146" s="627"/>
      <c r="C146" s="627"/>
      <c r="D146" s="506">
        <v>1</v>
      </c>
      <c r="E146" s="626"/>
      <c r="F146" s="772"/>
      <c r="G146" s="611"/>
      <c r="H146" s="611"/>
      <c r="I146" s="611"/>
      <c r="J146" s="611"/>
      <c r="K146" s="611"/>
      <c r="L146" s="611"/>
      <c r="M146" s="611"/>
      <c r="N146" s="611"/>
      <c r="O146" s="611"/>
      <c r="P146" s="611"/>
      <c r="Q146" s="611"/>
      <c r="R146" s="611"/>
      <c r="S146" s="611"/>
      <c r="T146" s="611"/>
      <c r="U146" s="611"/>
      <c r="V146" s="611"/>
      <c r="W146" s="611"/>
      <c r="X146" s="611"/>
      <c r="Y146" s="611"/>
      <c r="Z146" s="611"/>
    </row>
    <row r="147" spans="1:26" ht="15.75" customHeight="1" x14ac:dyDescent="0.25">
      <c r="A147" s="625">
        <f t="shared" si="6"/>
        <v>145</v>
      </c>
      <c r="B147" s="627"/>
      <c r="C147" s="627"/>
      <c r="D147" s="506">
        <v>1</v>
      </c>
      <c r="E147" s="626"/>
      <c r="F147" s="772"/>
      <c r="G147" s="611"/>
      <c r="H147" s="611"/>
      <c r="I147" s="611"/>
      <c r="J147" s="611"/>
      <c r="K147" s="611"/>
      <c r="L147" s="611"/>
      <c r="M147" s="611"/>
      <c r="N147" s="611"/>
      <c r="O147" s="611"/>
      <c r="P147" s="611"/>
      <c r="Q147" s="611"/>
      <c r="R147" s="611"/>
      <c r="S147" s="611"/>
      <c r="T147" s="611"/>
      <c r="U147" s="611"/>
      <c r="V147" s="611"/>
      <c r="W147" s="611"/>
      <c r="X147" s="611"/>
      <c r="Y147" s="611"/>
      <c r="Z147" s="611"/>
    </row>
    <row r="148" spans="1:26" ht="15.75" customHeight="1" x14ac:dyDescent="0.25">
      <c r="A148" s="625">
        <f t="shared" si="6"/>
        <v>146</v>
      </c>
      <c r="B148" s="627"/>
      <c r="C148" s="627"/>
      <c r="D148" s="506">
        <v>1</v>
      </c>
      <c r="E148" s="624"/>
      <c r="F148" s="772"/>
      <c r="G148" s="611"/>
      <c r="H148" s="611"/>
      <c r="I148" s="611"/>
      <c r="J148" s="611"/>
      <c r="K148" s="611"/>
      <c r="L148" s="611"/>
      <c r="M148" s="611"/>
      <c r="N148" s="611"/>
      <c r="O148" s="611"/>
      <c r="P148" s="611"/>
      <c r="Q148" s="611"/>
      <c r="R148" s="611"/>
      <c r="S148" s="611"/>
      <c r="T148" s="611"/>
      <c r="U148" s="611"/>
      <c r="V148" s="611"/>
      <c r="W148" s="611"/>
      <c r="X148" s="611"/>
      <c r="Y148" s="611"/>
      <c r="Z148" s="611"/>
    </row>
    <row r="149" spans="1:26" ht="30" customHeight="1" x14ac:dyDescent="0.25">
      <c r="A149" s="625">
        <f t="shared" si="6"/>
        <v>147</v>
      </c>
      <c r="B149" s="627"/>
      <c r="C149" s="627"/>
      <c r="D149" s="506">
        <v>1</v>
      </c>
      <c r="E149" s="624"/>
      <c r="F149" s="772"/>
      <c r="G149" s="611"/>
      <c r="H149" s="611"/>
      <c r="I149" s="611"/>
      <c r="J149" s="611"/>
      <c r="K149" s="611"/>
      <c r="L149" s="611"/>
      <c r="M149" s="611"/>
      <c r="N149" s="611"/>
      <c r="O149" s="611"/>
      <c r="P149" s="611"/>
      <c r="Q149" s="611"/>
      <c r="R149" s="611"/>
      <c r="S149" s="611"/>
      <c r="T149" s="611"/>
      <c r="U149" s="611"/>
      <c r="V149" s="611"/>
      <c r="W149" s="611"/>
      <c r="X149" s="611"/>
      <c r="Y149" s="611"/>
      <c r="Z149" s="611"/>
    </row>
    <row r="150" spans="1:26" ht="15.75" customHeight="1" x14ac:dyDescent="0.25">
      <c r="A150" s="625">
        <f t="shared" si="6"/>
        <v>148</v>
      </c>
      <c r="B150" s="627"/>
      <c r="C150" s="627"/>
      <c r="D150" s="506">
        <v>1</v>
      </c>
      <c r="E150" s="624"/>
      <c r="F150" s="772"/>
      <c r="G150" s="611"/>
      <c r="H150" s="611"/>
      <c r="I150" s="611"/>
      <c r="J150" s="611"/>
      <c r="K150" s="611"/>
      <c r="L150" s="611"/>
      <c r="M150" s="611"/>
      <c r="N150" s="611"/>
      <c r="O150" s="611"/>
      <c r="P150" s="611"/>
      <c r="Q150" s="611"/>
      <c r="R150" s="611"/>
      <c r="S150" s="611"/>
      <c r="T150" s="611"/>
      <c r="U150" s="611"/>
      <c r="V150" s="611"/>
      <c r="W150" s="611"/>
      <c r="X150" s="611"/>
      <c r="Y150" s="611"/>
      <c r="Z150" s="611"/>
    </row>
    <row r="151" spans="1:26" ht="45" customHeight="1" x14ac:dyDescent="0.25">
      <c r="A151" s="625">
        <f t="shared" si="6"/>
        <v>149</v>
      </c>
      <c r="B151" s="627"/>
      <c r="C151" s="627"/>
      <c r="D151" s="506">
        <v>1</v>
      </c>
      <c r="E151" s="624"/>
      <c r="F151" s="772"/>
      <c r="G151" s="611"/>
      <c r="H151" s="611"/>
      <c r="I151" s="611"/>
      <c r="J151" s="611"/>
      <c r="K151" s="611"/>
      <c r="L151" s="611"/>
      <c r="M151" s="611"/>
      <c r="N151" s="611"/>
      <c r="O151" s="611"/>
      <c r="P151" s="611"/>
      <c r="Q151" s="611"/>
      <c r="R151" s="611"/>
      <c r="S151" s="611"/>
      <c r="T151" s="611"/>
      <c r="U151" s="611"/>
      <c r="V151" s="611"/>
      <c r="W151" s="611"/>
      <c r="X151" s="611"/>
      <c r="Y151" s="611"/>
      <c r="Z151" s="611"/>
    </row>
    <row r="152" spans="1:26" ht="30" customHeight="1" x14ac:dyDescent="0.25">
      <c r="A152" s="625">
        <f t="shared" si="6"/>
        <v>150</v>
      </c>
      <c r="B152" s="627"/>
      <c r="C152" s="627"/>
      <c r="D152" s="506">
        <v>1</v>
      </c>
      <c r="E152" s="624"/>
      <c r="F152" s="772"/>
      <c r="G152" s="611"/>
      <c r="H152" s="611"/>
      <c r="I152" s="611"/>
      <c r="J152" s="611"/>
      <c r="K152" s="611"/>
      <c r="L152" s="611"/>
      <c r="M152" s="611"/>
      <c r="N152" s="611"/>
      <c r="O152" s="611"/>
      <c r="P152" s="611"/>
      <c r="Q152" s="611"/>
      <c r="R152" s="611"/>
      <c r="S152" s="611"/>
      <c r="T152" s="611"/>
      <c r="U152" s="611"/>
      <c r="V152" s="611"/>
      <c r="W152" s="611"/>
      <c r="X152" s="611"/>
      <c r="Y152" s="611"/>
      <c r="Z152" s="611"/>
    </row>
    <row r="153" spans="1:26" ht="15.75" customHeight="1" x14ac:dyDescent="0.25">
      <c r="A153" s="625">
        <f t="shared" si="6"/>
        <v>151</v>
      </c>
      <c r="B153" s="627"/>
      <c r="C153" s="627" t="s">
        <v>881</v>
      </c>
      <c r="D153" s="506">
        <v>1</v>
      </c>
      <c r="E153" s="624">
        <f t="shared" ref="E153" si="7">+D153</f>
        <v>1</v>
      </c>
      <c r="F153" s="772"/>
      <c r="G153" s="611"/>
      <c r="H153" s="611"/>
      <c r="I153" s="611"/>
      <c r="J153" s="611"/>
      <c r="K153" s="611"/>
      <c r="L153" s="611"/>
      <c r="M153" s="611"/>
      <c r="N153" s="611"/>
      <c r="O153" s="611"/>
      <c r="P153" s="611"/>
      <c r="Q153" s="611"/>
      <c r="R153" s="611"/>
      <c r="S153" s="611"/>
      <c r="T153" s="611"/>
      <c r="U153" s="611"/>
      <c r="V153" s="611"/>
      <c r="W153" s="611"/>
      <c r="X153" s="611"/>
      <c r="Y153" s="611"/>
      <c r="Z153" s="611"/>
    </row>
    <row r="154" spans="1:26" ht="15.75" customHeight="1" x14ac:dyDescent="0.25">
      <c r="A154" s="625">
        <f t="shared" si="6"/>
        <v>152</v>
      </c>
      <c r="B154" s="623" t="s">
        <v>886</v>
      </c>
      <c r="C154" s="623" t="s">
        <v>887</v>
      </c>
      <c r="D154" s="506">
        <v>1</v>
      </c>
      <c r="E154" s="624">
        <f>AVERAGE(D154:D155)</f>
        <v>1</v>
      </c>
      <c r="F154" s="772">
        <f>+E154</f>
        <v>1</v>
      </c>
      <c r="G154" s="611"/>
      <c r="H154" s="611"/>
      <c r="I154" s="611"/>
      <c r="J154" s="611"/>
      <c r="K154" s="611"/>
      <c r="L154" s="611"/>
      <c r="M154" s="611"/>
      <c r="N154" s="611"/>
      <c r="O154" s="611"/>
      <c r="P154" s="611"/>
      <c r="Q154" s="611"/>
      <c r="R154" s="611"/>
      <c r="S154" s="611"/>
      <c r="T154" s="611"/>
      <c r="U154" s="611"/>
      <c r="V154" s="611"/>
      <c r="W154" s="611"/>
      <c r="X154" s="611"/>
      <c r="Y154" s="611"/>
      <c r="Z154" s="611"/>
    </row>
    <row r="155" spans="1:26" ht="15" customHeight="1" x14ac:dyDescent="0.25">
      <c r="A155" s="625">
        <f t="shared" si="6"/>
        <v>153</v>
      </c>
      <c r="B155" s="623"/>
      <c r="C155" s="623" t="s">
        <v>893</v>
      </c>
      <c r="D155" s="506">
        <v>1</v>
      </c>
      <c r="E155" s="626"/>
      <c r="F155" s="772"/>
      <c r="G155" s="617"/>
      <c r="H155" s="617"/>
      <c r="I155" s="611"/>
      <c r="J155" s="611"/>
      <c r="K155" s="611"/>
      <c r="L155" s="611"/>
      <c r="M155" s="611"/>
      <c r="N155" s="611"/>
      <c r="O155" s="611"/>
      <c r="P155" s="611"/>
      <c r="Q155" s="611"/>
      <c r="R155" s="611"/>
      <c r="S155" s="611"/>
      <c r="T155" s="611"/>
      <c r="U155" s="611"/>
      <c r="V155" s="611"/>
      <c r="W155" s="611"/>
      <c r="X155" s="611"/>
      <c r="Y155" s="611"/>
      <c r="Z155" s="611"/>
    </row>
    <row r="156" spans="1:26" ht="15.75" customHeight="1" x14ac:dyDescent="0.25">
      <c r="A156" s="625">
        <f t="shared" si="6"/>
        <v>154</v>
      </c>
      <c r="B156" s="627" t="s">
        <v>897</v>
      </c>
      <c r="C156" s="635"/>
      <c r="D156" s="506">
        <v>1</v>
      </c>
      <c r="E156" s="633">
        <f>+D156</f>
        <v>1</v>
      </c>
      <c r="F156" s="636">
        <f>+E156</f>
        <v>1</v>
      </c>
      <c r="G156" s="617"/>
      <c r="H156" s="617"/>
      <c r="I156" s="611"/>
      <c r="J156" s="611"/>
      <c r="K156" s="611"/>
      <c r="L156" s="611"/>
      <c r="M156" s="611"/>
      <c r="N156" s="611"/>
      <c r="O156" s="611"/>
      <c r="P156" s="611"/>
      <c r="Q156" s="611"/>
      <c r="R156" s="611"/>
      <c r="S156" s="611"/>
      <c r="T156" s="611"/>
      <c r="U156" s="611"/>
      <c r="V156" s="611"/>
      <c r="W156" s="611"/>
      <c r="X156" s="611"/>
      <c r="Y156" s="611"/>
      <c r="Z156" s="611"/>
    </row>
    <row r="157" spans="1:26" ht="15.75" customHeight="1" x14ac:dyDescent="0.25">
      <c r="A157" s="625">
        <f t="shared" si="6"/>
        <v>155</v>
      </c>
      <c r="B157" s="623" t="s">
        <v>901</v>
      </c>
      <c r="C157" s="623" t="s">
        <v>902</v>
      </c>
      <c r="D157" s="506">
        <v>1</v>
      </c>
      <c r="E157" s="624">
        <f>AVERAGE(D157:D158)</f>
        <v>1</v>
      </c>
      <c r="F157" s="772">
        <f>+E157</f>
        <v>1</v>
      </c>
      <c r="G157" s="617"/>
      <c r="H157" s="617"/>
      <c r="I157" s="611"/>
      <c r="J157" s="611"/>
      <c r="K157" s="611"/>
      <c r="L157" s="611"/>
      <c r="M157" s="611"/>
      <c r="N157" s="611"/>
      <c r="O157" s="611"/>
      <c r="P157" s="611"/>
      <c r="Q157" s="611"/>
      <c r="R157" s="611"/>
      <c r="S157" s="611"/>
      <c r="T157" s="611"/>
      <c r="U157" s="611"/>
      <c r="V157" s="611"/>
      <c r="W157" s="611"/>
      <c r="X157" s="611"/>
      <c r="Y157" s="611"/>
      <c r="Z157" s="611"/>
    </row>
    <row r="158" spans="1:26" ht="15.75" customHeight="1" x14ac:dyDescent="0.25">
      <c r="A158" s="625">
        <f t="shared" si="6"/>
        <v>156</v>
      </c>
      <c r="B158" s="623"/>
      <c r="C158" s="623" t="s">
        <v>907</v>
      </c>
      <c r="D158" s="506">
        <v>1</v>
      </c>
      <c r="E158" s="624"/>
      <c r="F158" s="772"/>
      <c r="G158" s="617"/>
      <c r="H158" s="617"/>
      <c r="I158" s="611"/>
      <c r="J158" s="611"/>
      <c r="K158" s="611"/>
      <c r="L158" s="611"/>
      <c r="M158" s="611"/>
      <c r="N158" s="611"/>
      <c r="O158" s="611"/>
      <c r="P158" s="611"/>
      <c r="Q158" s="611"/>
      <c r="R158" s="611"/>
      <c r="S158" s="611"/>
      <c r="T158" s="611"/>
      <c r="U158" s="611"/>
      <c r="V158" s="611"/>
      <c r="W158" s="611"/>
      <c r="X158" s="611"/>
      <c r="Y158" s="611"/>
      <c r="Z158" s="611"/>
    </row>
    <row r="159" spans="1:26" ht="15.75" customHeight="1" x14ac:dyDescent="0.25">
      <c r="A159" s="611"/>
      <c r="B159" s="611"/>
      <c r="C159" s="617"/>
      <c r="D159" s="618"/>
      <c r="E159" s="615"/>
      <c r="F159" s="615"/>
      <c r="G159" s="617"/>
      <c r="H159" s="617"/>
      <c r="I159" s="611"/>
      <c r="J159" s="611"/>
      <c r="K159" s="611"/>
      <c r="L159" s="611"/>
      <c r="M159" s="611"/>
      <c r="N159" s="611"/>
      <c r="O159" s="611"/>
      <c r="P159" s="611"/>
      <c r="Q159" s="611"/>
      <c r="R159" s="611"/>
      <c r="S159" s="611"/>
      <c r="T159" s="611"/>
      <c r="U159" s="611"/>
      <c r="V159" s="611"/>
      <c r="W159" s="611"/>
      <c r="X159" s="611"/>
      <c r="Y159" s="611"/>
      <c r="Z159" s="611"/>
    </row>
    <row r="160" spans="1:26" ht="15.75" customHeight="1" x14ac:dyDescent="0.25">
      <c r="A160" s="611"/>
      <c r="B160" s="611"/>
      <c r="C160" s="617"/>
      <c r="D160" s="616"/>
      <c r="E160" s="615"/>
      <c r="F160" s="615"/>
      <c r="G160" s="611"/>
      <c r="H160" s="611"/>
      <c r="I160" s="611"/>
      <c r="J160" s="611"/>
      <c r="K160" s="611"/>
      <c r="L160" s="611"/>
      <c r="M160" s="611"/>
      <c r="N160" s="611"/>
      <c r="O160" s="611"/>
      <c r="P160" s="611"/>
      <c r="Q160" s="611"/>
      <c r="R160" s="611"/>
      <c r="S160" s="611"/>
      <c r="T160" s="611"/>
      <c r="U160" s="611"/>
      <c r="V160" s="611"/>
      <c r="W160" s="611"/>
      <c r="X160" s="611"/>
      <c r="Y160" s="611"/>
      <c r="Z160" s="611"/>
    </row>
    <row r="161" spans="1:26" ht="15.75" customHeight="1" x14ac:dyDescent="0.25">
      <c r="A161" s="611"/>
      <c r="B161" s="611"/>
      <c r="C161" s="617"/>
      <c r="D161" s="616"/>
      <c r="E161" s="615"/>
      <c r="F161" s="615"/>
      <c r="G161" s="611"/>
      <c r="H161" s="611"/>
      <c r="I161" s="611"/>
      <c r="J161" s="611"/>
      <c r="K161" s="611"/>
      <c r="L161" s="611"/>
      <c r="M161" s="611"/>
      <c r="N161" s="611"/>
      <c r="O161" s="611"/>
      <c r="P161" s="611"/>
      <c r="Q161" s="611"/>
      <c r="R161" s="611"/>
      <c r="S161" s="611"/>
      <c r="T161" s="611"/>
      <c r="U161" s="611"/>
      <c r="V161" s="611"/>
      <c r="W161" s="611"/>
      <c r="X161" s="611"/>
      <c r="Y161" s="611"/>
      <c r="Z161" s="611"/>
    </row>
    <row r="162" spans="1:26" ht="15.75" customHeight="1" x14ac:dyDescent="0.25">
      <c r="A162" s="611"/>
      <c r="B162" s="611"/>
      <c r="C162" s="617"/>
      <c r="D162" s="616"/>
      <c r="E162" s="615"/>
      <c r="F162" s="615"/>
      <c r="G162" s="611"/>
      <c r="H162" s="611"/>
      <c r="I162" s="611"/>
      <c r="J162" s="611"/>
      <c r="K162" s="611"/>
      <c r="L162" s="611"/>
      <c r="M162" s="611"/>
      <c r="N162" s="611"/>
      <c r="O162" s="611"/>
      <c r="P162" s="611"/>
      <c r="Q162" s="611"/>
      <c r="R162" s="611"/>
      <c r="S162" s="611"/>
      <c r="T162" s="611"/>
      <c r="U162" s="611"/>
      <c r="V162" s="611"/>
      <c r="W162" s="611"/>
      <c r="X162" s="611"/>
      <c r="Y162" s="611"/>
      <c r="Z162" s="611"/>
    </row>
    <row r="163" spans="1:26" ht="15.75" customHeight="1" x14ac:dyDescent="0.25">
      <c r="A163" s="611"/>
      <c r="B163" s="611"/>
      <c r="C163" s="617"/>
      <c r="D163" s="616"/>
      <c r="E163" s="615"/>
      <c r="F163" s="615"/>
      <c r="G163" s="611"/>
      <c r="H163" s="611"/>
      <c r="I163" s="611"/>
      <c r="J163" s="611"/>
      <c r="K163" s="611"/>
      <c r="L163" s="611"/>
      <c r="M163" s="611"/>
      <c r="N163" s="611"/>
      <c r="O163" s="611"/>
      <c r="P163" s="611"/>
      <c r="Q163" s="611"/>
      <c r="R163" s="611"/>
      <c r="S163" s="611"/>
      <c r="T163" s="611"/>
      <c r="U163" s="611"/>
      <c r="V163" s="611"/>
      <c r="W163" s="611"/>
      <c r="X163" s="611"/>
      <c r="Y163" s="611"/>
      <c r="Z163" s="611"/>
    </row>
    <row r="164" spans="1:26" ht="15.75" customHeight="1" x14ac:dyDescent="0.25">
      <c r="A164" s="611"/>
      <c r="B164" s="611"/>
      <c r="C164" s="617"/>
      <c r="D164" s="616"/>
      <c r="E164" s="615"/>
      <c r="F164" s="615"/>
      <c r="G164" s="611"/>
      <c r="H164" s="611"/>
      <c r="I164" s="611"/>
      <c r="J164" s="611"/>
      <c r="K164" s="611"/>
      <c r="L164" s="611"/>
      <c r="M164" s="611"/>
      <c r="N164" s="611"/>
      <c r="O164" s="611"/>
      <c r="P164" s="611"/>
      <c r="Q164" s="611"/>
      <c r="R164" s="611"/>
      <c r="S164" s="611"/>
      <c r="T164" s="611"/>
      <c r="U164" s="611"/>
      <c r="V164" s="611"/>
      <c r="W164" s="611"/>
      <c r="X164" s="611"/>
      <c r="Y164" s="611"/>
      <c r="Z164" s="611"/>
    </row>
    <row r="165" spans="1:26" ht="15.75" customHeight="1" x14ac:dyDescent="0.25">
      <c r="A165" s="611"/>
      <c r="B165" s="611"/>
      <c r="C165" s="617"/>
      <c r="D165" s="616"/>
      <c r="E165" s="615"/>
      <c r="F165" s="615"/>
      <c r="G165" s="611"/>
      <c r="H165" s="611"/>
      <c r="I165" s="611"/>
      <c r="J165" s="611"/>
      <c r="K165" s="611"/>
      <c r="L165" s="611"/>
      <c r="M165" s="611"/>
      <c r="N165" s="611"/>
      <c r="O165" s="611"/>
      <c r="P165" s="611"/>
      <c r="Q165" s="611"/>
      <c r="R165" s="611"/>
      <c r="S165" s="611"/>
      <c r="T165" s="611"/>
      <c r="U165" s="611"/>
      <c r="V165" s="611"/>
      <c r="W165" s="611"/>
      <c r="X165" s="611"/>
      <c r="Y165" s="611"/>
      <c r="Z165" s="611"/>
    </row>
    <row r="166" spans="1:26" ht="15.75" customHeight="1" x14ac:dyDescent="0.25">
      <c r="A166" s="611"/>
      <c r="B166" s="611"/>
      <c r="C166" s="617"/>
      <c r="D166" s="616"/>
      <c r="E166" s="615"/>
      <c r="F166" s="615"/>
      <c r="G166" s="611"/>
      <c r="H166" s="611"/>
      <c r="I166" s="611"/>
      <c r="J166" s="611"/>
      <c r="K166" s="611"/>
      <c r="L166" s="611"/>
      <c r="M166" s="611"/>
      <c r="N166" s="611"/>
      <c r="O166" s="611"/>
      <c r="P166" s="611"/>
      <c r="Q166" s="611"/>
      <c r="R166" s="611"/>
      <c r="S166" s="611"/>
      <c r="T166" s="611"/>
      <c r="U166" s="611"/>
      <c r="V166" s="611"/>
      <c r="W166" s="611"/>
      <c r="X166" s="611"/>
      <c r="Y166" s="611"/>
      <c r="Z166" s="611"/>
    </row>
    <row r="167" spans="1:26" ht="15.75" customHeight="1" x14ac:dyDescent="0.25">
      <c r="A167" s="611"/>
      <c r="B167" s="611"/>
      <c r="C167" s="617"/>
      <c r="D167" s="616"/>
      <c r="E167" s="615"/>
      <c r="F167" s="615"/>
      <c r="G167" s="611"/>
      <c r="H167" s="611"/>
      <c r="I167" s="611"/>
      <c r="J167" s="611"/>
      <c r="K167" s="611"/>
      <c r="L167" s="611"/>
      <c r="M167" s="611"/>
      <c r="N167" s="611"/>
      <c r="O167" s="611"/>
      <c r="P167" s="611"/>
      <c r="Q167" s="611"/>
      <c r="R167" s="611"/>
      <c r="S167" s="611"/>
      <c r="T167" s="611"/>
      <c r="U167" s="611"/>
      <c r="V167" s="611"/>
      <c r="W167" s="611"/>
      <c r="X167" s="611"/>
      <c r="Y167" s="611"/>
      <c r="Z167" s="611"/>
    </row>
    <row r="168" spans="1:26" ht="15.75" customHeight="1" x14ac:dyDescent="0.25">
      <c r="A168" s="611"/>
      <c r="B168" s="611"/>
      <c r="C168" s="617"/>
      <c r="D168" s="616"/>
      <c r="E168" s="615"/>
      <c r="F168" s="615"/>
      <c r="G168" s="611"/>
      <c r="H168" s="611"/>
      <c r="I168" s="611"/>
      <c r="J168" s="611"/>
      <c r="K168" s="611"/>
      <c r="L168" s="611"/>
      <c r="M168" s="611"/>
      <c r="N168" s="611"/>
      <c r="O168" s="611"/>
      <c r="P168" s="611"/>
      <c r="Q168" s="611"/>
      <c r="R168" s="611"/>
      <c r="S168" s="611"/>
      <c r="T168" s="611"/>
      <c r="U168" s="611"/>
      <c r="V168" s="611"/>
      <c r="W168" s="611"/>
      <c r="X168" s="611"/>
      <c r="Y168" s="611"/>
      <c r="Z168" s="611"/>
    </row>
    <row r="169" spans="1:26" ht="15.75" customHeight="1" x14ac:dyDescent="0.25">
      <c r="A169" s="611"/>
      <c r="B169" s="611"/>
      <c r="C169" s="617"/>
      <c r="D169" s="616"/>
      <c r="E169" s="615"/>
      <c r="F169" s="615"/>
      <c r="G169" s="611"/>
      <c r="H169" s="611"/>
      <c r="I169" s="611"/>
      <c r="J169" s="611"/>
      <c r="K169" s="611"/>
      <c r="L169" s="611"/>
      <c r="M169" s="611"/>
      <c r="N169" s="611"/>
      <c r="O169" s="611"/>
      <c r="P169" s="611"/>
      <c r="Q169" s="611"/>
      <c r="R169" s="611"/>
      <c r="S169" s="611"/>
      <c r="T169" s="611"/>
      <c r="U169" s="611"/>
      <c r="V169" s="611"/>
      <c r="W169" s="611"/>
      <c r="X169" s="611"/>
      <c r="Y169" s="611"/>
      <c r="Z169" s="611"/>
    </row>
    <row r="170" spans="1:26" ht="15.75" customHeight="1" x14ac:dyDescent="0.25">
      <c r="A170" s="611"/>
      <c r="B170" s="611"/>
      <c r="C170" s="617"/>
      <c r="D170" s="616"/>
      <c r="E170" s="615"/>
      <c r="F170" s="615"/>
      <c r="G170" s="611"/>
      <c r="H170" s="611"/>
      <c r="I170" s="611"/>
      <c r="J170" s="611"/>
      <c r="K170" s="611"/>
      <c r="L170" s="611"/>
      <c r="M170" s="611"/>
      <c r="N170" s="611"/>
      <c r="O170" s="611"/>
      <c r="P170" s="611"/>
      <c r="Q170" s="611"/>
      <c r="R170" s="611"/>
      <c r="S170" s="611"/>
      <c r="T170" s="611"/>
      <c r="U170" s="611"/>
      <c r="V170" s="611"/>
      <c r="W170" s="611"/>
      <c r="X170" s="611"/>
      <c r="Y170" s="611"/>
      <c r="Z170" s="611"/>
    </row>
    <row r="171" spans="1:26" ht="15.75" customHeight="1" x14ac:dyDescent="0.25">
      <c r="A171" s="611"/>
      <c r="B171" s="611"/>
      <c r="C171" s="617"/>
      <c r="D171" s="616"/>
      <c r="E171" s="615"/>
      <c r="F171" s="615"/>
      <c r="G171" s="611"/>
      <c r="H171" s="611"/>
      <c r="I171" s="611"/>
      <c r="J171" s="611"/>
      <c r="K171" s="611"/>
      <c r="L171" s="611"/>
      <c r="M171" s="611"/>
      <c r="N171" s="611"/>
      <c r="O171" s="611"/>
      <c r="P171" s="611"/>
      <c r="Q171" s="611"/>
      <c r="R171" s="611"/>
      <c r="S171" s="611"/>
      <c r="T171" s="611"/>
      <c r="U171" s="611"/>
      <c r="V171" s="611"/>
      <c r="W171" s="611"/>
      <c r="X171" s="611"/>
      <c r="Y171" s="611"/>
      <c r="Z171" s="611"/>
    </row>
    <row r="172" spans="1:26" ht="15.75" customHeight="1" x14ac:dyDescent="0.25">
      <c r="A172" s="611"/>
      <c r="B172" s="611"/>
      <c r="C172" s="617"/>
      <c r="D172" s="616"/>
      <c r="E172" s="615"/>
      <c r="F172" s="615"/>
      <c r="G172" s="611"/>
      <c r="H172" s="611"/>
      <c r="I172" s="611"/>
      <c r="J172" s="611"/>
      <c r="K172" s="611"/>
      <c r="L172" s="611"/>
      <c r="M172" s="611"/>
      <c r="N172" s="611"/>
      <c r="O172" s="611"/>
      <c r="P172" s="611"/>
      <c r="Q172" s="611"/>
      <c r="R172" s="611"/>
      <c r="S172" s="611"/>
      <c r="T172" s="611"/>
      <c r="U172" s="611"/>
      <c r="V172" s="611"/>
      <c r="W172" s="611"/>
      <c r="X172" s="611"/>
      <c r="Y172" s="611"/>
      <c r="Z172" s="611"/>
    </row>
    <row r="173" spans="1:26" ht="15.75" customHeight="1" x14ac:dyDescent="0.25">
      <c r="A173" s="611"/>
      <c r="B173" s="611"/>
      <c r="C173" s="617"/>
      <c r="D173" s="616"/>
      <c r="E173" s="615"/>
      <c r="F173" s="615"/>
      <c r="G173" s="611"/>
      <c r="H173" s="611"/>
      <c r="I173" s="611"/>
      <c r="J173" s="611"/>
      <c r="K173" s="611"/>
      <c r="L173" s="611"/>
      <c r="M173" s="611"/>
      <c r="N173" s="611"/>
      <c r="O173" s="611"/>
      <c r="P173" s="611"/>
      <c r="Q173" s="611"/>
      <c r="R173" s="611"/>
      <c r="S173" s="611"/>
      <c r="T173" s="611"/>
      <c r="U173" s="611"/>
      <c r="V173" s="611"/>
      <c r="W173" s="611"/>
      <c r="X173" s="611"/>
      <c r="Y173" s="611"/>
      <c r="Z173" s="611"/>
    </row>
    <row r="174" spans="1:26" ht="15.75" customHeight="1" x14ac:dyDescent="0.25">
      <c r="A174" s="611"/>
      <c r="B174" s="611"/>
      <c r="C174" s="617"/>
      <c r="D174" s="616"/>
      <c r="E174" s="615"/>
      <c r="F174" s="615"/>
      <c r="G174" s="611"/>
      <c r="H174" s="611"/>
      <c r="I174" s="611"/>
      <c r="J174" s="611"/>
      <c r="K174" s="611"/>
      <c r="L174" s="611"/>
      <c r="M174" s="611"/>
      <c r="N174" s="611"/>
      <c r="O174" s="611"/>
      <c r="P174" s="611"/>
      <c r="Q174" s="611"/>
      <c r="R174" s="611"/>
      <c r="S174" s="611"/>
      <c r="T174" s="611"/>
      <c r="U174" s="611"/>
      <c r="V174" s="611"/>
      <c r="W174" s="611"/>
      <c r="X174" s="611"/>
      <c r="Y174" s="611"/>
      <c r="Z174" s="611"/>
    </row>
    <row r="175" spans="1:26" ht="15.75" customHeight="1" x14ac:dyDescent="0.25">
      <c r="A175" s="611"/>
      <c r="B175" s="611"/>
      <c r="C175" s="617"/>
      <c r="D175" s="616"/>
      <c r="E175" s="615"/>
      <c r="F175" s="615"/>
      <c r="G175" s="611"/>
      <c r="H175" s="611"/>
      <c r="I175" s="611"/>
      <c r="J175" s="611"/>
      <c r="K175" s="611"/>
      <c r="L175" s="611"/>
      <c r="M175" s="611"/>
      <c r="N175" s="611"/>
      <c r="O175" s="611"/>
      <c r="P175" s="611"/>
      <c r="Q175" s="611"/>
      <c r="R175" s="611"/>
      <c r="S175" s="611"/>
      <c r="T175" s="611"/>
      <c r="U175" s="611"/>
      <c r="V175" s="611"/>
      <c r="W175" s="611"/>
      <c r="X175" s="611"/>
      <c r="Y175" s="611"/>
      <c r="Z175" s="611"/>
    </row>
    <row r="176" spans="1:26" ht="15.75" customHeight="1" x14ac:dyDescent="0.25">
      <c r="A176" s="611"/>
      <c r="B176" s="611"/>
      <c r="C176" s="617"/>
      <c r="D176" s="616"/>
      <c r="E176" s="615"/>
      <c r="F176" s="615"/>
      <c r="G176" s="611"/>
      <c r="H176" s="611"/>
      <c r="I176" s="611"/>
      <c r="J176" s="611"/>
      <c r="K176" s="611"/>
      <c r="L176" s="611"/>
      <c r="M176" s="611"/>
      <c r="N176" s="611"/>
      <c r="O176" s="611"/>
      <c r="P176" s="611"/>
      <c r="Q176" s="611"/>
      <c r="R176" s="611"/>
      <c r="S176" s="611"/>
      <c r="T176" s="611"/>
      <c r="U176" s="611"/>
      <c r="V176" s="611"/>
      <c r="W176" s="611"/>
      <c r="X176" s="611"/>
      <c r="Y176" s="611"/>
      <c r="Z176" s="611"/>
    </row>
    <row r="177" spans="1:26" ht="15.75" customHeight="1" x14ac:dyDescent="0.25">
      <c r="A177" s="611"/>
      <c r="B177" s="611"/>
      <c r="C177" s="617"/>
      <c r="D177" s="616"/>
      <c r="E177" s="615"/>
      <c r="F177" s="615"/>
      <c r="G177" s="611"/>
      <c r="H177" s="611"/>
      <c r="I177" s="611"/>
      <c r="J177" s="611"/>
      <c r="K177" s="611"/>
      <c r="L177" s="611"/>
      <c r="M177" s="611"/>
      <c r="N177" s="611"/>
      <c r="O177" s="611"/>
      <c r="P177" s="611"/>
      <c r="Q177" s="611"/>
      <c r="R177" s="611"/>
      <c r="S177" s="611"/>
      <c r="T177" s="611"/>
      <c r="U177" s="611"/>
      <c r="V177" s="611"/>
      <c r="W177" s="611"/>
      <c r="X177" s="611"/>
      <c r="Y177" s="611"/>
      <c r="Z177" s="611"/>
    </row>
    <row r="178" spans="1:26" ht="15.75" customHeight="1" x14ac:dyDescent="0.25">
      <c r="A178" s="611"/>
      <c r="B178" s="611"/>
      <c r="C178" s="617"/>
      <c r="D178" s="616"/>
      <c r="E178" s="615"/>
      <c r="F178" s="615"/>
      <c r="G178" s="611"/>
      <c r="H178" s="611"/>
      <c r="I178" s="611"/>
      <c r="J178" s="611"/>
      <c r="K178" s="611"/>
      <c r="L178" s="611"/>
      <c r="M178" s="611"/>
      <c r="N178" s="611"/>
      <c r="O178" s="611"/>
      <c r="P178" s="611"/>
      <c r="Q178" s="611"/>
      <c r="R178" s="611"/>
      <c r="S178" s="611"/>
      <c r="T178" s="611"/>
      <c r="U178" s="611"/>
      <c r="V178" s="611"/>
      <c r="W178" s="611"/>
      <c r="X178" s="611"/>
      <c r="Y178" s="611"/>
      <c r="Z178" s="611"/>
    </row>
    <row r="179" spans="1:26" ht="15.75" customHeight="1" x14ac:dyDescent="0.25">
      <c r="A179" s="611"/>
      <c r="B179" s="611"/>
      <c r="C179" s="617"/>
      <c r="D179" s="616"/>
      <c r="E179" s="615"/>
      <c r="F179" s="615"/>
      <c r="G179" s="611"/>
      <c r="H179" s="611"/>
      <c r="I179" s="611"/>
      <c r="J179" s="611"/>
      <c r="K179" s="611"/>
      <c r="L179" s="611"/>
      <c r="M179" s="611"/>
      <c r="N179" s="611"/>
      <c r="O179" s="611"/>
      <c r="P179" s="611"/>
      <c r="Q179" s="611"/>
      <c r="R179" s="611"/>
      <c r="S179" s="611"/>
      <c r="T179" s="611"/>
      <c r="U179" s="611"/>
      <c r="V179" s="611"/>
      <c r="W179" s="611"/>
      <c r="X179" s="611"/>
      <c r="Y179" s="611"/>
      <c r="Z179" s="611"/>
    </row>
    <row r="180" spans="1:26" ht="15.75" customHeight="1" x14ac:dyDescent="0.25">
      <c r="A180" s="611"/>
      <c r="B180" s="611"/>
      <c r="C180" s="617"/>
      <c r="D180" s="616"/>
      <c r="E180" s="615"/>
      <c r="F180" s="615"/>
      <c r="G180" s="611"/>
      <c r="H180" s="611"/>
      <c r="I180" s="611"/>
      <c r="J180" s="611"/>
      <c r="K180" s="611"/>
      <c r="L180" s="611"/>
      <c r="M180" s="611"/>
      <c r="N180" s="611"/>
      <c r="O180" s="611"/>
      <c r="P180" s="611"/>
      <c r="Q180" s="611"/>
      <c r="R180" s="611"/>
      <c r="S180" s="611"/>
      <c r="T180" s="611"/>
      <c r="U180" s="611"/>
      <c r="V180" s="611"/>
      <c r="W180" s="611"/>
      <c r="X180" s="611"/>
      <c r="Y180" s="611"/>
      <c r="Z180" s="611"/>
    </row>
    <row r="181" spans="1:26" ht="15.75" customHeight="1" x14ac:dyDescent="0.25">
      <c r="A181" s="611"/>
      <c r="B181" s="611"/>
      <c r="C181" s="617"/>
      <c r="D181" s="616"/>
      <c r="E181" s="615"/>
      <c r="F181" s="615"/>
      <c r="G181" s="611"/>
      <c r="H181" s="611"/>
      <c r="I181" s="611"/>
      <c r="J181" s="611"/>
      <c r="K181" s="611"/>
      <c r="L181" s="611"/>
      <c r="M181" s="611"/>
      <c r="N181" s="611"/>
      <c r="O181" s="611"/>
      <c r="P181" s="611"/>
      <c r="Q181" s="611"/>
      <c r="R181" s="611"/>
      <c r="S181" s="611"/>
      <c r="T181" s="611"/>
      <c r="U181" s="611"/>
      <c r="V181" s="611"/>
      <c r="W181" s="611"/>
      <c r="X181" s="611"/>
      <c r="Y181" s="611"/>
      <c r="Z181" s="611"/>
    </row>
    <row r="182" spans="1:26" ht="15.75" customHeight="1" x14ac:dyDescent="0.25">
      <c r="A182" s="611"/>
      <c r="B182" s="611"/>
      <c r="C182" s="617"/>
      <c r="D182" s="616"/>
      <c r="E182" s="615"/>
      <c r="F182" s="615"/>
      <c r="G182" s="611"/>
      <c r="H182" s="611"/>
      <c r="I182" s="611"/>
      <c r="J182" s="611"/>
      <c r="K182" s="611"/>
      <c r="L182" s="611"/>
      <c r="M182" s="611"/>
      <c r="N182" s="611"/>
      <c r="O182" s="611"/>
      <c r="P182" s="611"/>
      <c r="Q182" s="611"/>
      <c r="R182" s="611"/>
      <c r="S182" s="611"/>
      <c r="T182" s="611"/>
      <c r="U182" s="611"/>
      <c r="V182" s="611"/>
      <c r="W182" s="611"/>
      <c r="X182" s="611"/>
      <c r="Y182" s="611"/>
      <c r="Z182" s="611"/>
    </row>
    <row r="183" spans="1:26" ht="15.75" customHeight="1" x14ac:dyDescent="0.25">
      <c r="A183" s="611"/>
      <c r="B183" s="611"/>
      <c r="C183" s="617"/>
      <c r="D183" s="616"/>
      <c r="E183" s="615"/>
      <c r="F183" s="615"/>
      <c r="G183" s="611"/>
      <c r="H183" s="611"/>
      <c r="I183" s="611"/>
      <c r="J183" s="611"/>
      <c r="K183" s="611"/>
      <c r="L183" s="611"/>
      <c r="M183" s="611"/>
      <c r="N183" s="611"/>
      <c r="O183" s="611"/>
      <c r="P183" s="611"/>
      <c r="Q183" s="611"/>
      <c r="R183" s="611"/>
      <c r="S183" s="611"/>
      <c r="T183" s="611"/>
      <c r="U183" s="611"/>
      <c r="V183" s="611"/>
      <c r="W183" s="611"/>
      <c r="X183" s="611"/>
      <c r="Y183" s="611"/>
      <c r="Z183" s="611"/>
    </row>
    <row r="184" spans="1:26" ht="15.75" customHeight="1" x14ac:dyDescent="0.25">
      <c r="A184" s="611"/>
      <c r="B184" s="611"/>
      <c r="C184" s="617"/>
      <c r="D184" s="616"/>
      <c r="E184" s="615"/>
      <c r="F184" s="615"/>
      <c r="G184" s="611"/>
      <c r="H184" s="611"/>
      <c r="I184" s="611"/>
      <c r="J184" s="611"/>
      <c r="K184" s="611"/>
      <c r="L184" s="611"/>
      <c r="M184" s="611"/>
      <c r="N184" s="611"/>
      <c r="O184" s="611"/>
      <c r="P184" s="611"/>
      <c r="Q184" s="611"/>
      <c r="R184" s="611"/>
      <c r="S184" s="611"/>
      <c r="T184" s="611"/>
      <c r="U184" s="611"/>
      <c r="V184" s="611"/>
      <c r="W184" s="611"/>
      <c r="X184" s="611"/>
      <c r="Y184" s="611"/>
      <c r="Z184" s="611"/>
    </row>
    <row r="185" spans="1:26" ht="15.75" customHeight="1" x14ac:dyDescent="0.25">
      <c r="A185" s="611"/>
      <c r="B185" s="611"/>
      <c r="C185" s="617"/>
      <c r="D185" s="616"/>
      <c r="E185" s="615"/>
      <c r="F185" s="615"/>
      <c r="G185" s="611"/>
      <c r="H185" s="611"/>
      <c r="I185" s="611"/>
      <c r="J185" s="611"/>
      <c r="K185" s="611"/>
      <c r="L185" s="611"/>
      <c r="M185" s="611"/>
      <c r="N185" s="611"/>
      <c r="O185" s="611"/>
      <c r="P185" s="611"/>
      <c r="Q185" s="611"/>
      <c r="R185" s="611"/>
      <c r="S185" s="611"/>
      <c r="T185" s="611"/>
      <c r="U185" s="611"/>
      <c r="V185" s="611"/>
      <c r="W185" s="611"/>
      <c r="X185" s="611"/>
      <c r="Y185" s="611"/>
      <c r="Z185" s="611"/>
    </row>
    <row r="186" spans="1:26" ht="15.75" customHeight="1" x14ac:dyDescent="0.25">
      <c r="A186" s="611"/>
      <c r="B186" s="611"/>
      <c r="C186" s="617"/>
      <c r="D186" s="616"/>
      <c r="E186" s="615"/>
      <c r="F186" s="615"/>
      <c r="G186" s="611"/>
      <c r="H186" s="611"/>
      <c r="I186" s="611"/>
      <c r="J186" s="611"/>
      <c r="K186" s="611"/>
      <c r="L186" s="611"/>
      <c r="M186" s="611"/>
      <c r="N186" s="611"/>
      <c r="O186" s="611"/>
      <c r="P186" s="611"/>
      <c r="Q186" s="611"/>
      <c r="R186" s="611"/>
      <c r="S186" s="611"/>
      <c r="T186" s="611"/>
      <c r="U186" s="611"/>
      <c r="V186" s="611"/>
      <c r="W186" s="611"/>
      <c r="X186" s="611"/>
      <c r="Y186" s="611"/>
      <c r="Z186" s="611"/>
    </row>
    <row r="187" spans="1:26" ht="15.75" customHeight="1" x14ac:dyDescent="0.25">
      <c r="A187" s="611"/>
      <c r="B187" s="611"/>
      <c r="C187" s="617"/>
      <c r="D187" s="616"/>
      <c r="E187" s="615"/>
      <c r="F187" s="615"/>
      <c r="G187" s="611"/>
      <c r="H187" s="611"/>
      <c r="I187" s="611"/>
      <c r="J187" s="611"/>
      <c r="K187" s="611"/>
      <c r="L187" s="611"/>
      <c r="M187" s="611"/>
      <c r="N187" s="611"/>
      <c r="O187" s="611"/>
      <c r="P187" s="611"/>
      <c r="Q187" s="611"/>
      <c r="R187" s="611"/>
      <c r="S187" s="611"/>
      <c r="T187" s="611"/>
      <c r="U187" s="611"/>
      <c r="V187" s="611"/>
      <c r="W187" s="611"/>
      <c r="X187" s="611"/>
      <c r="Y187" s="611"/>
      <c r="Z187" s="611"/>
    </row>
    <row r="188" spans="1:26" ht="15.75" customHeight="1" x14ac:dyDescent="0.25">
      <c r="A188" s="611"/>
      <c r="B188" s="611"/>
      <c r="C188" s="617"/>
      <c r="D188" s="616"/>
      <c r="E188" s="615"/>
      <c r="F188" s="615"/>
      <c r="G188" s="611"/>
      <c r="H188" s="611"/>
      <c r="I188" s="611"/>
      <c r="J188" s="611"/>
      <c r="K188" s="611"/>
      <c r="L188" s="611"/>
      <c r="M188" s="611"/>
      <c r="N188" s="611"/>
      <c r="O188" s="611"/>
      <c r="P188" s="611"/>
      <c r="Q188" s="611"/>
      <c r="R188" s="611"/>
      <c r="S188" s="611"/>
      <c r="T188" s="611"/>
      <c r="U188" s="611"/>
      <c r="V188" s="611"/>
      <c r="W188" s="611"/>
      <c r="X188" s="611"/>
      <c r="Y188" s="611"/>
      <c r="Z188" s="611"/>
    </row>
    <row r="189" spans="1:26" ht="15.75" customHeight="1" x14ac:dyDescent="0.25">
      <c r="A189" s="611"/>
      <c r="B189" s="611"/>
      <c r="C189" s="617"/>
      <c r="D189" s="616"/>
      <c r="E189" s="615"/>
      <c r="F189" s="615"/>
      <c r="G189" s="611"/>
      <c r="H189" s="611"/>
      <c r="I189" s="611"/>
      <c r="J189" s="611"/>
      <c r="K189" s="611"/>
      <c r="L189" s="611"/>
      <c r="M189" s="611"/>
      <c r="N189" s="611"/>
      <c r="O189" s="611"/>
      <c r="P189" s="611"/>
      <c r="Q189" s="611"/>
      <c r="R189" s="611"/>
      <c r="S189" s="611"/>
      <c r="T189" s="611"/>
      <c r="U189" s="611"/>
      <c r="V189" s="611"/>
      <c r="W189" s="611"/>
      <c r="X189" s="611"/>
      <c r="Y189" s="611"/>
      <c r="Z189" s="611"/>
    </row>
    <row r="190" spans="1:26" ht="15.75" customHeight="1" x14ac:dyDescent="0.25">
      <c r="A190" s="611"/>
      <c r="B190" s="611"/>
      <c r="C190" s="617"/>
      <c r="D190" s="616"/>
      <c r="E190" s="615"/>
      <c r="F190" s="615"/>
      <c r="G190" s="611"/>
      <c r="H190" s="611"/>
      <c r="I190" s="611"/>
      <c r="J190" s="611"/>
      <c r="K190" s="611"/>
      <c r="L190" s="611"/>
      <c r="M190" s="611"/>
      <c r="N190" s="611"/>
      <c r="O190" s="611"/>
      <c r="P190" s="611"/>
      <c r="Q190" s="611"/>
      <c r="R190" s="611"/>
      <c r="S190" s="611"/>
      <c r="T190" s="611"/>
      <c r="U190" s="611"/>
      <c r="V190" s="611"/>
      <c r="W190" s="611"/>
      <c r="X190" s="611"/>
      <c r="Y190" s="611"/>
      <c r="Z190" s="611"/>
    </row>
    <row r="191" spans="1:26" ht="15.75" customHeight="1" x14ac:dyDescent="0.25">
      <c r="A191" s="611"/>
      <c r="B191" s="611"/>
      <c r="C191" s="617"/>
      <c r="D191" s="616"/>
      <c r="E191" s="615"/>
      <c r="F191" s="615"/>
      <c r="G191" s="611"/>
      <c r="H191" s="611"/>
      <c r="I191" s="611"/>
      <c r="J191" s="611"/>
      <c r="K191" s="611"/>
      <c r="L191" s="611"/>
      <c r="M191" s="611"/>
      <c r="N191" s="611"/>
      <c r="O191" s="611"/>
      <c r="P191" s="611"/>
      <c r="Q191" s="611"/>
      <c r="R191" s="611"/>
      <c r="S191" s="611"/>
      <c r="T191" s="611"/>
      <c r="U191" s="611"/>
      <c r="V191" s="611"/>
      <c r="W191" s="611"/>
      <c r="X191" s="611"/>
      <c r="Y191" s="611"/>
      <c r="Z191" s="611"/>
    </row>
    <row r="192" spans="1:26" ht="15.75" customHeight="1" x14ac:dyDescent="0.25">
      <c r="A192" s="611"/>
      <c r="B192" s="611"/>
      <c r="C192" s="617"/>
      <c r="D192" s="616"/>
      <c r="E192" s="615"/>
      <c r="F192" s="615"/>
      <c r="G192" s="611"/>
      <c r="H192" s="611"/>
      <c r="I192" s="611"/>
      <c r="J192" s="611"/>
      <c r="K192" s="611"/>
      <c r="L192" s="611"/>
      <c r="M192" s="611"/>
      <c r="N192" s="611"/>
      <c r="O192" s="611"/>
      <c r="P192" s="611"/>
      <c r="Q192" s="611"/>
      <c r="R192" s="611"/>
      <c r="S192" s="611"/>
      <c r="T192" s="611"/>
      <c r="U192" s="611"/>
      <c r="V192" s="611"/>
      <c r="W192" s="611"/>
      <c r="X192" s="611"/>
      <c r="Y192" s="611"/>
      <c r="Z192" s="611"/>
    </row>
    <row r="193" spans="1:26" ht="15.75" customHeight="1" x14ac:dyDescent="0.25">
      <c r="A193" s="611"/>
      <c r="B193" s="611"/>
      <c r="C193" s="617"/>
      <c r="D193" s="616"/>
      <c r="E193" s="615"/>
      <c r="F193" s="615"/>
      <c r="G193" s="611"/>
      <c r="H193" s="611"/>
      <c r="I193" s="611"/>
      <c r="J193" s="611"/>
      <c r="K193" s="611"/>
      <c r="L193" s="611"/>
      <c r="M193" s="611"/>
      <c r="N193" s="611"/>
      <c r="O193" s="611"/>
      <c r="P193" s="611"/>
      <c r="Q193" s="611"/>
      <c r="R193" s="611"/>
      <c r="S193" s="611"/>
      <c r="T193" s="611"/>
      <c r="U193" s="611"/>
      <c r="V193" s="611"/>
      <c r="W193" s="611"/>
      <c r="X193" s="611"/>
      <c r="Y193" s="611"/>
      <c r="Z193" s="611"/>
    </row>
    <row r="194" spans="1:26" ht="15.75" customHeight="1" x14ac:dyDescent="0.25">
      <c r="A194" s="611"/>
      <c r="B194" s="611"/>
      <c r="C194" s="617"/>
      <c r="D194" s="616"/>
      <c r="E194" s="615"/>
      <c r="F194" s="615"/>
      <c r="G194" s="611"/>
      <c r="H194" s="611"/>
      <c r="I194" s="611"/>
      <c r="J194" s="611"/>
      <c r="K194" s="611"/>
      <c r="L194" s="611"/>
      <c r="M194" s="611"/>
      <c r="N194" s="611"/>
      <c r="O194" s="611"/>
      <c r="P194" s="611"/>
      <c r="Q194" s="611"/>
      <c r="R194" s="611"/>
      <c r="S194" s="611"/>
      <c r="T194" s="611"/>
      <c r="U194" s="611"/>
      <c r="V194" s="611"/>
      <c r="W194" s="611"/>
      <c r="X194" s="611"/>
      <c r="Y194" s="611"/>
      <c r="Z194" s="611"/>
    </row>
    <row r="195" spans="1:26" ht="15.75" customHeight="1" x14ac:dyDescent="0.25">
      <c r="A195" s="611"/>
      <c r="B195" s="611"/>
      <c r="C195" s="617"/>
      <c r="D195" s="616"/>
      <c r="E195" s="615"/>
      <c r="F195" s="615"/>
      <c r="G195" s="611"/>
      <c r="H195" s="611"/>
      <c r="I195" s="611"/>
      <c r="J195" s="611"/>
      <c r="K195" s="611"/>
      <c r="L195" s="611"/>
      <c r="M195" s="611"/>
      <c r="N195" s="611"/>
      <c r="O195" s="611"/>
      <c r="P195" s="611"/>
      <c r="Q195" s="611"/>
      <c r="R195" s="611"/>
      <c r="S195" s="611"/>
      <c r="T195" s="611"/>
      <c r="U195" s="611"/>
      <c r="V195" s="611"/>
      <c r="W195" s="611"/>
      <c r="X195" s="611"/>
      <c r="Y195" s="611"/>
      <c r="Z195" s="611"/>
    </row>
    <row r="196" spans="1:26" ht="15.75" customHeight="1" x14ac:dyDescent="0.25">
      <c r="A196" s="611"/>
      <c r="B196" s="611"/>
      <c r="C196" s="617"/>
      <c r="D196" s="616"/>
      <c r="E196" s="615"/>
      <c r="F196" s="615"/>
      <c r="G196" s="611"/>
      <c r="H196" s="611"/>
      <c r="I196" s="611"/>
      <c r="J196" s="611"/>
      <c r="K196" s="611"/>
      <c r="L196" s="611"/>
      <c r="M196" s="611"/>
      <c r="N196" s="611"/>
      <c r="O196" s="611"/>
      <c r="P196" s="611"/>
      <c r="Q196" s="611"/>
      <c r="R196" s="611"/>
      <c r="S196" s="611"/>
      <c r="T196" s="611"/>
      <c r="U196" s="611"/>
      <c r="V196" s="611"/>
      <c r="W196" s="611"/>
      <c r="X196" s="611"/>
      <c r="Y196" s="611"/>
      <c r="Z196" s="611"/>
    </row>
    <row r="197" spans="1:26" ht="15.75" customHeight="1" x14ac:dyDescent="0.25">
      <c r="A197" s="611"/>
      <c r="B197" s="611"/>
      <c r="C197" s="617"/>
      <c r="D197" s="616"/>
      <c r="E197" s="615"/>
      <c r="F197" s="615"/>
      <c r="G197" s="611"/>
      <c r="H197" s="611"/>
      <c r="I197" s="611"/>
      <c r="J197" s="611"/>
      <c r="K197" s="611"/>
      <c r="L197" s="611"/>
      <c r="M197" s="611"/>
      <c r="N197" s="611"/>
      <c r="O197" s="611"/>
      <c r="P197" s="611"/>
      <c r="Q197" s="611"/>
      <c r="R197" s="611"/>
      <c r="S197" s="611"/>
      <c r="T197" s="611"/>
      <c r="U197" s="611"/>
      <c r="V197" s="611"/>
      <c r="W197" s="611"/>
      <c r="X197" s="611"/>
      <c r="Y197" s="611"/>
      <c r="Z197" s="611"/>
    </row>
    <row r="198" spans="1:26" ht="15.75" customHeight="1" x14ac:dyDescent="0.25">
      <c r="A198" s="611"/>
      <c r="B198" s="611"/>
      <c r="C198" s="617"/>
      <c r="D198" s="616"/>
      <c r="E198" s="615"/>
      <c r="F198" s="615"/>
      <c r="G198" s="611"/>
      <c r="H198" s="611"/>
      <c r="I198" s="611"/>
      <c r="J198" s="611"/>
      <c r="K198" s="611"/>
      <c r="L198" s="611"/>
      <c r="M198" s="611"/>
      <c r="N198" s="611"/>
      <c r="O198" s="611"/>
      <c r="P198" s="611"/>
      <c r="Q198" s="611"/>
      <c r="R198" s="611"/>
      <c r="S198" s="611"/>
      <c r="T198" s="611"/>
      <c r="U198" s="611"/>
      <c r="V198" s="611"/>
      <c r="W198" s="611"/>
      <c r="X198" s="611"/>
      <c r="Y198" s="611"/>
      <c r="Z198" s="611"/>
    </row>
    <row r="199" spans="1:26" ht="15.75" customHeight="1" x14ac:dyDescent="0.25">
      <c r="A199" s="611"/>
      <c r="B199" s="611"/>
      <c r="C199" s="617"/>
      <c r="D199" s="616"/>
      <c r="E199" s="615"/>
      <c r="F199" s="615"/>
      <c r="G199" s="611"/>
      <c r="H199" s="611"/>
      <c r="I199" s="611"/>
      <c r="J199" s="611"/>
      <c r="K199" s="611"/>
      <c r="L199" s="611"/>
      <c r="M199" s="611"/>
      <c r="N199" s="611"/>
      <c r="O199" s="611"/>
      <c r="P199" s="611"/>
      <c r="Q199" s="611"/>
      <c r="R199" s="611"/>
      <c r="S199" s="611"/>
      <c r="T199" s="611"/>
      <c r="U199" s="611"/>
      <c r="V199" s="611"/>
      <c r="W199" s="611"/>
      <c r="X199" s="611"/>
      <c r="Y199" s="611"/>
      <c r="Z199" s="611"/>
    </row>
    <row r="200" spans="1:26" ht="15.75" customHeight="1" x14ac:dyDescent="0.25">
      <c r="A200" s="611"/>
      <c r="B200" s="611"/>
      <c r="C200" s="617"/>
      <c r="D200" s="616"/>
      <c r="E200" s="615"/>
      <c r="F200" s="615"/>
      <c r="G200" s="611"/>
      <c r="H200" s="611"/>
      <c r="I200" s="611"/>
      <c r="J200" s="611"/>
      <c r="K200" s="611"/>
      <c r="L200" s="611"/>
      <c r="M200" s="611"/>
      <c r="N200" s="611"/>
      <c r="O200" s="611"/>
      <c r="P200" s="611"/>
      <c r="Q200" s="611"/>
      <c r="R200" s="611"/>
      <c r="S200" s="611"/>
      <c r="T200" s="611"/>
      <c r="U200" s="611"/>
      <c r="V200" s="611"/>
      <c r="W200" s="611"/>
      <c r="X200" s="611"/>
      <c r="Y200" s="611"/>
      <c r="Z200" s="611"/>
    </row>
    <row r="201" spans="1:26" ht="15.75" customHeight="1" x14ac:dyDescent="0.25">
      <c r="A201" s="611"/>
      <c r="B201" s="611"/>
      <c r="C201" s="617"/>
      <c r="D201" s="616"/>
      <c r="E201" s="615"/>
      <c r="F201" s="615"/>
      <c r="G201" s="611"/>
      <c r="H201" s="611"/>
      <c r="I201" s="611"/>
      <c r="J201" s="611"/>
      <c r="K201" s="611"/>
      <c r="L201" s="611"/>
      <c r="M201" s="611"/>
      <c r="N201" s="611"/>
      <c r="O201" s="611"/>
      <c r="P201" s="611"/>
      <c r="Q201" s="611"/>
      <c r="R201" s="611"/>
      <c r="S201" s="611"/>
      <c r="T201" s="611"/>
      <c r="U201" s="611"/>
      <c r="V201" s="611"/>
      <c r="W201" s="611"/>
      <c r="X201" s="611"/>
      <c r="Y201" s="611"/>
      <c r="Z201" s="611"/>
    </row>
    <row r="202" spans="1:26" ht="15.75" customHeight="1" x14ac:dyDescent="0.25">
      <c r="A202" s="611"/>
      <c r="B202" s="611"/>
      <c r="C202" s="617"/>
      <c r="D202" s="616"/>
      <c r="E202" s="615"/>
      <c r="F202" s="615"/>
      <c r="G202" s="611"/>
      <c r="H202" s="611"/>
      <c r="I202" s="611"/>
      <c r="J202" s="611"/>
      <c r="K202" s="611"/>
      <c r="L202" s="611"/>
      <c r="M202" s="611"/>
      <c r="N202" s="611"/>
      <c r="O202" s="611"/>
      <c r="P202" s="611"/>
      <c r="Q202" s="611"/>
      <c r="R202" s="611"/>
      <c r="S202" s="611"/>
      <c r="T202" s="611"/>
      <c r="U202" s="611"/>
      <c r="V202" s="611"/>
      <c r="W202" s="611"/>
      <c r="X202" s="611"/>
      <c r="Y202" s="611"/>
      <c r="Z202" s="611"/>
    </row>
    <row r="203" spans="1:26" ht="15.75" customHeight="1" x14ac:dyDescent="0.25">
      <c r="A203" s="611"/>
      <c r="B203" s="611"/>
      <c r="C203" s="617"/>
      <c r="D203" s="616"/>
      <c r="E203" s="615"/>
      <c r="F203" s="615"/>
      <c r="G203" s="611"/>
      <c r="H203" s="611"/>
      <c r="I203" s="611"/>
      <c r="J203" s="611"/>
      <c r="K203" s="611"/>
      <c r="L203" s="611"/>
      <c r="M203" s="611"/>
      <c r="N203" s="611"/>
      <c r="O203" s="611"/>
      <c r="P203" s="611"/>
      <c r="Q203" s="611"/>
      <c r="R203" s="611"/>
      <c r="S203" s="611"/>
      <c r="T203" s="611"/>
      <c r="U203" s="611"/>
      <c r="V203" s="611"/>
      <c r="W203" s="611"/>
      <c r="X203" s="611"/>
      <c r="Y203" s="611"/>
      <c r="Z203" s="611"/>
    </row>
    <row r="204" spans="1:26" ht="15.75" customHeight="1" x14ac:dyDescent="0.25">
      <c r="A204" s="611"/>
      <c r="B204" s="611"/>
      <c r="C204" s="617"/>
      <c r="D204" s="616"/>
      <c r="E204" s="615"/>
      <c r="F204" s="615"/>
      <c r="G204" s="611"/>
      <c r="H204" s="611"/>
      <c r="I204" s="611"/>
      <c r="J204" s="611"/>
      <c r="K204" s="611"/>
      <c r="L204" s="611"/>
      <c r="M204" s="611"/>
      <c r="N204" s="611"/>
      <c r="O204" s="611"/>
      <c r="P204" s="611"/>
      <c r="Q204" s="611"/>
      <c r="R204" s="611"/>
      <c r="S204" s="611"/>
      <c r="T204" s="611"/>
      <c r="U204" s="611"/>
      <c r="V204" s="611"/>
      <c r="W204" s="611"/>
      <c r="X204" s="611"/>
      <c r="Y204" s="611"/>
      <c r="Z204" s="611"/>
    </row>
    <row r="205" spans="1:26" ht="15.75" customHeight="1" x14ac:dyDescent="0.25">
      <c r="A205" s="611"/>
      <c r="B205" s="611"/>
      <c r="C205" s="617"/>
      <c r="D205" s="616"/>
      <c r="E205" s="615"/>
      <c r="F205" s="615"/>
      <c r="G205" s="611"/>
      <c r="H205" s="611"/>
      <c r="I205" s="611"/>
      <c r="J205" s="611"/>
      <c r="K205" s="611"/>
      <c r="L205" s="611"/>
      <c r="M205" s="611"/>
      <c r="N205" s="611"/>
      <c r="O205" s="611"/>
      <c r="P205" s="611"/>
      <c r="Q205" s="611"/>
      <c r="R205" s="611"/>
      <c r="S205" s="611"/>
      <c r="T205" s="611"/>
      <c r="U205" s="611"/>
      <c r="V205" s="611"/>
      <c r="W205" s="611"/>
      <c r="X205" s="611"/>
      <c r="Y205" s="611"/>
      <c r="Z205" s="611"/>
    </row>
    <row r="206" spans="1:26" ht="15.75" customHeight="1" x14ac:dyDescent="0.25">
      <c r="A206" s="611"/>
      <c r="B206" s="611"/>
      <c r="C206" s="617"/>
      <c r="D206" s="616"/>
      <c r="E206" s="615"/>
      <c r="F206" s="615"/>
      <c r="G206" s="611"/>
      <c r="H206" s="611"/>
      <c r="I206" s="611"/>
      <c r="J206" s="611"/>
      <c r="K206" s="611"/>
      <c r="L206" s="611"/>
      <c r="M206" s="611"/>
      <c r="N206" s="611"/>
      <c r="O206" s="611"/>
      <c r="P206" s="611"/>
      <c r="Q206" s="611"/>
      <c r="R206" s="611"/>
      <c r="S206" s="611"/>
      <c r="T206" s="611"/>
      <c r="U206" s="611"/>
      <c r="V206" s="611"/>
      <c r="W206" s="611"/>
      <c r="X206" s="611"/>
      <c r="Y206" s="611"/>
      <c r="Z206" s="611"/>
    </row>
    <row r="207" spans="1:26" ht="15.75" customHeight="1" x14ac:dyDescent="0.25">
      <c r="A207" s="611"/>
      <c r="B207" s="611"/>
      <c r="C207" s="617"/>
      <c r="D207" s="616"/>
      <c r="E207" s="615"/>
      <c r="F207" s="615"/>
      <c r="G207" s="611"/>
      <c r="H207" s="611"/>
      <c r="I207" s="611"/>
      <c r="J207" s="611"/>
      <c r="K207" s="611"/>
      <c r="L207" s="611"/>
      <c r="M207" s="611"/>
      <c r="N207" s="611"/>
      <c r="O207" s="611"/>
      <c r="P207" s="611"/>
      <c r="Q207" s="611"/>
      <c r="R207" s="611"/>
      <c r="S207" s="611"/>
      <c r="T207" s="611"/>
      <c r="U207" s="611"/>
      <c r="V207" s="611"/>
      <c r="W207" s="611"/>
      <c r="X207" s="611"/>
      <c r="Y207" s="611"/>
      <c r="Z207" s="611"/>
    </row>
    <row r="208" spans="1:26" ht="15.75" customHeight="1" x14ac:dyDescent="0.25">
      <c r="A208" s="611"/>
      <c r="B208" s="611"/>
      <c r="C208" s="617"/>
      <c r="D208" s="616"/>
      <c r="E208" s="615"/>
      <c r="F208" s="615"/>
      <c r="G208" s="611"/>
      <c r="H208" s="611"/>
      <c r="I208" s="611"/>
      <c r="J208" s="611"/>
      <c r="K208" s="611"/>
      <c r="L208" s="611"/>
      <c r="M208" s="611"/>
      <c r="N208" s="611"/>
      <c r="O208" s="611"/>
      <c r="P208" s="611"/>
      <c r="Q208" s="611"/>
      <c r="R208" s="611"/>
      <c r="S208" s="611"/>
      <c r="T208" s="611"/>
      <c r="U208" s="611"/>
      <c r="V208" s="611"/>
      <c r="W208" s="611"/>
      <c r="X208" s="611"/>
      <c r="Y208" s="611"/>
      <c r="Z208" s="611"/>
    </row>
    <row r="209" spans="1:26" ht="15.75" customHeight="1" x14ac:dyDescent="0.25">
      <c r="A209" s="611"/>
      <c r="B209" s="611"/>
      <c r="C209" s="617"/>
      <c r="D209" s="616"/>
      <c r="E209" s="615"/>
      <c r="F209" s="615"/>
      <c r="G209" s="611"/>
      <c r="H209" s="611"/>
      <c r="I209" s="611"/>
      <c r="J209" s="611"/>
      <c r="K209" s="611"/>
      <c r="L209" s="611"/>
      <c r="M209" s="611"/>
      <c r="N209" s="611"/>
      <c r="O209" s="611"/>
      <c r="P209" s="611"/>
      <c r="Q209" s="611"/>
      <c r="R209" s="611"/>
      <c r="S209" s="611"/>
      <c r="T209" s="611"/>
      <c r="U209" s="611"/>
      <c r="V209" s="611"/>
      <c r="W209" s="611"/>
      <c r="X209" s="611"/>
      <c r="Y209" s="611"/>
      <c r="Z209" s="611"/>
    </row>
    <row r="210" spans="1:26" ht="15.75" customHeight="1" x14ac:dyDescent="0.25">
      <c r="A210" s="611"/>
      <c r="B210" s="611"/>
      <c r="C210" s="617"/>
      <c r="D210" s="616"/>
      <c r="E210" s="615"/>
      <c r="F210" s="615"/>
      <c r="G210" s="611"/>
      <c r="H210" s="611"/>
      <c r="I210" s="611"/>
      <c r="J210" s="611"/>
      <c r="K210" s="611"/>
      <c r="L210" s="611"/>
      <c r="M210" s="611"/>
      <c r="N210" s="611"/>
      <c r="O210" s="611"/>
      <c r="P210" s="611"/>
      <c r="Q210" s="611"/>
      <c r="R210" s="611"/>
      <c r="S210" s="611"/>
      <c r="T210" s="611"/>
      <c r="U210" s="611"/>
      <c r="V210" s="611"/>
      <c r="W210" s="611"/>
      <c r="X210" s="611"/>
      <c r="Y210" s="611"/>
      <c r="Z210" s="611"/>
    </row>
    <row r="211" spans="1:26" ht="15.75" customHeight="1" x14ac:dyDescent="0.25">
      <c r="A211" s="611"/>
      <c r="B211" s="611"/>
      <c r="C211" s="617"/>
      <c r="D211" s="616"/>
      <c r="E211" s="615"/>
      <c r="F211" s="615"/>
      <c r="G211" s="611"/>
      <c r="H211" s="611"/>
      <c r="I211" s="611"/>
      <c r="J211" s="611"/>
      <c r="K211" s="611"/>
      <c r="L211" s="611"/>
      <c r="M211" s="611"/>
      <c r="N211" s="611"/>
      <c r="O211" s="611"/>
      <c r="P211" s="611"/>
      <c r="Q211" s="611"/>
      <c r="R211" s="611"/>
      <c r="S211" s="611"/>
      <c r="T211" s="611"/>
      <c r="U211" s="611"/>
      <c r="V211" s="611"/>
      <c r="W211" s="611"/>
      <c r="X211" s="611"/>
      <c r="Y211" s="611"/>
      <c r="Z211" s="611"/>
    </row>
    <row r="212" spans="1:26" ht="15.75" customHeight="1" x14ac:dyDescent="0.25">
      <c r="A212" s="611"/>
      <c r="B212" s="611"/>
      <c r="C212" s="617"/>
      <c r="D212" s="616"/>
      <c r="E212" s="615"/>
      <c r="F212" s="615"/>
      <c r="G212" s="611"/>
      <c r="H212" s="611"/>
      <c r="I212" s="611"/>
      <c r="J212" s="611"/>
      <c r="K212" s="611"/>
      <c r="L212" s="611"/>
      <c r="M212" s="611"/>
      <c r="N212" s="611"/>
      <c r="O212" s="611"/>
      <c r="P212" s="611"/>
      <c r="Q212" s="611"/>
      <c r="R212" s="611"/>
      <c r="S212" s="611"/>
      <c r="T212" s="611"/>
      <c r="U212" s="611"/>
      <c r="V212" s="611"/>
      <c r="W212" s="611"/>
      <c r="X212" s="611"/>
      <c r="Y212" s="611"/>
      <c r="Z212" s="611"/>
    </row>
    <row r="213" spans="1:26" ht="15.75" customHeight="1" x14ac:dyDescent="0.25">
      <c r="A213" s="611"/>
      <c r="B213" s="611"/>
      <c r="C213" s="617"/>
      <c r="D213" s="616"/>
      <c r="E213" s="615"/>
      <c r="F213" s="615"/>
      <c r="G213" s="611"/>
      <c r="H213" s="611"/>
      <c r="I213" s="611"/>
      <c r="J213" s="611"/>
      <c r="K213" s="611"/>
      <c r="L213" s="611"/>
      <c r="M213" s="611"/>
      <c r="N213" s="611"/>
      <c r="O213" s="611"/>
      <c r="P213" s="611"/>
      <c r="Q213" s="611"/>
      <c r="R213" s="611"/>
      <c r="S213" s="611"/>
      <c r="T213" s="611"/>
      <c r="U213" s="611"/>
      <c r="V213" s="611"/>
      <c r="W213" s="611"/>
      <c r="X213" s="611"/>
      <c r="Y213" s="611"/>
      <c r="Z213" s="611"/>
    </row>
    <row r="214" spans="1:26" ht="15.75" customHeight="1" x14ac:dyDescent="0.25">
      <c r="A214" s="611"/>
      <c r="B214" s="611"/>
      <c r="C214" s="617"/>
      <c r="D214" s="616"/>
      <c r="E214" s="615"/>
      <c r="F214" s="615"/>
      <c r="G214" s="611"/>
      <c r="H214" s="611"/>
      <c r="I214" s="611"/>
      <c r="J214" s="611"/>
      <c r="K214" s="611"/>
      <c r="L214" s="611"/>
      <c r="M214" s="611"/>
      <c r="N214" s="611"/>
      <c r="O214" s="611"/>
      <c r="P214" s="611"/>
      <c r="Q214" s="611"/>
      <c r="R214" s="611"/>
      <c r="S214" s="611"/>
      <c r="T214" s="611"/>
      <c r="U214" s="611"/>
      <c r="V214" s="611"/>
      <c r="W214" s="611"/>
      <c r="X214" s="611"/>
      <c r="Y214" s="611"/>
      <c r="Z214" s="611"/>
    </row>
    <row r="215" spans="1:26" ht="15.75" customHeight="1" x14ac:dyDescent="0.25">
      <c r="A215" s="611"/>
      <c r="B215" s="611"/>
      <c r="C215" s="617"/>
      <c r="D215" s="616"/>
      <c r="E215" s="615"/>
      <c r="F215" s="615"/>
      <c r="G215" s="611"/>
      <c r="H215" s="611"/>
      <c r="I215" s="611"/>
      <c r="J215" s="611"/>
      <c r="K215" s="611"/>
      <c r="L215" s="611"/>
      <c r="M215" s="611"/>
      <c r="N215" s="611"/>
      <c r="O215" s="611"/>
      <c r="P215" s="611"/>
      <c r="Q215" s="611"/>
      <c r="R215" s="611"/>
      <c r="S215" s="611"/>
      <c r="T215" s="611"/>
      <c r="U215" s="611"/>
      <c r="V215" s="611"/>
      <c r="W215" s="611"/>
      <c r="X215" s="611"/>
      <c r="Y215" s="611"/>
      <c r="Z215" s="611"/>
    </row>
    <row r="216" spans="1:26" ht="15.75" customHeight="1" x14ac:dyDescent="0.25">
      <c r="A216" s="611"/>
      <c r="B216" s="611"/>
      <c r="C216" s="617"/>
      <c r="D216" s="616"/>
      <c r="E216" s="615"/>
      <c r="F216" s="615"/>
      <c r="G216" s="611"/>
      <c r="H216" s="611"/>
      <c r="I216" s="611"/>
      <c r="J216" s="611"/>
      <c r="K216" s="611"/>
      <c r="L216" s="611"/>
      <c r="M216" s="611"/>
      <c r="N216" s="611"/>
      <c r="O216" s="611"/>
      <c r="P216" s="611"/>
      <c r="Q216" s="611"/>
      <c r="R216" s="611"/>
      <c r="S216" s="611"/>
      <c r="T216" s="611"/>
      <c r="U216" s="611"/>
      <c r="V216" s="611"/>
      <c r="W216" s="611"/>
      <c r="X216" s="611"/>
      <c r="Y216" s="611"/>
      <c r="Z216" s="611"/>
    </row>
    <row r="217" spans="1:26" ht="15.75" customHeight="1" x14ac:dyDescent="0.25">
      <c r="A217" s="611"/>
      <c r="B217" s="611"/>
      <c r="C217" s="617"/>
      <c r="D217" s="616"/>
      <c r="E217" s="615"/>
      <c r="F217" s="615"/>
      <c r="G217" s="611"/>
      <c r="H217" s="611"/>
      <c r="I217" s="611"/>
      <c r="J217" s="611"/>
      <c r="K217" s="611"/>
      <c r="L217" s="611"/>
      <c r="M217" s="611"/>
      <c r="N217" s="611"/>
      <c r="O217" s="611"/>
      <c r="P217" s="611"/>
      <c r="Q217" s="611"/>
      <c r="R217" s="611"/>
      <c r="S217" s="611"/>
      <c r="T217" s="611"/>
      <c r="U217" s="611"/>
      <c r="V217" s="611"/>
      <c r="W217" s="611"/>
      <c r="X217" s="611"/>
      <c r="Y217" s="611"/>
      <c r="Z217" s="611"/>
    </row>
    <row r="218" spans="1:26" ht="15.75" customHeight="1" x14ac:dyDescent="0.25">
      <c r="A218" s="611"/>
      <c r="B218" s="611"/>
      <c r="C218" s="617"/>
      <c r="D218" s="616"/>
      <c r="E218" s="615"/>
      <c r="F218" s="615"/>
      <c r="G218" s="611"/>
      <c r="H218" s="611"/>
      <c r="I218" s="611"/>
      <c r="J218" s="611"/>
      <c r="K218" s="611"/>
      <c r="L218" s="611"/>
      <c r="M218" s="611"/>
      <c r="N218" s="611"/>
      <c r="O218" s="611"/>
      <c r="P218" s="611"/>
      <c r="Q218" s="611"/>
      <c r="R218" s="611"/>
      <c r="S218" s="611"/>
      <c r="T218" s="611"/>
      <c r="U218" s="611"/>
      <c r="V218" s="611"/>
      <c r="W218" s="611"/>
      <c r="X218" s="611"/>
      <c r="Y218" s="611"/>
      <c r="Z218" s="611"/>
    </row>
    <row r="219" spans="1:26" ht="15.75" customHeight="1" x14ac:dyDescent="0.25">
      <c r="A219" s="611"/>
      <c r="B219" s="611"/>
      <c r="C219" s="617"/>
      <c r="D219" s="616"/>
      <c r="E219" s="615"/>
      <c r="F219" s="615"/>
      <c r="G219" s="611"/>
      <c r="H219" s="611"/>
      <c r="I219" s="611"/>
      <c r="J219" s="611"/>
      <c r="K219" s="611"/>
      <c r="L219" s="611"/>
      <c r="M219" s="611"/>
      <c r="N219" s="611"/>
      <c r="O219" s="611"/>
      <c r="P219" s="611"/>
      <c r="Q219" s="611"/>
      <c r="R219" s="611"/>
      <c r="S219" s="611"/>
      <c r="T219" s="611"/>
      <c r="U219" s="611"/>
      <c r="V219" s="611"/>
      <c r="W219" s="611"/>
      <c r="X219" s="611"/>
      <c r="Y219" s="611"/>
      <c r="Z219" s="611"/>
    </row>
    <row r="220" spans="1:26" ht="15.75" customHeight="1" x14ac:dyDescent="0.25">
      <c r="A220" s="611"/>
      <c r="B220" s="611"/>
      <c r="C220" s="617"/>
      <c r="D220" s="616"/>
      <c r="E220" s="615"/>
      <c r="F220" s="615"/>
      <c r="G220" s="611"/>
      <c r="H220" s="611"/>
      <c r="I220" s="611"/>
      <c r="J220" s="611"/>
      <c r="K220" s="611"/>
      <c r="L220" s="611"/>
      <c r="M220" s="611"/>
      <c r="N220" s="611"/>
      <c r="O220" s="611"/>
      <c r="P220" s="611"/>
      <c r="Q220" s="611"/>
      <c r="R220" s="611"/>
      <c r="S220" s="611"/>
      <c r="T220" s="611"/>
      <c r="U220" s="611"/>
      <c r="V220" s="611"/>
      <c r="W220" s="611"/>
      <c r="X220" s="611"/>
      <c r="Y220" s="611"/>
      <c r="Z220" s="611"/>
    </row>
    <row r="221" spans="1:26" ht="15.75" customHeight="1" x14ac:dyDescent="0.25">
      <c r="A221" s="611"/>
      <c r="B221" s="611"/>
      <c r="C221" s="617"/>
      <c r="D221" s="616"/>
      <c r="E221" s="615"/>
      <c r="F221" s="615"/>
      <c r="G221" s="611"/>
      <c r="H221" s="611"/>
      <c r="I221" s="611"/>
      <c r="J221" s="611"/>
      <c r="K221" s="611"/>
      <c r="L221" s="611"/>
      <c r="M221" s="611"/>
      <c r="N221" s="611"/>
      <c r="O221" s="611"/>
      <c r="P221" s="611"/>
      <c r="Q221" s="611"/>
      <c r="R221" s="611"/>
      <c r="S221" s="611"/>
      <c r="T221" s="611"/>
      <c r="U221" s="611"/>
      <c r="V221" s="611"/>
      <c r="W221" s="611"/>
      <c r="X221" s="611"/>
      <c r="Y221" s="611"/>
      <c r="Z221" s="611"/>
    </row>
    <row r="222" spans="1:26" ht="15.75" customHeight="1" x14ac:dyDescent="0.25">
      <c r="A222" s="611"/>
      <c r="B222" s="611"/>
      <c r="C222" s="617"/>
      <c r="D222" s="616"/>
      <c r="E222" s="615"/>
      <c r="F222" s="615"/>
      <c r="G222" s="611"/>
      <c r="H222" s="611"/>
      <c r="I222" s="611"/>
      <c r="J222" s="611"/>
      <c r="K222" s="611"/>
      <c r="L222" s="611"/>
      <c r="M222" s="611"/>
      <c r="N222" s="611"/>
      <c r="O222" s="611"/>
      <c r="P222" s="611"/>
      <c r="Q222" s="611"/>
      <c r="R222" s="611"/>
      <c r="S222" s="611"/>
      <c r="T222" s="611"/>
      <c r="U222" s="611"/>
      <c r="V222" s="611"/>
      <c r="W222" s="611"/>
      <c r="X222" s="611"/>
      <c r="Y222" s="611"/>
      <c r="Z222" s="611"/>
    </row>
    <row r="223" spans="1:26" ht="15.75" customHeight="1" x14ac:dyDescent="0.25">
      <c r="A223" s="611"/>
      <c r="B223" s="611"/>
      <c r="C223" s="617"/>
      <c r="D223" s="616"/>
      <c r="E223" s="615"/>
      <c r="F223" s="615"/>
      <c r="G223" s="611"/>
      <c r="H223" s="611"/>
      <c r="I223" s="611"/>
      <c r="J223" s="611"/>
      <c r="K223" s="611"/>
      <c r="L223" s="611"/>
      <c r="M223" s="611"/>
      <c r="N223" s="611"/>
      <c r="O223" s="611"/>
      <c r="P223" s="611"/>
      <c r="Q223" s="611"/>
      <c r="R223" s="611"/>
      <c r="S223" s="611"/>
      <c r="T223" s="611"/>
      <c r="U223" s="611"/>
      <c r="V223" s="611"/>
      <c r="W223" s="611"/>
      <c r="X223" s="611"/>
      <c r="Y223" s="611"/>
      <c r="Z223" s="611"/>
    </row>
    <row r="224" spans="1:26" ht="15.75" customHeight="1" x14ac:dyDescent="0.25">
      <c r="A224" s="611"/>
      <c r="B224" s="611"/>
      <c r="C224" s="617"/>
      <c r="D224" s="616"/>
      <c r="E224" s="615"/>
      <c r="F224" s="615"/>
      <c r="G224" s="611"/>
      <c r="H224" s="611"/>
      <c r="I224" s="611"/>
      <c r="J224" s="611"/>
      <c r="K224" s="611"/>
      <c r="L224" s="611"/>
      <c r="M224" s="611"/>
      <c r="N224" s="611"/>
      <c r="O224" s="611"/>
      <c r="P224" s="611"/>
      <c r="Q224" s="611"/>
      <c r="R224" s="611"/>
      <c r="S224" s="611"/>
      <c r="T224" s="611"/>
      <c r="U224" s="611"/>
      <c r="V224" s="611"/>
      <c r="W224" s="611"/>
      <c r="X224" s="611"/>
      <c r="Y224" s="611"/>
      <c r="Z224" s="611"/>
    </row>
    <row r="225" spans="1:26" ht="15.75" customHeight="1" x14ac:dyDescent="0.25">
      <c r="A225" s="611"/>
      <c r="B225" s="611"/>
      <c r="C225" s="617"/>
      <c r="D225" s="616"/>
      <c r="E225" s="615"/>
      <c r="F225" s="615"/>
      <c r="G225" s="611"/>
      <c r="H225" s="611"/>
      <c r="I225" s="611"/>
      <c r="J225" s="611"/>
      <c r="K225" s="611"/>
      <c r="L225" s="611"/>
      <c r="M225" s="611"/>
      <c r="N225" s="611"/>
      <c r="O225" s="611"/>
      <c r="P225" s="611"/>
      <c r="Q225" s="611"/>
      <c r="R225" s="611"/>
      <c r="S225" s="611"/>
      <c r="T225" s="611"/>
      <c r="U225" s="611"/>
      <c r="V225" s="611"/>
      <c r="W225" s="611"/>
      <c r="X225" s="611"/>
      <c r="Y225" s="611"/>
      <c r="Z225" s="611"/>
    </row>
    <row r="226" spans="1:26" ht="15.75" customHeight="1" x14ac:dyDescent="0.25">
      <c r="A226" s="611"/>
      <c r="B226" s="611"/>
      <c r="C226" s="617"/>
      <c r="D226" s="616"/>
      <c r="E226" s="615"/>
      <c r="F226" s="615"/>
      <c r="G226" s="611"/>
      <c r="H226" s="611"/>
      <c r="I226" s="611"/>
      <c r="J226" s="611"/>
      <c r="K226" s="611"/>
      <c r="L226" s="611"/>
      <c r="M226" s="611"/>
      <c r="N226" s="611"/>
      <c r="O226" s="611"/>
      <c r="P226" s="611"/>
      <c r="Q226" s="611"/>
      <c r="R226" s="611"/>
      <c r="S226" s="611"/>
      <c r="T226" s="611"/>
      <c r="U226" s="611"/>
      <c r="V226" s="611"/>
      <c r="W226" s="611"/>
      <c r="X226" s="611"/>
      <c r="Y226" s="611"/>
      <c r="Z226" s="611"/>
    </row>
    <row r="227" spans="1:26" ht="15.75" customHeight="1" x14ac:dyDescent="0.25">
      <c r="A227" s="611"/>
      <c r="B227" s="611"/>
      <c r="C227" s="617"/>
      <c r="D227" s="616"/>
      <c r="E227" s="615"/>
      <c r="F227" s="615"/>
      <c r="G227" s="611"/>
      <c r="H227" s="611"/>
      <c r="I227" s="611"/>
      <c r="J227" s="611"/>
      <c r="K227" s="611"/>
      <c r="L227" s="611"/>
      <c r="M227" s="611"/>
      <c r="N227" s="611"/>
      <c r="O227" s="611"/>
      <c r="P227" s="611"/>
      <c r="Q227" s="611"/>
      <c r="R227" s="611"/>
      <c r="S227" s="611"/>
      <c r="T227" s="611"/>
      <c r="U227" s="611"/>
      <c r="V227" s="611"/>
      <c r="W227" s="611"/>
      <c r="X227" s="611"/>
      <c r="Y227" s="611"/>
      <c r="Z227" s="611"/>
    </row>
    <row r="228" spans="1:26" ht="15.75" customHeight="1" x14ac:dyDescent="0.25">
      <c r="A228" s="611"/>
      <c r="B228" s="611"/>
      <c r="C228" s="617"/>
      <c r="D228" s="616"/>
      <c r="E228" s="615"/>
      <c r="F228" s="615"/>
      <c r="G228" s="611"/>
      <c r="H228" s="611"/>
      <c r="I228" s="611"/>
      <c r="J228" s="611"/>
      <c r="K228" s="611"/>
      <c r="L228" s="611"/>
      <c r="M228" s="611"/>
      <c r="N228" s="611"/>
      <c r="O228" s="611"/>
      <c r="P228" s="611"/>
      <c r="Q228" s="611"/>
      <c r="R228" s="611"/>
      <c r="S228" s="611"/>
      <c r="T228" s="611"/>
      <c r="U228" s="611"/>
      <c r="V228" s="611"/>
      <c r="W228" s="611"/>
      <c r="X228" s="611"/>
      <c r="Y228" s="611"/>
      <c r="Z228" s="611"/>
    </row>
    <row r="229" spans="1:26" ht="15.75" customHeight="1" x14ac:dyDescent="0.25">
      <c r="A229" s="611"/>
      <c r="B229" s="611"/>
      <c r="C229" s="617"/>
      <c r="D229" s="616"/>
      <c r="E229" s="615"/>
      <c r="F229" s="615"/>
      <c r="G229" s="611"/>
      <c r="H229" s="611"/>
      <c r="I229" s="611"/>
      <c r="J229" s="611"/>
      <c r="K229" s="611"/>
      <c r="L229" s="611"/>
      <c r="M229" s="611"/>
      <c r="N229" s="611"/>
      <c r="O229" s="611"/>
      <c r="P229" s="611"/>
      <c r="Q229" s="611"/>
      <c r="R229" s="611"/>
      <c r="S229" s="611"/>
      <c r="T229" s="611"/>
      <c r="U229" s="611"/>
      <c r="V229" s="611"/>
      <c r="W229" s="611"/>
      <c r="X229" s="611"/>
      <c r="Y229" s="611"/>
      <c r="Z229" s="611"/>
    </row>
    <row r="230" spans="1:26" ht="15.75" customHeight="1" x14ac:dyDescent="0.25">
      <c r="A230" s="611"/>
      <c r="B230" s="611"/>
      <c r="C230" s="617"/>
      <c r="D230" s="616"/>
      <c r="E230" s="615"/>
      <c r="F230" s="615"/>
      <c r="G230" s="611"/>
      <c r="H230" s="611"/>
      <c r="I230" s="611"/>
      <c r="J230" s="611"/>
      <c r="K230" s="611"/>
      <c r="L230" s="611"/>
      <c r="M230" s="611"/>
      <c r="N230" s="611"/>
      <c r="O230" s="611"/>
      <c r="P230" s="611"/>
      <c r="Q230" s="611"/>
      <c r="R230" s="611"/>
      <c r="S230" s="611"/>
      <c r="T230" s="611"/>
      <c r="U230" s="611"/>
      <c r="V230" s="611"/>
      <c r="W230" s="611"/>
      <c r="X230" s="611"/>
      <c r="Y230" s="611"/>
      <c r="Z230" s="611"/>
    </row>
    <row r="231" spans="1:26" ht="15.75" customHeight="1" x14ac:dyDescent="0.25">
      <c r="A231" s="611"/>
      <c r="B231" s="611"/>
      <c r="C231" s="617"/>
      <c r="D231" s="616"/>
      <c r="E231" s="615"/>
      <c r="F231" s="615"/>
      <c r="G231" s="611"/>
      <c r="H231" s="611"/>
      <c r="I231" s="611"/>
      <c r="J231" s="611"/>
      <c r="K231" s="611"/>
      <c r="L231" s="611"/>
      <c r="M231" s="611"/>
      <c r="N231" s="611"/>
      <c r="O231" s="611"/>
      <c r="P231" s="611"/>
      <c r="Q231" s="611"/>
      <c r="R231" s="611"/>
      <c r="S231" s="611"/>
      <c r="T231" s="611"/>
      <c r="U231" s="611"/>
      <c r="V231" s="611"/>
      <c r="W231" s="611"/>
      <c r="X231" s="611"/>
      <c r="Y231" s="611"/>
      <c r="Z231" s="611"/>
    </row>
    <row r="232" spans="1:26" ht="15.75" customHeight="1" x14ac:dyDescent="0.25">
      <c r="A232" s="611"/>
      <c r="B232" s="611"/>
      <c r="C232" s="617"/>
      <c r="D232" s="616"/>
      <c r="E232" s="615"/>
      <c r="F232" s="615"/>
      <c r="G232" s="611"/>
      <c r="H232" s="611"/>
      <c r="I232" s="611"/>
      <c r="J232" s="611"/>
      <c r="K232" s="611"/>
      <c r="L232" s="611"/>
      <c r="M232" s="611"/>
      <c r="N232" s="611"/>
      <c r="O232" s="611"/>
      <c r="P232" s="611"/>
      <c r="Q232" s="611"/>
      <c r="R232" s="611"/>
      <c r="S232" s="611"/>
      <c r="T232" s="611"/>
      <c r="U232" s="611"/>
      <c r="V232" s="611"/>
      <c r="W232" s="611"/>
      <c r="X232" s="611"/>
      <c r="Y232" s="611"/>
      <c r="Z232" s="611"/>
    </row>
    <row r="233" spans="1:26" ht="15.75" customHeight="1" x14ac:dyDescent="0.25">
      <c r="A233" s="611"/>
      <c r="B233" s="611"/>
      <c r="C233" s="617"/>
      <c r="D233" s="616"/>
      <c r="E233" s="615"/>
      <c r="F233" s="615"/>
      <c r="G233" s="611"/>
      <c r="H233" s="611"/>
      <c r="I233" s="611"/>
      <c r="J233" s="611"/>
      <c r="K233" s="611"/>
      <c r="L233" s="611"/>
      <c r="M233" s="611"/>
      <c r="N233" s="611"/>
      <c r="O233" s="611"/>
      <c r="P233" s="611"/>
      <c r="Q233" s="611"/>
      <c r="R233" s="611"/>
      <c r="S233" s="611"/>
      <c r="T233" s="611"/>
      <c r="U233" s="611"/>
      <c r="V233" s="611"/>
      <c r="W233" s="611"/>
      <c r="X233" s="611"/>
      <c r="Y233" s="611"/>
      <c r="Z233" s="611"/>
    </row>
    <row r="234" spans="1:26" ht="15.75" customHeight="1" x14ac:dyDescent="0.25">
      <c r="A234" s="611"/>
      <c r="B234" s="611"/>
      <c r="C234" s="617"/>
      <c r="D234" s="616"/>
      <c r="E234" s="615"/>
      <c r="F234" s="615"/>
      <c r="G234" s="611"/>
      <c r="H234" s="611"/>
      <c r="I234" s="611"/>
      <c r="J234" s="611"/>
      <c r="K234" s="611"/>
      <c r="L234" s="611"/>
      <c r="M234" s="611"/>
      <c r="N234" s="611"/>
      <c r="O234" s="611"/>
      <c r="P234" s="611"/>
      <c r="Q234" s="611"/>
      <c r="R234" s="611"/>
      <c r="S234" s="611"/>
      <c r="T234" s="611"/>
      <c r="U234" s="611"/>
      <c r="V234" s="611"/>
      <c r="W234" s="611"/>
      <c r="X234" s="611"/>
      <c r="Y234" s="611"/>
      <c r="Z234" s="611"/>
    </row>
    <row r="235" spans="1:26" ht="15.75" customHeight="1" x14ac:dyDescent="0.25">
      <c r="A235" s="611"/>
      <c r="B235" s="611"/>
      <c r="C235" s="617"/>
      <c r="D235" s="616"/>
      <c r="E235" s="615"/>
      <c r="F235" s="615"/>
      <c r="G235" s="611"/>
      <c r="H235" s="611"/>
      <c r="I235" s="611"/>
      <c r="J235" s="611"/>
      <c r="K235" s="611"/>
      <c r="L235" s="611"/>
      <c r="M235" s="611"/>
      <c r="N235" s="611"/>
      <c r="O235" s="611"/>
      <c r="P235" s="611"/>
      <c r="Q235" s="611"/>
      <c r="R235" s="611"/>
      <c r="S235" s="611"/>
      <c r="T235" s="611"/>
      <c r="U235" s="611"/>
      <c r="V235" s="611"/>
      <c r="W235" s="611"/>
      <c r="X235" s="611"/>
      <c r="Y235" s="611"/>
      <c r="Z235" s="611"/>
    </row>
    <row r="236" spans="1:26" ht="15.75" customHeight="1" x14ac:dyDescent="0.25">
      <c r="A236" s="611"/>
      <c r="B236" s="611"/>
      <c r="C236" s="617"/>
      <c r="D236" s="616"/>
      <c r="E236" s="615"/>
      <c r="F236" s="615"/>
      <c r="G236" s="611"/>
      <c r="H236" s="611"/>
      <c r="I236" s="611"/>
      <c r="J236" s="611"/>
      <c r="K236" s="611"/>
      <c r="L236" s="611"/>
      <c r="M236" s="611"/>
      <c r="N236" s="611"/>
      <c r="O236" s="611"/>
      <c r="P236" s="611"/>
      <c r="Q236" s="611"/>
      <c r="R236" s="611"/>
      <c r="S236" s="611"/>
      <c r="T236" s="611"/>
      <c r="U236" s="611"/>
      <c r="V236" s="611"/>
      <c r="W236" s="611"/>
      <c r="X236" s="611"/>
      <c r="Y236" s="611"/>
      <c r="Z236" s="611"/>
    </row>
    <row r="237" spans="1:26" ht="15.75" customHeight="1" x14ac:dyDescent="0.25">
      <c r="A237" s="611"/>
      <c r="B237" s="611"/>
      <c r="C237" s="617"/>
      <c r="D237" s="616"/>
      <c r="E237" s="615"/>
      <c r="F237" s="615"/>
      <c r="G237" s="611"/>
      <c r="H237" s="611"/>
      <c r="I237" s="611"/>
      <c r="J237" s="611"/>
      <c r="K237" s="611"/>
      <c r="L237" s="611"/>
      <c r="M237" s="611"/>
      <c r="N237" s="611"/>
      <c r="O237" s="611"/>
      <c r="P237" s="611"/>
      <c r="Q237" s="611"/>
      <c r="R237" s="611"/>
      <c r="S237" s="611"/>
      <c r="T237" s="611"/>
      <c r="U237" s="611"/>
      <c r="V237" s="611"/>
      <c r="W237" s="611"/>
      <c r="X237" s="611"/>
      <c r="Y237" s="611"/>
      <c r="Z237" s="611"/>
    </row>
    <row r="238" spans="1:26" ht="15.75" customHeight="1" x14ac:dyDescent="0.25">
      <c r="A238" s="611"/>
      <c r="B238" s="611"/>
      <c r="C238" s="617"/>
      <c r="D238" s="616"/>
      <c r="E238" s="615"/>
      <c r="F238" s="615"/>
      <c r="G238" s="611"/>
      <c r="H238" s="611"/>
      <c r="I238" s="611"/>
      <c r="J238" s="611"/>
      <c r="K238" s="611"/>
      <c r="L238" s="611"/>
      <c r="M238" s="611"/>
      <c r="N238" s="611"/>
      <c r="O238" s="611"/>
      <c r="P238" s="611"/>
      <c r="Q238" s="611"/>
      <c r="R238" s="611"/>
      <c r="S238" s="611"/>
      <c r="T238" s="611"/>
      <c r="U238" s="611"/>
      <c r="V238" s="611"/>
      <c r="W238" s="611"/>
      <c r="X238" s="611"/>
      <c r="Y238" s="611"/>
      <c r="Z238" s="611"/>
    </row>
    <row r="239" spans="1:26" ht="15.75" customHeight="1" x14ac:dyDescent="0.25">
      <c r="A239" s="611"/>
      <c r="B239" s="611"/>
      <c r="C239" s="617"/>
      <c r="D239" s="616"/>
      <c r="E239" s="615"/>
      <c r="F239" s="615"/>
      <c r="G239" s="611"/>
      <c r="H239" s="611"/>
      <c r="I239" s="611"/>
      <c r="J239" s="611"/>
      <c r="K239" s="611"/>
      <c r="L239" s="611"/>
      <c r="M239" s="611"/>
      <c r="N239" s="611"/>
      <c r="O239" s="611"/>
      <c r="P239" s="611"/>
      <c r="Q239" s="611"/>
      <c r="R239" s="611"/>
      <c r="S239" s="611"/>
      <c r="T239" s="611"/>
      <c r="U239" s="611"/>
      <c r="V239" s="611"/>
      <c r="W239" s="611"/>
      <c r="X239" s="611"/>
      <c r="Y239" s="611"/>
      <c r="Z239" s="611"/>
    </row>
    <row r="240" spans="1:26" ht="15.75" customHeight="1" x14ac:dyDescent="0.25">
      <c r="A240" s="611"/>
      <c r="B240" s="611"/>
      <c r="C240" s="617"/>
      <c r="D240" s="616"/>
      <c r="E240" s="615"/>
      <c r="F240" s="615"/>
      <c r="G240" s="611"/>
      <c r="H240" s="611"/>
      <c r="I240" s="611"/>
      <c r="J240" s="611"/>
      <c r="K240" s="611"/>
      <c r="L240" s="611"/>
      <c r="M240" s="611"/>
      <c r="N240" s="611"/>
      <c r="O240" s="611"/>
      <c r="P240" s="611"/>
      <c r="Q240" s="611"/>
      <c r="R240" s="611"/>
      <c r="S240" s="611"/>
      <c r="T240" s="611"/>
      <c r="U240" s="611"/>
      <c r="V240" s="611"/>
      <c r="W240" s="611"/>
      <c r="X240" s="611"/>
      <c r="Y240" s="611"/>
      <c r="Z240" s="611"/>
    </row>
    <row r="241" spans="1:26" ht="15.75" customHeight="1" x14ac:dyDescent="0.25">
      <c r="A241" s="611"/>
      <c r="B241" s="611"/>
      <c r="C241" s="617"/>
      <c r="D241" s="616"/>
      <c r="E241" s="615"/>
      <c r="F241" s="615"/>
      <c r="G241" s="611"/>
      <c r="H241" s="611"/>
      <c r="I241" s="611"/>
      <c r="J241" s="611"/>
      <c r="K241" s="611"/>
      <c r="L241" s="611"/>
      <c r="M241" s="611"/>
      <c r="N241" s="611"/>
      <c r="O241" s="611"/>
      <c r="P241" s="611"/>
      <c r="Q241" s="611"/>
      <c r="R241" s="611"/>
      <c r="S241" s="611"/>
      <c r="T241" s="611"/>
      <c r="U241" s="611"/>
      <c r="V241" s="611"/>
      <c r="W241" s="611"/>
      <c r="X241" s="611"/>
      <c r="Y241" s="611"/>
      <c r="Z241" s="611"/>
    </row>
    <row r="242" spans="1:26" ht="15.75" customHeight="1" x14ac:dyDescent="0.25">
      <c r="A242" s="611"/>
      <c r="B242" s="611"/>
      <c r="C242" s="617"/>
      <c r="D242" s="616"/>
      <c r="E242" s="615"/>
      <c r="F242" s="615"/>
      <c r="G242" s="611"/>
      <c r="H242" s="611"/>
      <c r="I242" s="611"/>
      <c r="J242" s="611"/>
      <c r="K242" s="611"/>
      <c r="L242" s="611"/>
      <c r="M242" s="611"/>
      <c r="N242" s="611"/>
      <c r="O242" s="611"/>
      <c r="P242" s="611"/>
      <c r="Q242" s="611"/>
      <c r="R242" s="611"/>
      <c r="S242" s="611"/>
      <c r="T242" s="611"/>
      <c r="U242" s="611"/>
      <c r="V242" s="611"/>
      <c r="W242" s="611"/>
      <c r="X242" s="611"/>
      <c r="Y242" s="611"/>
      <c r="Z242" s="611"/>
    </row>
    <row r="243" spans="1:26" ht="15.75" customHeight="1" x14ac:dyDescent="0.25">
      <c r="A243" s="611"/>
      <c r="B243" s="611"/>
      <c r="C243" s="617"/>
      <c r="D243" s="616"/>
      <c r="E243" s="615"/>
      <c r="F243" s="615"/>
      <c r="G243" s="611"/>
      <c r="H243" s="611"/>
      <c r="I243" s="611"/>
      <c r="J243" s="611"/>
      <c r="K243" s="611"/>
      <c r="L243" s="611"/>
      <c r="M243" s="611"/>
      <c r="N243" s="611"/>
      <c r="O243" s="611"/>
      <c r="P243" s="611"/>
      <c r="Q243" s="611"/>
      <c r="R243" s="611"/>
      <c r="S243" s="611"/>
      <c r="T243" s="611"/>
      <c r="U243" s="611"/>
      <c r="V243" s="611"/>
      <c r="W243" s="611"/>
      <c r="X243" s="611"/>
      <c r="Y243" s="611"/>
      <c r="Z243" s="611"/>
    </row>
    <row r="244" spans="1:26" ht="15.75" customHeight="1" x14ac:dyDescent="0.25">
      <c r="A244" s="611"/>
      <c r="B244" s="611"/>
      <c r="C244" s="617"/>
      <c r="D244" s="616"/>
      <c r="E244" s="615"/>
      <c r="F244" s="615"/>
      <c r="G244" s="611"/>
      <c r="H244" s="611"/>
      <c r="I244" s="611"/>
      <c r="J244" s="611"/>
      <c r="K244" s="611"/>
      <c r="L244" s="611"/>
      <c r="M244" s="611"/>
      <c r="N244" s="611"/>
      <c r="O244" s="611"/>
      <c r="P244" s="611"/>
      <c r="Q244" s="611"/>
      <c r="R244" s="611"/>
      <c r="S244" s="611"/>
      <c r="T244" s="611"/>
      <c r="U244" s="611"/>
      <c r="V244" s="611"/>
      <c r="W244" s="611"/>
      <c r="X244" s="611"/>
      <c r="Y244" s="611"/>
      <c r="Z244" s="611"/>
    </row>
    <row r="245" spans="1:26" ht="15.75" customHeight="1" x14ac:dyDescent="0.25">
      <c r="A245" s="611"/>
      <c r="B245" s="611"/>
      <c r="C245" s="617"/>
      <c r="D245" s="616"/>
      <c r="E245" s="615"/>
      <c r="F245" s="615"/>
      <c r="G245" s="611"/>
      <c r="H245" s="611"/>
      <c r="I245" s="611"/>
      <c r="J245" s="611"/>
      <c r="K245" s="611"/>
      <c r="L245" s="611"/>
      <c r="M245" s="611"/>
      <c r="N245" s="611"/>
      <c r="O245" s="611"/>
      <c r="P245" s="611"/>
      <c r="Q245" s="611"/>
      <c r="R245" s="611"/>
      <c r="S245" s="611"/>
      <c r="T245" s="611"/>
      <c r="U245" s="611"/>
      <c r="V245" s="611"/>
      <c r="W245" s="611"/>
      <c r="X245" s="611"/>
      <c r="Y245" s="611"/>
      <c r="Z245" s="611"/>
    </row>
    <row r="246" spans="1:26" ht="15.75" customHeight="1" x14ac:dyDescent="0.25">
      <c r="A246" s="611"/>
      <c r="B246" s="611"/>
      <c r="C246" s="617"/>
      <c r="D246" s="616"/>
      <c r="E246" s="615"/>
      <c r="F246" s="615"/>
      <c r="G246" s="611"/>
      <c r="H246" s="611"/>
      <c r="I246" s="611"/>
      <c r="J246" s="611"/>
      <c r="K246" s="611"/>
      <c r="L246" s="611"/>
      <c r="M246" s="611"/>
      <c r="N246" s="611"/>
      <c r="O246" s="611"/>
      <c r="P246" s="611"/>
      <c r="Q246" s="611"/>
      <c r="R246" s="611"/>
      <c r="S246" s="611"/>
      <c r="T246" s="611"/>
      <c r="U246" s="611"/>
      <c r="V246" s="611"/>
      <c r="W246" s="611"/>
      <c r="X246" s="611"/>
      <c r="Y246" s="611"/>
      <c r="Z246" s="611"/>
    </row>
    <row r="247" spans="1:26" ht="15.75" customHeight="1" x14ac:dyDescent="0.25">
      <c r="A247" s="611"/>
      <c r="B247" s="611"/>
      <c r="C247" s="617"/>
      <c r="D247" s="616"/>
      <c r="E247" s="615"/>
      <c r="F247" s="615"/>
      <c r="G247" s="611"/>
      <c r="H247" s="611"/>
      <c r="I247" s="611"/>
      <c r="J247" s="611"/>
      <c r="K247" s="611"/>
      <c r="L247" s="611"/>
      <c r="M247" s="611"/>
      <c r="N247" s="611"/>
      <c r="O247" s="611"/>
      <c r="P247" s="611"/>
      <c r="Q247" s="611"/>
      <c r="R247" s="611"/>
      <c r="S247" s="611"/>
      <c r="T247" s="611"/>
      <c r="U247" s="611"/>
      <c r="V247" s="611"/>
      <c r="W247" s="611"/>
      <c r="X247" s="611"/>
      <c r="Y247" s="611"/>
      <c r="Z247" s="611"/>
    </row>
    <row r="248" spans="1:26" ht="15.75" customHeight="1" x14ac:dyDescent="0.25">
      <c r="A248" s="611"/>
      <c r="B248" s="611"/>
      <c r="C248" s="617"/>
      <c r="D248" s="616"/>
      <c r="E248" s="615"/>
      <c r="F248" s="615"/>
      <c r="G248" s="611"/>
      <c r="H248" s="611"/>
      <c r="I248" s="611"/>
      <c r="J248" s="611"/>
      <c r="K248" s="611"/>
      <c r="L248" s="611"/>
      <c r="M248" s="611"/>
      <c r="N248" s="611"/>
      <c r="O248" s="611"/>
      <c r="P248" s="611"/>
      <c r="Q248" s="611"/>
      <c r="R248" s="611"/>
      <c r="S248" s="611"/>
      <c r="T248" s="611"/>
      <c r="U248" s="611"/>
      <c r="V248" s="611"/>
      <c r="W248" s="611"/>
      <c r="X248" s="611"/>
      <c r="Y248" s="611"/>
      <c r="Z248" s="611"/>
    </row>
    <row r="249" spans="1:26" ht="15.75" customHeight="1" x14ac:dyDescent="0.25">
      <c r="A249" s="611"/>
      <c r="B249" s="611"/>
      <c r="C249" s="617"/>
      <c r="D249" s="616"/>
      <c r="E249" s="615"/>
      <c r="F249" s="615"/>
      <c r="G249" s="611"/>
      <c r="H249" s="611"/>
      <c r="I249" s="611"/>
      <c r="J249" s="611"/>
      <c r="K249" s="611"/>
      <c r="L249" s="611"/>
      <c r="M249" s="611"/>
      <c r="N249" s="611"/>
      <c r="O249" s="611"/>
      <c r="P249" s="611"/>
      <c r="Q249" s="611"/>
      <c r="R249" s="611"/>
      <c r="S249" s="611"/>
      <c r="T249" s="611"/>
      <c r="U249" s="611"/>
      <c r="V249" s="611"/>
      <c r="W249" s="611"/>
      <c r="X249" s="611"/>
      <c r="Y249" s="611"/>
      <c r="Z249" s="611"/>
    </row>
    <row r="250" spans="1:26" ht="15.75" customHeight="1" x14ac:dyDescent="0.25">
      <c r="A250" s="611"/>
      <c r="B250" s="611"/>
      <c r="C250" s="617"/>
      <c r="D250" s="616"/>
      <c r="E250" s="615"/>
      <c r="F250" s="615"/>
      <c r="G250" s="611"/>
      <c r="H250" s="611"/>
      <c r="I250" s="611"/>
      <c r="J250" s="611"/>
      <c r="K250" s="611"/>
      <c r="L250" s="611"/>
      <c r="M250" s="611"/>
      <c r="N250" s="611"/>
      <c r="O250" s="611"/>
      <c r="P250" s="611"/>
      <c r="Q250" s="611"/>
      <c r="R250" s="611"/>
      <c r="S250" s="611"/>
      <c r="T250" s="611"/>
      <c r="U250" s="611"/>
      <c r="V250" s="611"/>
      <c r="W250" s="611"/>
      <c r="X250" s="611"/>
      <c r="Y250" s="611"/>
      <c r="Z250" s="611"/>
    </row>
    <row r="251" spans="1:26" ht="15.75" customHeight="1" x14ac:dyDescent="0.25">
      <c r="A251" s="611"/>
      <c r="B251" s="611"/>
      <c r="C251" s="617"/>
      <c r="D251" s="616"/>
      <c r="E251" s="615"/>
      <c r="F251" s="615"/>
      <c r="G251" s="611"/>
      <c r="H251" s="611"/>
      <c r="I251" s="611"/>
      <c r="J251" s="611"/>
      <c r="K251" s="611"/>
      <c r="L251" s="611"/>
      <c r="M251" s="611"/>
      <c r="N251" s="611"/>
      <c r="O251" s="611"/>
      <c r="P251" s="611"/>
      <c r="Q251" s="611"/>
      <c r="R251" s="611"/>
      <c r="S251" s="611"/>
      <c r="T251" s="611"/>
      <c r="U251" s="611"/>
      <c r="V251" s="611"/>
      <c r="W251" s="611"/>
      <c r="X251" s="611"/>
      <c r="Y251" s="611"/>
      <c r="Z251" s="611"/>
    </row>
    <row r="252" spans="1:26" ht="15.75" customHeight="1" x14ac:dyDescent="0.25">
      <c r="A252" s="611"/>
      <c r="B252" s="611"/>
      <c r="C252" s="617"/>
      <c r="D252" s="616"/>
      <c r="E252" s="615"/>
      <c r="F252" s="615"/>
      <c r="G252" s="611"/>
      <c r="H252" s="611"/>
      <c r="I252" s="611"/>
      <c r="J252" s="611"/>
      <c r="K252" s="611"/>
      <c r="L252" s="611"/>
      <c r="M252" s="611"/>
      <c r="N252" s="611"/>
      <c r="O252" s="611"/>
      <c r="P252" s="611"/>
      <c r="Q252" s="611"/>
      <c r="R252" s="611"/>
      <c r="S252" s="611"/>
      <c r="T252" s="611"/>
      <c r="U252" s="611"/>
      <c r="V252" s="611"/>
      <c r="W252" s="611"/>
      <c r="X252" s="611"/>
      <c r="Y252" s="611"/>
      <c r="Z252" s="611"/>
    </row>
    <row r="253" spans="1:26" ht="15.75" customHeight="1" x14ac:dyDescent="0.25">
      <c r="A253" s="611"/>
      <c r="B253" s="611"/>
      <c r="C253" s="617"/>
      <c r="D253" s="616"/>
      <c r="E253" s="615"/>
      <c r="F253" s="615"/>
      <c r="G253" s="611"/>
      <c r="H253" s="611"/>
      <c r="I253" s="611"/>
      <c r="J253" s="611"/>
      <c r="K253" s="611"/>
      <c r="L253" s="611"/>
      <c r="M253" s="611"/>
      <c r="N253" s="611"/>
      <c r="O253" s="611"/>
      <c r="P253" s="611"/>
      <c r="Q253" s="611"/>
      <c r="R253" s="611"/>
      <c r="S253" s="611"/>
      <c r="T253" s="611"/>
      <c r="U253" s="611"/>
      <c r="V253" s="611"/>
      <c r="W253" s="611"/>
      <c r="X253" s="611"/>
      <c r="Y253" s="611"/>
      <c r="Z253" s="611"/>
    </row>
    <row r="254" spans="1:26" ht="15.75" customHeight="1" x14ac:dyDescent="0.25">
      <c r="A254" s="611"/>
      <c r="B254" s="611"/>
      <c r="C254" s="617"/>
      <c r="D254" s="616"/>
      <c r="E254" s="615"/>
      <c r="F254" s="615"/>
      <c r="G254" s="611"/>
      <c r="H254" s="611"/>
      <c r="I254" s="611"/>
      <c r="J254" s="611"/>
      <c r="K254" s="611"/>
      <c r="L254" s="611"/>
      <c r="M254" s="611"/>
      <c r="N254" s="611"/>
      <c r="O254" s="611"/>
      <c r="P254" s="611"/>
      <c r="Q254" s="611"/>
      <c r="R254" s="611"/>
      <c r="S254" s="611"/>
      <c r="T254" s="611"/>
      <c r="U254" s="611"/>
      <c r="V254" s="611"/>
      <c r="W254" s="611"/>
      <c r="X254" s="611"/>
      <c r="Y254" s="611"/>
      <c r="Z254" s="611"/>
    </row>
    <row r="255" spans="1:26" ht="15.75" customHeight="1" x14ac:dyDescent="0.25">
      <c r="A255" s="611"/>
      <c r="B255" s="611"/>
      <c r="C255" s="617"/>
      <c r="D255" s="616"/>
      <c r="E255" s="615"/>
      <c r="F255" s="615"/>
      <c r="G255" s="611"/>
      <c r="H255" s="611"/>
      <c r="I255" s="611"/>
      <c r="J255" s="611"/>
      <c r="K255" s="611"/>
      <c r="L255" s="611"/>
      <c r="M255" s="611"/>
      <c r="N255" s="611"/>
      <c r="O255" s="611"/>
      <c r="P255" s="611"/>
      <c r="Q255" s="611"/>
      <c r="R255" s="611"/>
      <c r="S255" s="611"/>
      <c r="T255" s="611"/>
      <c r="U255" s="611"/>
      <c r="V255" s="611"/>
      <c r="W255" s="611"/>
      <c r="X255" s="611"/>
      <c r="Y255" s="611"/>
      <c r="Z255" s="611"/>
    </row>
    <row r="256" spans="1:26" ht="15.75" customHeight="1" x14ac:dyDescent="0.25">
      <c r="A256" s="611"/>
      <c r="B256" s="611"/>
      <c r="C256" s="617"/>
      <c r="D256" s="616"/>
      <c r="E256" s="615"/>
      <c r="F256" s="615"/>
      <c r="G256" s="611"/>
      <c r="H256" s="611"/>
      <c r="I256" s="611"/>
      <c r="J256" s="611"/>
      <c r="K256" s="611"/>
      <c r="L256" s="611"/>
      <c r="M256" s="611"/>
      <c r="N256" s="611"/>
      <c r="O256" s="611"/>
      <c r="P256" s="611"/>
      <c r="Q256" s="611"/>
      <c r="R256" s="611"/>
      <c r="S256" s="611"/>
      <c r="T256" s="611"/>
      <c r="U256" s="611"/>
      <c r="V256" s="611"/>
      <c r="W256" s="611"/>
      <c r="X256" s="611"/>
      <c r="Y256" s="611"/>
      <c r="Z256" s="611"/>
    </row>
    <row r="257" spans="1:26" ht="15.75" customHeight="1" x14ac:dyDescent="0.25">
      <c r="A257" s="611"/>
      <c r="B257" s="611"/>
      <c r="C257" s="617"/>
      <c r="D257" s="616"/>
      <c r="E257" s="615"/>
      <c r="F257" s="615"/>
      <c r="G257" s="611"/>
      <c r="H257" s="611"/>
      <c r="I257" s="611"/>
      <c r="J257" s="611"/>
      <c r="K257" s="611"/>
      <c r="L257" s="611"/>
      <c r="M257" s="611"/>
      <c r="N257" s="611"/>
      <c r="O257" s="611"/>
      <c r="P257" s="611"/>
      <c r="Q257" s="611"/>
      <c r="R257" s="611"/>
      <c r="S257" s="611"/>
      <c r="T257" s="611"/>
      <c r="U257" s="611"/>
      <c r="V257" s="611"/>
      <c r="W257" s="611"/>
      <c r="X257" s="611"/>
      <c r="Y257" s="611"/>
      <c r="Z257" s="611"/>
    </row>
    <row r="258" spans="1:26" ht="15.75" customHeight="1" x14ac:dyDescent="0.25">
      <c r="A258" s="611"/>
      <c r="B258" s="611"/>
      <c r="C258" s="617"/>
      <c r="D258" s="616"/>
      <c r="E258" s="615"/>
      <c r="F258" s="615"/>
      <c r="G258" s="611"/>
      <c r="H258" s="611"/>
      <c r="I258" s="611"/>
      <c r="J258" s="611"/>
      <c r="K258" s="611"/>
      <c r="L258" s="611"/>
      <c r="M258" s="611"/>
      <c r="N258" s="611"/>
      <c r="O258" s="611"/>
      <c r="P258" s="611"/>
      <c r="Q258" s="611"/>
      <c r="R258" s="611"/>
      <c r="S258" s="611"/>
      <c r="T258" s="611"/>
      <c r="U258" s="611"/>
      <c r="V258" s="611"/>
      <c r="W258" s="611"/>
      <c r="X258" s="611"/>
      <c r="Y258" s="611"/>
      <c r="Z258" s="611"/>
    </row>
    <row r="259" spans="1:26" ht="15.75" customHeight="1" x14ac:dyDescent="0.25">
      <c r="A259" s="611"/>
      <c r="B259" s="611"/>
      <c r="C259" s="617"/>
      <c r="D259" s="616"/>
      <c r="E259" s="615"/>
      <c r="F259" s="615"/>
      <c r="G259" s="611"/>
      <c r="H259" s="611"/>
      <c r="I259" s="611"/>
      <c r="J259" s="611"/>
      <c r="K259" s="611"/>
      <c r="L259" s="611"/>
      <c r="M259" s="611"/>
      <c r="N259" s="611"/>
      <c r="O259" s="611"/>
      <c r="P259" s="611"/>
      <c r="Q259" s="611"/>
      <c r="R259" s="611"/>
      <c r="S259" s="611"/>
      <c r="T259" s="611"/>
      <c r="U259" s="611"/>
      <c r="V259" s="611"/>
      <c r="W259" s="611"/>
      <c r="X259" s="611"/>
      <c r="Y259" s="611"/>
      <c r="Z259" s="611"/>
    </row>
    <row r="260" spans="1:26" ht="15.75" customHeight="1" x14ac:dyDescent="0.25">
      <c r="A260" s="611"/>
      <c r="B260" s="611"/>
      <c r="C260" s="617"/>
      <c r="D260" s="616"/>
      <c r="E260" s="615"/>
      <c r="F260" s="615"/>
      <c r="G260" s="611"/>
      <c r="H260" s="611"/>
      <c r="I260" s="611"/>
      <c r="J260" s="611"/>
      <c r="K260" s="611"/>
      <c r="L260" s="611"/>
      <c r="M260" s="611"/>
      <c r="N260" s="611"/>
      <c r="O260" s="611"/>
      <c r="P260" s="611"/>
      <c r="Q260" s="611"/>
      <c r="R260" s="611"/>
      <c r="S260" s="611"/>
      <c r="T260" s="611"/>
      <c r="U260" s="611"/>
      <c r="V260" s="611"/>
      <c r="W260" s="611"/>
      <c r="X260" s="611"/>
      <c r="Y260" s="611"/>
      <c r="Z260" s="611"/>
    </row>
    <row r="261" spans="1:26" ht="15.75" customHeight="1" x14ac:dyDescent="0.25">
      <c r="A261" s="611"/>
      <c r="B261" s="611"/>
      <c r="C261" s="617"/>
      <c r="D261" s="616"/>
      <c r="E261" s="615"/>
      <c r="F261" s="615"/>
      <c r="G261" s="611"/>
      <c r="H261" s="611"/>
      <c r="I261" s="611"/>
      <c r="J261" s="611"/>
      <c r="K261" s="611"/>
      <c r="L261" s="611"/>
      <c r="M261" s="611"/>
      <c r="N261" s="611"/>
      <c r="O261" s="611"/>
      <c r="P261" s="611"/>
      <c r="Q261" s="611"/>
      <c r="R261" s="611"/>
      <c r="S261" s="611"/>
      <c r="T261" s="611"/>
      <c r="U261" s="611"/>
      <c r="V261" s="611"/>
      <c r="W261" s="611"/>
      <c r="X261" s="611"/>
      <c r="Y261" s="611"/>
      <c r="Z261" s="611"/>
    </row>
    <row r="262" spans="1:26" ht="15.75" customHeight="1" x14ac:dyDescent="0.25">
      <c r="A262" s="611"/>
      <c r="B262" s="611"/>
      <c r="C262" s="617"/>
      <c r="D262" s="616"/>
      <c r="E262" s="615"/>
      <c r="F262" s="615"/>
      <c r="G262" s="611"/>
      <c r="H262" s="611"/>
      <c r="I262" s="611"/>
      <c r="J262" s="611"/>
      <c r="K262" s="611"/>
      <c r="L262" s="611"/>
      <c r="M262" s="611"/>
      <c r="N262" s="611"/>
      <c r="O262" s="611"/>
      <c r="P262" s="611"/>
      <c r="Q262" s="611"/>
      <c r="R262" s="611"/>
      <c r="S262" s="611"/>
      <c r="T262" s="611"/>
      <c r="U262" s="611"/>
      <c r="V262" s="611"/>
      <c r="W262" s="611"/>
      <c r="X262" s="611"/>
      <c r="Y262" s="611"/>
      <c r="Z262" s="611"/>
    </row>
    <row r="263" spans="1:26" ht="15.75" customHeight="1" x14ac:dyDescent="0.25">
      <c r="A263" s="611"/>
      <c r="B263" s="611"/>
      <c r="C263" s="617"/>
      <c r="D263" s="616"/>
      <c r="E263" s="615"/>
      <c r="F263" s="615"/>
      <c r="G263" s="611"/>
      <c r="H263" s="611"/>
      <c r="I263" s="611"/>
      <c r="J263" s="611"/>
      <c r="K263" s="611"/>
      <c r="L263" s="611"/>
      <c r="M263" s="611"/>
      <c r="N263" s="611"/>
      <c r="O263" s="611"/>
      <c r="P263" s="611"/>
      <c r="Q263" s="611"/>
      <c r="R263" s="611"/>
      <c r="S263" s="611"/>
      <c r="T263" s="611"/>
      <c r="U263" s="611"/>
      <c r="V263" s="611"/>
      <c r="W263" s="611"/>
      <c r="X263" s="611"/>
      <c r="Y263" s="611"/>
      <c r="Z263" s="611"/>
    </row>
    <row r="264" spans="1:26" ht="15.75" customHeight="1" x14ac:dyDescent="0.25">
      <c r="A264" s="611"/>
      <c r="B264" s="611"/>
      <c r="C264" s="617"/>
      <c r="D264" s="616"/>
      <c r="E264" s="615"/>
      <c r="F264" s="615"/>
      <c r="G264" s="611"/>
      <c r="H264" s="611"/>
      <c r="I264" s="611"/>
      <c r="J264" s="611"/>
      <c r="K264" s="611"/>
      <c r="L264" s="611"/>
      <c r="M264" s="611"/>
      <c r="N264" s="611"/>
      <c r="O264" s="611"/>
      <c r="P264" s="611"/>
      <c r="Q264" s="611"/>
      <c r="R264" s="611"/>
      <c r="S264" s="611"/>
      <c r="T264" s="611"/>
      <c r="U264" s="611"/>
      <c r="V264" s="611"/>
      <c r="W264" s="611"/>
      <c r="X264" s="611"/>
      <c r="Y264" s="611"/>
      <c r="Z264" s="611"/>
    </row>
    <row r="265" spans="1:26" ht="15.75" customHeight="1" x14ac:dyDescent="0.25">
      <c r="A265" s="611"/>
      <c r="B265" s="611"/>
      <c r="C265" s="617"/>
      <c r="D265" s="616"/>
      <c r="E265" s="615"/>
      <c r="F265" s="615"/>
      <c r="G265" s="611"/>
      <c r="H265" s="611"/>
      <c r="I265" s="611"/>
      <c r="J265" s="611"/>
      <c r="K265" s="611"/>
      <c r="L265" s="611"/>
      <c r="M265" s="611"/>
      <c r="N265" s="611"/>
      <c r="O265" s="611"/>
      <c r="P265" s="611"/>
      <c r="Q265" s="611"/>
      <c r="R265" s="611"/>
      <c r="S265" s="611"/>
      <c r="T265" s="611"/>
      <c r="U265" s="611"/>
      <c r="V265" s="611"/>
      <c r="W265" s="611"/>
      <c r="X265" s="611"/>
      <c r="Y265" s="611"/>
      <c r="Z265" s="611"/>
    </row>
    <row r="266" spans="1:26" ht="15.75" customHeight="1" x14ac:dyDescent="0.25">
      <c r="A266" s="611"/>
      <c r="B266" s="611"/>
      <c r="C266" s="617"/>
      <c r="D266" s="616"/>
      <c r="E266" s="615"/>
      <c r="F266" s="615"/>
      <c r="G266" s="611"/>
      <c r="H266" s="611"/>
      <c r="I266" s="611"/>
      <c r="J266" s="611"/>
      <c r="K266" s="611"/>
      <c r="L266" s="611"/>
      <c r="M266" s="611"/>
      <c r="N266" s="611"/>
      <c r="O266" s="611"/>
      <c r="P266" s="611"/>
      <c r="Q266" s="611"/>
      <c r="R266" s="611"/>
      <c r="S266" s="611"/>
      <c r="T266" s="611"/>
      <c r="U266" s="611"/>
      <c r="V266" s="611"/>
      <c r="W266" s="611"/>
      <c r="X266" s="611"/>
      <c r="Y266" s="611"/>
      <c r="Z266" s="611"/>
    </row>
    <row r="267" spans="1:26" ht="15.75" customHeight="1" x14ac:dyDescent="0.25">
      <c r="A267" s="611"/>
      <c r="B267" s="611"/>
      <c r="C267" s="617"/>
      <c r="D267" s="616"/>
      <c r="E267" s="615"/>
      <c r="F267" s="615"/>
      <c r="G267" s="611"/>
      <c r="H267" s="611"/>
      <c r="I267" s="611"/>
      <c r="J267" s="611"/>
      <c r="K267" s="611"/>
      <c r="L267" s="611"/>
      <c r="M267" s="611"/>
      <c r="N267" s="611"/>
      <c r="O267" s="611"/>
      <c r="P267" s="611"/>
      <c r="Q267" s="611"/>
      <c r="R267" s="611"/>
      <c r="S267" s="611"/>
      <c r="T267" s="611"/>
      <c r="U267" s="611"/>
      <c r="V267" s="611"/>
      <c r="W267" s="611"/>
      <c r="X267" s="611"/>
      <c r="Y267" s="611"/>
      <c r="Z267" s="611"/>
    </row>
    <row r="268" spans="1:26" ht="15.75" customHeight="1" x14ac:dyDescent="0.25">
      <c r="A268" s="611"/>
      <c r="B268" s="611"/>
      <c r="C268" s="617"/>
      <c r="D268" s="616"/>
      <c r="E268" s="615"/>
      <c r="F268" s="615"/>
      <c r="G268" s="611"/>
      <c r="H268" s="611"/>
      <c r="I268" s="611"/>
      <c r="J268" s="611"/>
      <c r="K268" s="611"/>
      <c r="L268" s="611"/>
      <c r="M268" s="611"/>
      <c r="N268" s="611"/>
      <c r="O268" s="611"/>
      <c r="P268" s="611"/>
      <c r="Q268" s="611"/>
      <c r="R268" s="611"/>
      <c r="S268" s="611"/>
      <c r="T268" s="611"/>
      <c r="U268" s="611"/>
      <c r="V268" s="611"/>
      <c r="W268" s="611"/>
      <c r="X268" s="611"/>
      <c r="Y268" s="611"/>
      <c r="Z268" s="611"/>
    </row>
    <row r="269" spans="1:26" ht="15.75" customHeight="1" x14ac:dyDescent="0.25">
      <c r="A269" s="611"/>
      <c r="B269" s="611"/>
      <c r="C269" s="617"/>
      <c r="D269" s="616"/>
      <c r="E269" s="615"/>
      <c r="F269" s="615"/>
      <c r="G269" s="611"/>
      <c r="H269" s="611"/>
      <c r="I269" s="611"/>
      <c r="J269" s="611"/>
      <c r="K269" s="611"/>
      <c r="L269" s="611"/>
      <c r="M269" s="611"/>
      <c r="N269" s="611"/>
      <c r="O269" s="611"/>
      <c r="P269" s="611"/>
      <c r="Q269" s="611"/>
      <c r="R269" s="611"/>
      <c r="S269" s="611"/>
      <c r="T269" s="611"/>
      <c r="U269" s="611"/>
      <c r="V269" s="611"/>
      <c r="W269" s="611"/>
      <c r="X269" s="611"/>
      <c r="Y269" s="611"/>
      <c r="Z269" s="611"/>
    </row>
    <row r="270" spans="1:26" ht="15.75" customHeight="1" x14ac:dyDescent="0.25">
      <c r="A270" s="611"/>
      <c r="B270" s="611"/>
      <c r="C270" s="617"/>
      <c r="D270" s="616"/>
      <c r="E270" s="615"/>
      <c r="F270" s="615"/>
      <c r="G270" s="611"/>
      <c r="H270" s="611"/>
      <c r="I270" s="611"/>
      <c r="J270" s="611"/>
      <c r="K270" s="611"/>
      <c r="L270" s="611"/>
      <c r="M270" s="611"/>
      <c r="N270" s="611"/>
      <c r="O270" s="611"/>
      <c r="P270" s="611"/>
      <c r="Q270" s="611"/>
      <c r="R270" s="611"/>
      <c r="S270" s="611"/>
      <c r="T270" s="611"/>
      <c r="U270" s="611"/>
      <c r="V270" s="611"/>
      <c r="W270" s="611"/>
      <c r="X270" s="611"/>
      <c r="Y270" s="611"/>
      <c r="Z270" s="611"/>
    </row>
    <row r="271" spans="1:26" ht="15.75" customHeight="1" x14ac:dyDescent="0.25">
      <c r="A271" s="611"/>
      <c r="B271" s="611"/>
      <c r="C271" s="617"/>
      <c r="D271" s="616"/>
      <c r="E271" s="615"/>
      <c r="F271" s="615"/>
      <c r="G271" s="611"/>
      <c r="H271" s="611"/>
      <c r="I271" s="611"/>
      <c r="J271" s="611"/>
      <c r="K271" s="611"/>
      <c r="L271" s="611"/>
      <c r="M271" s="611"/>
      <c r="N271" s="611"/>
      <c r="O271" s="611"/>
      <c r="P271" s="611"/>
      <c r="Q271" s="611"/>
      <c r="R271" s="611"/>
      <c r="S271" s="611"/>
      <c r="T271" s="611"/>
      <c r="U271" s="611"/>
      <c r="V271" s="611"/>
      <c r="W271" s="611"/>
      <c r="X271" s="611"/>
      <c r="Y271" s="611"/>
      <c r="Z271" s="611"/>
    </row>
    <row r="272" spans="1:26" ht="15.75" customHeight="1" x14ac:dyDescent="0.25">
      <c r="A272" s="611"/>
      <c r="B272" s="611"/>
      <c r="C272" s="617"/>
      <c r="D272" s="616"/>
      <c r="E272" s="615"/>
      <c r="F272" s="615"/>
      <c r="G272" s="611"/>
      <c r="H272" s="611"/>
      <c r="I272" s="611"/>
      <c r="J272" s="611"/>
      <c r="K272" s="611"/>
      <c r="L272" s="611"/>
      <c r="M272" s="611"/>
      <c r="N272" s="611"/>
      <c r="O272" s="611"/>
      <c r="P272" s="611"/>
      <c r="Q272" s="611"/>
      <c r="R272" s="611"/>
      <c r="S272" s="611"/>
      <c r="T272" s="611"/>
      <c r="U272" s="611"/>
      <c r="V272" s="611"/>
      <c r="W272" s="611"/>
      <c r="X272" s="611"/>
      <c r="Y272" s="611"/>
      <c r="Z272" s="611"/>
    </row>
    <row r="273" spans="1:26" ht="15.75" customHeight="1" x14ac:dyDescent="0.25">
      <c r="A273" s="611"/>
      <c r="B273" s="611"/>
      <c r="C273" s="617"/>
      <c r="D273" s="616"/>
      <c r="E273" s="615"/>
      <c r="F273" s="615"/>
      <c r="G273" s="611"/>
      <c r="H273" s="611"/>
      <c r="I273" s="611"/>
      <c r="J273" s="611"/>
      <c r="K273" s="611"/>
      <c r="L273" s="611"/>
      <c r="M273" s="611"/>
      <c r="N273" s="611"/>
      <c r="O273" s="611"/>
      <c r="P273" s="611"/>
      <c r="Q273" s="611"/>
      <c r="R273" s="611"/>
      <c r="S273" s="611"/>
      <c r="T273" s="611"/>
      <c r="U273" s="611"/>
      <c r="V273" s="611"/>
      <c r="W273" s="611"/>
      <c r="X273" s="611"/>
      <c r="Y273" s="611"/>
      <c r="Z273" s="611"/>
    </row>
    <row r="274" spans="1:26" ht="15.75" customHeight="1" x14ac:dyDescent="0.25">
      <c r="A274" s="611"/>
      <c r="B274" s="611"/>
      <c r="C274" s="617"/>
      <c r="D274" s="616"/>
      <c r="E274" s="615"/>
      <c r="F274" s="615"/>
      <c r="G274" s="611"/>
      <c r="H274" s="611"/>
      <c r="I274" s="611"/>
      <c r="J274" s="611"/>
      <c r="K274" s="611"/>
      <c r="L274" s="611"/>
      <c r="M274" s="611"/>
      <c r="N274" s="611"/>
      <c r="O274" s="611"/>
      <c r="P274" s="611"/>
      <c r="Q274" s="611"/>
      <c r="R274" s="611"/>
      <c r="S274" s="611"/>
      <c r="T274" s="611"/>
      <c r="U274" s="611"/>
      <c r="V274" s="611"/>
      <c r="W274" s="611"/>
      <c r="X274" s="611"/>
      <c r="Y274" s="611"/>
      <c r="Z274" s="611"/>
    </row>
    <row r="275" spans="1:26" ht="15.75" customHeight="1" x14ac:dyDescent="0.25">
      <c r="A275" s="611"/>
      <c r="B275" s="611"/>
      <c r="C275" s="617"/>
      <c r="D275" s="616"/>
      <c r="E275" s="615"/>
      <c r="F275" s="615"/>
      <c r="G275" s="611"/>
      <c r="H275" s="611"/>
      <c r="I275" s="611"/>
      <c r="J275" s="611"/>
      <c r="K275" s="611"/>
      <c r="L275" s="611"/>
      <c r="M275" s="611"/>
      <c r="N275" s="611"/>
      <c r="O275" s="611"/>
      <c r="P275" s="611"/>
      <c r="Q275" s="611"/>
      <c r="R275" s="611"/>
      <c r="S275" s="611"/>
      <c r="T275" s="611"/>
      <c r="U275" s="611"/>
      <c r="V275" s="611"/>
      <c r="W275" s="611"/>
      <c r="X275" s="611"/>
      <c r="Y275" s="611"/>
      <c r="Z275" s="611"/>
    </row>
    <row r="276" spans="1:26" ht="15.75" customHeight="1" x14ac:dyDescent="0.25">
      <c r="A276" s="611"/>
      <c r="B276" s="611"/>
      <c r="C276" s="617"/>
      <c r="D276" s="616"/>
      <c r="E276" s="615"/>
      <c r="F276" s="615"/>
      <c r="G276" s="611"/>
      <c r="H276" s="611"/>
      <c r="I276" s="611"/>
      <c r="J276" s="611"/>
      <c r="K276" s="611"/>
      <c r="L276" s="611"/>
      <c r="M276" s="611"/>
      <c r="N276" s="611"/>
      <c r="O276" s="611"/>
      <c r="P276" s="611"/>
      <c r="Q276" s="611"/>
      <c r="R276" s="611"/>
      <c r="S276" s="611"/>
      <c r="T276" s="611"/>
      <c r="U276" s="611"/>
      <c r="V276" s="611"/>
      <c r="W276" s="611"/>
      <c r="X276" s="611"/>
      <c r="Y276" s="611"/>
      <c r="Z276" s="611"/>
    </row>
    <row r="277" spans="1:26" ht="15.75" customHeight="1" x14ac:dyDescent="0.25">
      <c r="A277" s="611"/>
      <c r="B277" s="611"/>
      <c r="C277" s="617"/>
      <c r="D277" s="616"/>
      <c r="E277" s="615"/>
      <c r="F277" s="615"/>
      <c r="G277" s="611"/>
      <c r="H277" s="611"/>
      <c r="I277" s="611"/>
      <c r="J277" s="611"/>
      <c r="K277" s="611"/>
      <c r="L277" s="611"/>
      <c r="M277" s="611"/>
      <c r="N277" s="611"/>
      <c r="O277" s="611"/>
      <c r="P277" s="611"/>
      <c r="Q277" s="611"/>
      <c r="R277" s="611"/>
      <c r="S277" s="611"/>
      <c r="T277" s="611"/>
      <c r="U277" s="611"/>
      <c r="V277" s="611"/>
      <c r="W277" s="611"/>
      <c r="X277" s="611"/>
      <c r="Y277" s="611"/>
      <c r="Z277" s="611"/>
    </row>
    <row r="278" spans="1:26" ht="15.75" customHeight="1" x14ac:dyDescent="0.25">
      <c r="A278" s="611"/>
      <c r="B278" s="611"/>
      <c r="C278" s="617"/>
      <c r="D278" s="616"/>
      <c r="E278" s="615"/>
      <c r="F278" s="615"/>
      <c r="G278" s="611"/>
      <c r="H278" s="611"/>
      <c r="I278" s="611"/>
      <c r="J278" s="611"/>
      <c r="K278" s="611"/>
      <c r="L278" s="611"/>
      <c r="M278" s="611"/>
      <c r="N278" s="611"/>
      <c r="O278" s="611"/>
      <c r="P278" s="611"/>
      <c r="Q278" s="611"/>
      <c r="R278" s="611"/>
      <c r="S278" s="611"/>
      <c r="T278" s="611"/>
      <c r="U278" s="611"/>
      <c r="V278" s="611"/>
      <c r="W278" s="611"/>
      <c r="X278" s="611"/>
      <c r="Y278" s="611"/>
      <c r="Z278" s="611"/>
    </row>
    <row r="279" spans="1:26" ht="15.75" customHeight="1" x14ac:dyDescent="0.25">
      <c r="A279" s="611"/>
      <c r="B279" s="611"/>
      <c r="C279" s="617"/>
      <c r="D279" s="616"/>
      <c r="E279" s="615"/>
      <c r="F279" s="615"/>
      <c r="G279" s="611"/>
      <c r="H279" s="611"/>
      <c r="I279" s="611"/>
      <c r="J279" s="611"/>
      <c r="K279" s="611"/>
      <c r="L279" s="611"/>
      <c r="M279" s="611"/>
      <c r="N279" s="611"/>
      <c r="O279" s="611"/>
      <c r="P279" s="611"/>
      <c r="Q279" s="611"/>
      <c r="R279" s="611"/>
      <c r="S279" s="611"/>
      <c r="T279" s="611"/>
      <c r="U279" s="611"/>
      <c r="V279" s="611"/>
      <c r="W279" s="611"/>
      <c r="X279" s="611"/>
      <c r="Y279" s="611"/>
      <c r="Z279" s="611"/>
    </row>
    <row r="280" spans="1:26" ht="15.75" customHeight="1" x14ac:dyDescent="0.25">
      <c r="A280" s="611"/>
      <c r="B280" s="611"/>
      <c r="C280" s="617"/>
      <c r="D280" s="616"/>
      <c r="E280" s="615"/>
      <c r="F280" s="615"/>
      <c r="G280" s="611"/>
      <c r="H280" s="611"/>
      <c r="I280" s="611"/>
      <c r="J280" s="611"/>
      <c r="K280" s="611"/>
      <c r="L280" s="611"/>
      <c r="M280" s="611"/>
      <c r="N280" s="611"/>
      <c r="O280" s="611"/>
      <c r="P280" s="611"/>
      <c r="Q280" s="611"/>
      <c r="R280" s="611"/>
      <c r="S280" s="611"/>
      <c r="T280" s="611"/>
      <c r="U280" s="611"/>
      <c r="V280" s="611"/>
      <c r="W280" s="611"/>
      <c r="X280" s="611"/>
      <c r="Y280" s="611"/>
      <c r="Z280" s="611"/>
    </row>
    <row r="281" spans="1:26" ht="15.75" customHeight="1" x14ac:dyDescent="0.25">
      <c r="A281" s="611"/>
      <c r="B281" s="611"/>
      <c r="C281" s="617"/>
      <c r="D281" s="616"/>
      <c r="E281" s="615"/>
      <c r="F281" s="615"/>
      <c r="G281" s="611"/>
      <c r="H281" s="611"/>
      <c r="I281" s="611"/>
      <c r="J281" s="611"/>
      <c r="K281" s="611"/>
      <c r="L281" s="611"/>
      <c r="M281" s="611"/>
      <c r="N281" s="611"/>
      <c r="O281" s="611"/>
      <c r="P281" s="611"/>
      <c r="Q281" s="611"/>
      <c r="R281" s="611"/>
      <c r="S281" s="611"/>
      <c r="T281" s="611"/>
      <c r="U281" s="611"/>
      <c r="V281" s="611"/>
      <c r="W281" s="611"/>
      <c r="X281" s="611"/>
      <c r="Y281" s="611"/>
      <c r="Z281" s="611"/>
    </row>
    <row r="282" spans="1:26" ht="15.75" customHeight="1" x14ac:dyDescent="0.25">
      <c r="A282" s="611"/>
      <c r="B282" s="611"/>
      <c r="C282" s="617"/>
      <c r="D282" s="616"/>
      <c r="E282" s="615"/>
      <c r="F282" s="615"/>
      <c r="G282" s="611"/>
      <c r="H282" s="611"/>
      <c r="I282" s="611"/>
      <c r="J282" s="611"/>
      <c r="K282" s="611"/>
      <c r="L282" s="611"/>
      <c r="M282" s="611"/>
      <c r="N282" s="611"/>
      <c r="O282" s="611"/>
      <c r="P282" s="611"/>
      <c r="Q282" s="611"/>
      <c r="R282" s="611"/>
      <c r="S282" s="611"/>
      <c r="T282" s="611"/>
      <c r="U282" s="611"/>
      <c r="V282" s="611"/>
      <c r="W282" s="611"/>
      <c r="X282" s="611"/>
      <c r="Y282" s="611"/>
      <c r="Z282" s="611"/>
    </row>
    <row r="283" spans="1:26" ht="15.75" customHeight="1" x14ac:dyDescent="0.25">
      <c r="A283" s="611"/>
      <c r="B283" s="611"/>
      <c r="C283" s="617"/>
      <c r="D283" s="616"/>
      <c r="E283" s="615"/>
      <c r="F283" s="615"/>
      <c r="G283" s="611"/>
      <c r="H283" s="611"/>
      <c r="I283" s="611"/>
      <c r="J283" s="611"/>
      <c r="K283" s="611"/>
      <c r="L283" s="611"/>
      <c r="M283" s="611"/>
      <c r="N283" s="611"/>
      <c r="O283" s="611"/>
      <c r="P283" s="611"/>
      <c r="Q283" s="611"/>
      <c r="R283" s="611"/>
      <c r="S283" s="611"/>
      <c r="T283" s="611"/>
      <c r="U283" s="611"/>
      <c r="V283" s="611"/>
      <c r="W283" s="611"/>
      <c r="X283" s="611"/>
      <c r="Y283" s="611"/>
      <c r="Z283" s="611"/>
    </row>
    <row r="284" spans="1:26" ht="15.75" customHeight="1" x14ac:dyDescent="0.25">
      <c r="A284" s="611"/>
      <c r="B284" s="611"/>
      <c r="C284" s="617"/>
      <c r="D284" s="616"/>
      <c r="E284" s="615"/>
      <c r="F284" s="615"/>
      <c r="G284" s="611"/>
      <c r="H284" s="611"/>
      <c r="I284" s="611"/>
      <c r="J284" s="611"/>
      <c r="K284" s="611"/>
      <c r="L284" s="611"/>
      <c r="M284" s="611"/>
      <c r="N284" s="611"/>
      <c r="O284" s="611"/>
      <c r="P284" s="611"/>
      <c r="Q284" s="611"/>
      <c r="R284" s="611"/>
      <c r="S284" s="611"/>
      <c r="T284" s="611"/>
      <c r="U284" s="611"/>
      <c r="V284" s="611"/>
      <c r="W284" s="611"/>
      <c r="X284" s="611"/>
      <c r="Y284" s="611"/>
      <c r="Z284" s="611"/>
    </row>
    <row r="285" spans="1:26" ht="15.75" customHeight="1" x14ac:dyDescent="0.25">
      <c r="A285" s="611"/>
      <c r="B285" s="611"/>
      <c r="C285" s="617"/>
      <c r="D285" s="616"/>
      <c r="E285" s="615"/>
      <c r="F285" s="615"/>
      <c r="G285" s="611"/>
      <c r="H285" s="611"/>
      <c r="I285" s="611"/>
      <c r="J285" s="611"/>
      <c r="K285" s="611"/>
      <c r="L285" s="611"/>
      <c r="M285" s="611"/>
      <c r="N285" s="611"/>
      <c r="O285" s="611"/>
      <c r="P285" s="611"/>
      <c r="Q285" s="611"/>
      <c r="R285" s="611"/>
      <c r="S285" s="611"/>
      <c r="T285" s="611"/>
      <c r="U285" s="611"/>
      <c r="V285" s="611"/>
      <c r="W285" s="611"/>
      <c r="X285" s="611"/>
      <c r="Y285" s="611"/>
      <c r="Z285" s="611"/>
    </row>
    <row r="286" spans="1:26" ht="15.75" customHeight="1" x14ac:dyDescent="0.25">
      <c r="A286" s="611"/>
      <c r="B286" s="611"/>
      <c r="C286" s="617"/>
      <c r="D286" s="616"/>
      <c r="E286" s="615"/>
      <c r="F286" s="615"/>
      <c r="G286" s="611"/>
      <c r="H286" s="611"/>
      <c r="I286" s="611"/>
      <c r="J286" s="611"/>
      <c r="K286" s="611"/>
      <c r="L286" s="611"/>
      <c r="M286" s="611"/>
      <c r="N286" s="611"/>
      <c r="O286" s="611"/>
      <c r="P286" s="611"/>
      <c r="Q286" s="611"/>
      <c r="R286" s="611"/>
      <c r="S286" s="611"/>
      <c r="T286" s="611"/>
      <c r="U286" s="611"/>
      <c r="V286" s="611"/>
      <c r="W286" s="611"/>
      <c r="X286" s="611"/>
      <c r="Y286" s="611"/>
      <c r="Z286" s="611"/>
    </row>
    <row r="287" spans="1:26" ht="15.75" customHeight="1" x14ac:dyDescent="0.25">
      <c r="A287" s="611"/>
      <c r="B287" s="611"/>
      <c r="C287" s="617"/>
      <c r="D287" s="616"/>
      <c r="E287" s="615"/>
      <c r="F287" s="615"/>
      <c r="G287" s="611"/>
      <c r="H287" s="611"/>
      <c r="I287" s="611"/>
      <c r="J287" s="611"/>
      <c r="K287" s="611"/>
      <c r="L287" s="611"/>
      <c r="M287" s="611"/>
      <c r="N287" s="611"/>
      <c r="O287" s="611"/>
      <c r="P287" s="611"/>
      <c r="Q287" s="611"/>
      <c r="R287" s="611"/>
      <c r="S287" s="611"/>
      <c r="T287" s="611"/>
      <c r="U287" s="611"/>
      <c r="V287" s="611"/>
      <c r="W287" s="611"/>
      <c r="X287" s="611"/>
      <c r="Y287" s="611"/>
      <c r="Z287" s="611"/>
    </row>
    <row r="288" spans="1:26" ht="15.75" customHeight="1" x14ac:dyDescent="0.25">
      <c r="A288" s="611"/>
      <c r="B288" s="611"/>
      <c r="C288" s="617"/>
      <c r="D288" s="616"/>
      <c r="E288" s="615"/>
      <c r="F288" s="615"/>
      <c r="G288" s="611"/>
      <c r="H288" s="611"/>
      <c r="I288" s="611"/>
      <c r="J288" s="611"/>
      <c r="K288" s="611"/>
      <c r="L288" s="611"/>
      <c r="M288" s="611"/>
      <c r="N288" s="611"/>
      <c r="O288" s="611"/>
      <c r="P288" s="611"/>
      <c r="Q288" s="611"/>
      <c r="R288" s="611"/>
      <c r="S288" s="611"/>
      <c r="T288" s="611"/>
      <c r="U288" s="611"/>
      <c r="V288" s="611"/>
      <c r="W288" s="611"/>
      <c r="X288" s="611"/>
      <c r="Y288" s="611"/>
      <c r="Z288" s="611"/>
    </row>
    <row r="289" spans="1:26" ht="15.75" customHeight="1" x14ac:dyDescent="0.25">
      <c r="A289" s="611"/>
      <c r="B289" s="611"/>
      <c r="C289" s="617"/>
      <c r="D289" s="616"/>
      <c r="E289" s="615"/>
      <c r="F289" s="615"/>
      <c r="G289" s="611"/>
      <c r="H289" s="611"/>
      <c r="I289" s="611"/>
      <c r="J289" s="611"/>
      <c r="K289" s="611"/>
      <c r="L289" s="611"/>
      <c r="M289" s="611"/>
      <c r="N289" s="611"/>
      <c r="O289" s="611"/>
      <c r="P289" s="611"/>
      <c r="Q289" s="611"/>
      <c r="R289" s="611"/>
      <c r="S289" s="611"/>
      <c r="T289" s="611"/>
      <c r="U289" s="611"/>
      <c r="V289" s="611"/>
      <c r="W289" s="611"/>
      <c r="X289" s="611"/>
      <c r="Y289" s="611"/>
      <c r="Z289" s="611"/>
    </row>
    <row r="290" spans="1:26" ht="15.75" customHeight="1" x14ac:dyDescent="0.25">
      <c r="A290" s="611"/>
      <c r="B290" s="611"/>
      <c r="C290" s="617"/>
      <c r="D290" s="616"/>
      <c r="E290" s="615"/>
      <c r="F290" s="615"/>
      <c r="G290" s="611"/>
      <c r="H290" s="611"/>
      <c r="I290" s="611"/>
      <c r="J290" s="611"/>
      <c r="K290" s="611"/>
      <c r="L290" s="611"/>
      <c r="M290" s="611"/>
      <c r="N290" s="611"/>
      <c r="O290" s="611"/>
      <c r="P290" s="611"/>
      <c r="Q290" s="611"/>
      <c r="R290" s="611"/>
      <c r="S290" s="611"/>
      <c r="T290" s="611"/>
      <c r="U290" s="611"/>
      <c r="V290" s="611"/>
      <c r="W290" s="611"/>
      <c r="X290" s="611"/>
      <c r="Y290" s="611"/>
      <c r="Z290" s="611"/>
    </row>
    <row r="291" spans="1:26" ht="15.75" customHeight="1" x14ac:dyDescent="0.25">
      <c r="A291" s="611"/>
      <c r="B291" s="611"/>
      <c r="C291" s="617"/>
      <c r="D291" s="616"/>
      <c r="E291" s="615"/>
      <c r="F291" s="615"/>
      <c r="G291" s="611"/>
      <c r="H291" s="611"/>
      <c r="I291" s="611"/>
      <c r="J291" s="611"/>
      <c r="K291" s="611"/>
      <c r="L291" s="611"/>
      <c r="M291" s="611"/>
      <c r="N291" s="611"/>
      <c r="O291" s="611"/>
      <c r="P291" s="611"/>
      <c r="Q291" s="611"/>
      <c r="R291" s="611"/>
      <c r="S291" s="611"/>
      <c r="T291" s="611"/>
      <c r="U291" s="611"/>
      <c r="V291" s="611"/>
      <c r="W291" s="611"/>
      <c r="X291" s="611"/>
      <c r="Y291" s="611"/>
      <c r="Z291" s="611"/>
    </row>
    <row r="292" spans="1:26" ht="15.75" customHeight="1" x14ac:dyDescent="0.25">
      <c r="A292" s="611"/>
      <c r="B292" s="611"/>
      <c r="C292" s="617"/>
      <c r="D292" s="616"/>
      <c r="E292" s="615"/>
      <c r="F292" s="615"/>
      <c r="G292" s="611"/>
      <c r="H292" s="611"/>
      <c r="I292" s="611"/>
      <c r="J292" s="611"/>
      <c r="K292" s="611"/>
      <c r="L292" s="611"/>
      <c r="M292" s="611"/>
      <c r="N292" s="611"/>
      <c r="O292" s="611"/>
      <c r="P292" s="611"/>
      <c r="Q292" s="611"/>
      <c r="R292" s="611"/>
      <c r="S292" s="611"/>
      <c r="T292" s="611"/>
      <c r="U292" s="611"/>
      <c r="V292" s="611"/>
      <c r="W292" s="611"/>
      <c r="X292" s="611"/>
      <c r="Y292" s="611"/>
      <c r="Z292" s="611"/>
    </row>
    <row r="293" spans="1:26" ht="15.75" customHeight="1" x14ac:dyDescent="0.25">
      <c r="A293" s="611"/>
      <c r="B293" s="611"/>
      <c r="C293" s="617"/>
      <c r="D293" s="616"/>
      <c r="E293" s="615"/>
      <c r="F293" s="615"/>
      <c r="G293" s="611"/>
      <c r="H293" s="611"/>
      <c r="I293" s="611"/>
      <c r="J293" s="611"/>
      <c r="K293" s="611"/>
      <c r="L293" s="611"/>
      <c r="M293" s="611"/>
      <c r="N293" s="611"/>
      <c r="O293" s="611"/>
      <c r="P293" s="611"/>
      <c r="Q293" s="611"/>
      <c r="R293" s="611"/>
      <c r="S293" s="611"/>
      <c r="T293" s="611"/>
      <c r="U293" s="611"/>
      <c r="V293" s="611"/>
      <c r="W293" s="611"/>
      <c r="X293" s="611"/>
      <c r="Y293" s="611"/>
      <c r="Z293" s="611"/>
    </row>
    <row r="294" spans="1:26" ht="15.75" customHeight="1" x14ac:dyDescent="0.25">
      <c r="A294" s="611"/>
      <c r="B294" s="611"/>
      <c r="C294" s="617"/>
      <c r="D294" s="616"/>
      <c r="E294" s="615"/>
      <c r="F294" s="615"/>
      <c r="G294" s="611"/>
      <c r="H294" s="611"/>
      <c r="I294" s="611"/>
      <c r="J294" s="611"/>
      <c r="K294" s="611"/>
      <c r="L294" s="611"/>
      <c r="M294" s="611"/>
      <c r="N294" s="611"/>
      <c r="O294" s="611"/>
      <c r="P294" s="611"/>
      <c r="Q294" s="611"/>
      <c r="R294" s="611"/>
      <c r="S294" s="611"/>
      <c r="T294" s="611"/>
      <c r="U294" s="611"/>
      <c r="V294" s="611"/>
      <c r="W294" s="611"/>
      <c r="X294" s="611"/>
      <c r="Y294" s="611"/>
      <c r="Z294" s="611"/>
    </row>
    <row r="295" spans="1:26" ht="15.75" customHeight="1" x14ac:dyDescent="0.25">
      <c r="A295" s="611"/>
      <c r="B295" s="611"/>
      <c r="C295" s="617"/>
      <c r="D295" s="616"/>
      <c r="E295" s="615"/>
      <c r="F295" s="615"/>
      <c r="G295" s="611"/>
      <c r="H295" s="611"/>
      <c r="I295" s="611"/>
      <c r="J295" s="611"/>
      <c r="K295" s="611"/>
      <c r="L295" s="611"/>
      <c r="M295" s="611"/>
      <c r="N295" s="611"/>
      <c r="O295" s="611"/>
      <c r="P295" s="611"/>
      <c r="Q295" s="611"/>
      <c r="R295" s="611"/>
      <c r="S295" s="611"/>
      <c r="T295" s="611"/>
      <c r="U295" s="611"/>
      <c r="V295" s="611"/>
      <c r="W295" s="611"/>
      <c r="X295" s="611"/>
      <c r="Y295" s="611"/>
      <c r="Z295" s="611"/>
    </row>
    <row r="296" spans="1:26" ht="15.75" customHeight="1" x14ac:dyDescent="0.25">
      <c r="A296" s="611"/>
      <c r="B296" s="611"/>
      <c r="C296" s="617"/>
      <c r="D296" s="616"/>
      <c r="E296" s="615"/>
      <c r="F296" s="615"/>
      <c r="G296" s="611"/>
      <c r="H296" s="611"/>
      <c r="I296" s="611"/>
      <c r="J296" s="611"/>
      <c r="K296" s="611"/>
      <c r="L296" s="611"/>
      <c r="M296" s="611"/>
      <c r="N296" s="611"/>
      <c r="O296" s="611"/>
      <c r="P296" s="611"/>
      <c r="Q296" s="611"/>
      <c r="R296" s="611"/>
      <c r="S296" s="611"/>
      <c r="T296" s="611"/>
      <c r="U296" s="611"/>
      <c r="V296" s="611"/>
      <c r="W296" s="611"/>
      <c r="X296" s="611"/>
      <c r="Y296" s="611"/>
      <c r="Z296" s="611"/>
    </row>
    <row r="297" spans="1:26" ht="15.75" customHeight="1" x14ac:dyDescent="0.25">
      <c r="A297" s="611"/>
      <c r="B297" s="611"/>
      <c r="C297" s="617"/>
      <c r="D297" s="616"/>
      <c r="E297" s="615"/>
      <c r="F297" s="615"/>
      <c r="G297" s="611"/>
      <c r="H297" s="611"/>
      <c r="I297" s="611"/>
      <c r="J297" s="611"/>
      <c r="K297" s="611"/>
      <c r="L297" s="611"/>
      <c r="M297" s="611"/>
      <c r="N297" s="611"/>
      <c r="O297" s="611"/>
      <c r="P297" s="611"/>
      <c r="Q297" s="611"/>
      <c r="R297" s="611"/>
      <c r="S297" s="611"/>
      <c r="T297" s="611"/>
      <c r="U297" s="611"/>
      <c r="V297" s="611"/>
      <c r="W297" s="611"/>
      <c r="X297" s="611"/>
      <c r="Y297" s="611"/>
      <c r="Z297" s="611"/>
    </row>
    <row r="298" spans="1:26" ht="15.75" customHeight="1" x14ac:dyDescent="0.25">
      <c r="A298" s="611"/>
      <c r="B298" s="611"/>
      <c r="C298" s="617"/>
      <c r="D298" s="616"/>
      <c r="E298" s="615"/>
      <c r="F298" s="615"/>
      <c r="G298" s="611"/>
      <c r="H298" s="611"/>
      <c r="I298" s="611"/>
      <c r="J298" s="611"/>
      <c r="K298" s="611"/>
      <c r="L298" s="611"/>
      <c r="M298" s="611"/>
      <c r="N298" s="611"/>
      <c r="O298" s="611"/>
      <c r="P298" s="611"/>
      <c r="Q298" s="611"/>
      <c r="R298" s="611"/>
      <c r="S298" s="611"/>
      <c r="T298" s="611"/>
      <c r="U298" s="611"/>
      <c r="V298" s="611"/>
      <c r="W298" s="611"/>
      <c r="X298" s="611"/>
      <c r="Y298" s="611"/>
      <c r="Z298" s="611"/>
    </row>
    <row r="299" spans="1:26" ht="15.75" customHeight="1" x14ac:dyDescent="0.25">
      <c r="A299" s="611"/>
      <c r="B299" s="611"/>
      <c r="C299" s="617"/>
      <c r="D299" s="616"/>
      <c r="E299" s="615"/>
      <c r="F299" s="615"/>
      <c r="G299" s="611"/>
      <c r="H299" s="611"/>
      <c r="I299" s="611"/>
      <c r="J299" s="611"/>
      <c r="K299" s="611"/>
      <c r="L299" s="611"/>
      <c r="M299" s="611"/>
      <c r="N299" s="611"/>
      <c r="O299" s="611"/>
      <c r="P299" s="611"/>
      <c r="Q299" s="611"/>
      <c r="R299" s="611"/>
      <c r="S299" s="611"/>
      <c r="T299" s="611"/>
      <c r="U299" s="611"/>
      <c r="V299" s="611"/>
      <c r="W299" s="611"/>
      <c r="X299" s="611"/>
      <c r="Y299" s="611"/>
      <c r="Z299" s="611"/>
    </row>
    <row r="300" spans="1:26" ht="15.75" customHeight="1" x14ac:dyDescent="0.25">
      <c r="A300" s="611"/>
      <c r="B300" s="611"/>
      <c r="C300" s="617"/>
      <c r="D300" s="616"/>
      <c r="E300" s="615"/>
      <c r="F300" s="615"/>
      <c r="G300" s="611"/>
      <c r="H300" s="611"/>
      <c r="I300" s="611"/>
      <c r="J300" s="611"/>
      <c r="K300" s="611"/>
      <c r="L300" s="611"/>
      <c r="M300" s="611"/>
      <c r="N300" s="611"/>
      <c r="O300" s="611"/>
      <c r="P300" s="611"/>
      <c r="Q300" s="611"/>
      <c r="R300" s="611"/>
      <c r="S300" s="611"/>
      <c r="T300" s="611"/>
      <c r="U300" s="611"/>
      <c r="V300" s="611"/>
      <c r="W300" s="611"/>
      <c r="X300" s="611"/>
      <c r="Y300" s="611"/>
      <c r="Z300" s="611"/>
    </row>
    <row r="301" spans="1:26" ht="15.75" customHeight="1" x14ac:dyDescent="0.25">
      <c r="A301" s="611"/>
      <c r="B301" s="611"/>
      <c r="C301" s="617"/>
      <c r="D301" s="616"/>
      <c r="E301" s="615"/>
      <c r="F301" s="615"/>
      <c r="G301" s="611"/>
      <c r="H301" s="611"/>
      <c r="I301" s="611"/>
      <c r="J301" s="611"/>
      <c r="K301" s="611"/>
      <c r="L301" s="611"/>
      <c r="M301" s="611"/>
      <c r="N301" s="611"/>
      <c r="O301" s="611"/>
      <c r="P301" s="611"/>
      <c r="Q301" s="611"/>
      <c r="R301" s="611"/>
      <c r="S301" s="611"/>
      <c r="T301" s="611"/>
      <c r="U301" s="611"/>
      <c r="V301" s="611"/>
      <c r="W301" s="611"/>
      <c r="X301" s="611"/>
      <c r="Y301" s="611"/>
      <c r="Z301" s="611"/>
    </row>
    <row r="302" spans="1:26" ht="15.75" customHeight="1" x14ac:dyDescent="0.25">
      <c r="A302" s="611"/>
      <c r="B302" s="611"/>
      <c r="C302" s="617"/>
      <c r="D302" s="616"/>
      <c r="E302" s="615"/>
      <c r="F302" s="615"/>
      <c r="G302" s="611"/>
      <c r="H302" s="611"/>
      <c r="I302" s="611"/>
      <c r="J302" s="611"/>
      <c r="K302" s="611"/>
      <c r="L302" s="611"/>
      <c r="M302" s="611"/>
      <c r="N302" s="611"/>
      <c r="O302" s="611"/>
      <c r="P302" s="611"/>
      <c r="Q302" s="611"/>
      <c r="R302" s="611"/>
      <c r="S302" s="611"/>
      <c r="T302" s="611"/>
      <c r="U302" s="611"/>
      <c r="V302" s="611"/>
      <c r="W302" s="611"/>
      <c r="X302" s="611"/>
      <c r="Y302" s="611"/>
      <c r="Z302" s="611"/>
    </row>
    <row r="303" spans="1:26" ht="15.75" customHeight="1" x14ac:dyDescent="0.25">
      <c r="A303" s="611"/>
      <c r="B303" s="611"/>
      <c r="C303" s="617"/>
      <c r="D303" s="616"/>
      <c r="E303" s="615"/>
      <c r="F303" s="615"/>
      <c r="G303" s="611"/>
      <c r="H303" s="611"/>
      <c r="I303" s="611"/>
      <c r="J303" s="611"/>
      <c r="K303" s="611"/>
      <c r="L303" s="611"/>
      <c r="M303" s="611"/>
      <c r="N303" s="611"/>
      <c r="O303" s="611"/>
      <c r="P303" s="611"/>
      <c r="Q303" s="611"/>
      <c r="R303" s="611"/>
      <c r="S303" s="611"/>
      <c r="T303" s="611"/>
      <c r="U303" s="611"/>
      <c r="V303" s="611"/>
      <c r="W303" s="611"/>
      <c r="X303" s="611"/>
      <c r="Y303" s="611"/>
      <c r="Z303" s="611"/>
    </row>
    <row r="304" spans="1:26" ht="15.75" customHeight="1" x14ac:dyDescent="0.25">
      <c r="A304" s="611"/>
      <c r="B304" s="611"/>
      <c r="C304" s="617"/>
      <c r="D304" s="616"/>
      <c r="E304" s="615"/>
      <c r="F304" s="615"/>
      <c r="G304" s="611"/>
      <c r="H304" s="611"/>
      <c r="I304" s="611"/>
      <c r="J304" s="611"/>
      <c r="K304" s="611"/>
      <c r="L304" s="611"/>
      <c r="M304" s="611"/>
      <c r="N304" s="611"/>
      <c r="O304" s="611"/>
      <c r="P304" s="611"/>
      <c r="Q304" s="611"/>
      <c r="R304" s="611"/>
      <c r="S304" s="611"/>
      <c r="T304" s="611"/>
      <c r="U304" s="611"/>
      <c r="V304" s="611"/>
      <c r="W304" s="611"/>
      <c r="X304" s="611"/>
      <c r="Y304" s="611"/>
      <c r="Z304" s="611"/>
    </row>
    <row r="305" spans="1:26" ht="15.75" customHeight="1" x14ac:dyDescent="0.25">
      <c r="A305" s="611"/>
      <c r="B305" s="611"/>
      <c r="C305" s="617"/>
      <c r="D305" s="616"/>
      <c r="E305" s="615"/>
      <c r="F305" s="615"/>
      <c r="G305" s="611"/>
      <c r="H305" s="611"/>
      <c r="I305" s="611"/>
      <c r="J305" s="611"/>
      <c r="K305" s="611"/>
      <c r="L305" s="611"/>
      <c r="M305" s="611"/>
      <c r="N305" s="611"/>
      <c r="O305" s="611"/>
      <c r="P305" s="611"/>
      <c r="Q305" s="611"/>
      <c r="R305" s="611"/>
      <c r="S305" s="611"/>
      <c r="T305" s="611"/>
      <c r="U305" s="611"/>
      <c r="V305" s="611"/>
      <c r="W305" s="611"/>
      <c r="X305" s="611"/>
      <c r="Y305" s="611"/>
      <c r="Z305" s="611"/>
    </row>
    <row r="306" spans="1:26" ht="15.75" customHeight="1" x14ac:dyDescent="0.25">
      <c r="A306" s="611"/>
      <c r="B306" s="611"/>
      <c r="C306" s="617"/>
      <c r="D306" s="616"/>
      <c r="E306" s="615"/>
      <c r="F306" s="615"/>
      <c r="G306" s="611"/>
      <c r="H306" s="611"/>
      <c r="I306" s="611"/>
      <c r="J306" s="611"/>
      <c r="K306" s="611"/>
      <c r="L306" s="611"/>
      <c r="M306" s="611"/>
      <c r="N306" s="611"/>
      <c r="O306" s="611"/>
      <c r="P306" s="611"/>
      <c r="Q306" s="611"/>
      <c r="R306" s="611"/>
      <c r="S306" s="611"/>
      <c r="T306" s="611"/>
      <c r="U306" s="611"/>
      <c r="V306" s="611"/>
      <c r="W306" s="611"/>
      <c r="X306" s="611"/>
      <c r="Y306" s="611"/>
      <c r="Z306" s="611"/>
    </row>
    <row r="307" spans="1:26" ht="15.75" customHeight="1" x14ac:dyDescent="0.25">
      <c r="A307" s="611"/>
      <c r="B307" s="611"/>
      <c r="C307" s="617"/>
      <c r="D307" s="616"/>
      <c r="E307" s="615"/>
      <c r="F307" s="615"/>
      <c r="G307" s="611"/>
      <c r="H307" s="611"/>
      <c r="I307" s="611"/>
      <c r="J307" s="611"/>
      <c r="K307" s="611"/>
      <c r="L307" s="611"/>
      <c r="M307" s="611"/>
      <c r="N307" s="611"/>
      <c r="O307" s="611"/>
      <c r="P307" s="611"/>
      <c r="Q307" s="611"/>
      <c r="R307" s="611"/>
      <c r="S307" s="611"/>
      <c r="T307" s="611"/>
      <c r="U307" s="611"/>
      <c r="V307" s="611"/>
      <c r="W307" s="611"/>
      <c r="X307" s="611"/>
      <c r="Y307" s="611"/>
      <c r="Z307" s="611"/>
    </row>
    <row r="308" spans="1:26" ht="15.75" customHeight="1" x14ac:dyDescent="0.25">
      <c r="A308" s="611"/>
      <c r="B308" s="611"/>
      <c r="C308" s="617"/>
      <c r="D308" s="616"/>
      <c r="E308" s="615"/>
      <c r="F308" s="615"/>
      <c r="G308" s="611"/>
      <c r="H308" s="611"/>
      <c r="I308" s="611"/>
      <c r="J308" s="611"/>
      <c r="K308" s="611"/>
      <c r="L308" s="611"/>
      <c r="M308" s="611"/>
      <c r="N308" s="611"/>
      <c r="O308" s="611"/>
      <c r="P308" s="611"/>
      <c r="Q308" s="611"/>
      <c r="R308" s="611"/>
      <c r="S308" s="611"/>
      <c r="T308" s="611"/>
      <c r="U308" s="611"/>
      <c r="V308" s="611"/>
      <c r="W308" s="611"/>
      <c r="X308" s="611"/>
      <c r="Y308" s="611"/>
      <c r="Z308" s="611"/>
    </row>
    <row r="309" spans="1:26" ht="15.75" customHeight="1" x14ac:dyDescent="0.25">
      <c r="A309" s="611"/>
      <c r="B309" s="611"/>
      <c r="C309" s="617"/>
      <c r="D309" s="616"/>
      <c r="E309" s="615"/>
      <c r="F309" s="615"/>
      <c r="G309" s="611"/>
      <c r="H309" s="611"/>
      <c r="I309" s="611"/>
      <c r="J309" s="611"/>
      <c r="K309" s="611"/>
      <c r="L309" s="611"/>
      <c r="M309" s="611"/>
      <c r="N309" s="611"/>
      <c r="O309" s="611"/>
      <c r="P309" s="611"/>
      <c r="Q309" s="611"/>
      <c r="R309" s="611"/>
      <c r="S309" s="611"/>
      <c r="T309" s="611"/>
      <c r="U309" s="611"/>
      <c r="V309" s="611"/>
      <c r="W309" s="611"/>
      <c r="X309" s="611"/>
      <c r="Y309" s="611"/>
      <c r="Z309" s="611"/>
    </row>
    <row r="310" spans="1:26" ht="15.75" customHeight="1" x14ac:dyDescent="0.25">
      <c r="A310" s="611"/>
      <c r="B310" s="611"/>
      <c r="C310" s="617"/>
      <c r="D310" s="616"/>
      <c r="E310" s="615"/>
      <c r="F310" s="615"/>
      <c r="G310" s="611"/>
      <c r="H310" s="611"/>
      <c r="I310" s="611"/>
      <c r="J310" s="611"/>
      <c r="K310" s="611"/>
      <c r="L310" s="611"/>
      <c r="M310" s="611"/>
      <c r="N310" s="611"/>
      <c r="O310" s="611"/>
      <c r="P310" s="611"/>
      <c r="Q310" s="611"/>
      <c r="R310" s="611"/>
      <c r="S310" s="611"/>
      <c r="T310" s="611"/>
      <c r="U310" s="611"/>
      <c r="V310" s="611"/>
      <c r="W310" s="611"/>
      <c r="X310" s="611"/>
      <c r="Y310" s="611"/>
      <c r="Z310" s="611"/>
    </row>
    <row r="311" spans="1:26" ht="15.75" customHeight="1" x14ac:dyDescent="0.25">
      <c r="A311" s="611"/>
      <c r="B311" s="611"/>
      <c r="C311" s="617"/>
      <c r="D311" s="616"/>
      <c r="E311" s="615"/>
      <c r="F311" s="615"/>
      <c r="G311" s="611"/>
      <c r="H311" s="611"/>
      <c r="I311" s="611"/>
      <c r="J311" s="611"/>
      <c r="K311" s="611"/>
      <c r="L311" s="611"/>
      <c r="M311" s="611"/>
      <c r="N311" s="611"/>
      <c r="O311" s="611"/>
      <c r="P311" s="611"/>
      <c r="Q311" s="611"/>
      <c r="R311" s="611"/>
      <c r="S311" s="611"/>
      <c r="T311" s="611"/>
      <c r="U311" s="611"/>
      <c r="V311" s="611"/>
      <c r="W311" s="611"/>
      <c r="X311" s="611"/>
      <c r="Y311" s="611"/>
      <c r="Z311" s="611"/>
    </row>
    <row r="312" spans="1:26" ht="15.75" customHeight="1" x14ac:dyDescent="0.25">
      <c r="A312" s="611"/>
      <c r="B312" s="611"/>
      <c r="C312" s="617"/>
      <c r="D312" s="616"/>
      <c r="E312" s="615"/>
      <c r="F312" s="615"/>
      <c r="G312" s="611"/>
      <c r="H312" s="611"/>
      <c r="I312" s="611"/>
      <c r="J312" s="611"/>
      <c r="K312" s="611"/>
      <c r="L312" s="611"/>
      <c r="M312" s="611"/>
      <c r="N312" s="611"/>
      <c r="O312" s="611"/>
      <c r="P312" s="611"/>
      <c r="Q312" s="611"/>
      <c r="R312" s="611"/>
      <c r="S312" s="611"/>
      <c r="T312" s="611"/>
      <c r="U312" s="611"/>
      <c r="V312" s="611"/>
      <c r="W312" s="611"/>
      <c r="X312" s="611"/>
      <c r="Y312" s="611"/>
      <c r="Z312" s="611"/>
    </row>
    <row r="313" spans="1:26" ht="15.75" customHeight="1" x14ac:dyDescent="0.25">
      <c r="A313" s="611"/>
      <c r="B313" s="611"/>
      <c r="C313" s="617"/>
      <c r="D313" s="616"/>
      <c r="E313" s="615"/>
      <c r="F313" s="615"/>
      <c r="G313" s="611"/>
      <c r="H313" s="611"/>
      <c r="I313" s="611"/>
      <c r="J313" s="611"/>
      <c r="K313" s="611"/>
      <c r="L313" s="611"/>
      <c r="M313" s="611"/>
      <c r="N313" s="611"/>
      <c r="O313" s="611"/>
      <c r="P313" s="611"/>
      <c r="Q313" s="611"/>
      <c r="R313" s="611"/>
      <c r="S313" s="611"/>
      <c r="T313" s="611"/>
      <c r="U313" s="611"/>
      <c r="V313" s="611"/>
      <c r="W313" s="611"/>
      <c r="X313" s="611"/>
      <c r="Y313" s="611"/>
      <c r="Z313" s="611"/>
    </row>
    <row r="314" spans="1:26" ht="15.75" customHeight="1" x14ac:dyDescent="0.25">
      <c r="A314" s="611"/>
      <c r="B314" s="611"/>
      <c r="C314" s="617"/>
      <c r="D314" s="616"/>
      <c r="E314" s="615"/>
      <c r="F314" s="615"/>
      <c r="G314" s="611"/>
      <c r="H314" s="611"/>
      <c r="I314" s="611"/>
      <c r="J314" s="611"/>
      <c r="K314" s="611"/>
      <c r="L314" s="611"/>
      <c r="M314" s="611"/>
      <c r="N314" s="611"/>
      <c r="O314" s="611"/>
      <c r="P314" s="611"/>
      <c r="Q314" s="611"/>
      <c r="R314" s="611"/>
      <c r="S314" s="611"/>
      <c r="T314" s="611"/>
      <c r="U314" s="611"/>
      <c r="V314" s="611"/>
      <c r="W314" s="611"/>
      <c r="X314" s="611"/>
      <c r="Y314" s="611"/>
      <c r="Z314" s="611"/>
    </row>
    <row r="315" spans="1:26" ht="15.75" customHeight="1" x14ac:dyDescent="0.25">
      <c r="A315" s="611"/>
      <c r="B315" s="611"/>
      <c r="C315" s="617"/>
      <c r="D315" s="616"/>
      <c r="E315" s="615"/>
      <c r="F315" s="615"/>
      <c r="G315" s="611"/>
      <c r="H315" s="611"/>
      <c r="I315" s="611"/>
      <c r="J315" s="611"/>
      <c r="K315" s="611"/>
      <c r="L315" s="611"/>
      <c r="M315" s="611"/>
      <c r="N315" s="611"/>
      <c r="O315" s="611"/>
      <c r="P315" s="611"/>
      <c r="Q315" s="611"/>
      <c r="R315" s="611"/>
      <c r="S315" s="611"/>
      <c r="T315" s="611"/>
      <c r="U315" s="611"/>
      <c r="V315" s="611"/>
      <c r="W315" s="611"/>
      <c r="X315" s="611"/>
      <c r="Y315" s="611"/>
      <c r="Z315" s="611"/>
    </row>
    <row r="316" spans="1:26" ht="15.75" customHeight="1" x14ac:dyDescent="0.25">
      <c r="A316" s="611"/>
      <c r="B316" s="611"/>
      <c r="C316" s="617"/>
      <c r="D316" s="616"/>
      <c r="E316" s="615"/>
      <c r="F316" s="615"/>
      <c r="G316" s="611"/>
      <c r="H316" s="611"/>
      <c r="I316" s="611"/>
      <c r="J316" s="611"/>
      <c r="K316" s="611"/>
      <c r="L316" s="611"/>
      <c r="M316" s="611"/>
      <c r="N316" s="611"/>
      <c r="O316" s="611"/>
      <c r="P316" s="611"/>
      <c r="Q316" s="611"/>
      <c r="R316" s="611"/>
      <c r="S316" s="611"/>
      <c r="T316" s="611"/>
      <c r="U316" s="611"/>
      <c r="V316" s="611"/>
      <c r="W316" s="611"/>
      <c r="X316" s="611"/>
      <c r="Y316" s="611"/>
      <c r="Z316" s="611"/>
    </row>
    <row r="317" spans="1:26" ht="15.75" customHeight="1" x14ac:dyDescent="0.25">
      <c r="A317" s="611"/>
      <c r="B317" s="611"/>
      <c r="C317" s="617"/>
      <c r="D317" s="616"/>
      <c r="E317" s="615"/>
      <c r="F317" s="615"/>
      <c r="G317" s="611"/>
      <c r="H317" s="611"/>
      <c r="I317" s="611"/>
      <c r="J317" s="611"/>
      <c r="K317" s="611"/>
      <c r="L317" s="611"/>
      <c r="M317" s="611"/>
      <c r="N317" s="611"/>
      <c r="O317" s="611"/>
      <c r="P317" s="611"/>
      <c r="Q317" s="611"/>
      <c r="R317" s="611"/>
      <c r="S317" s="611"/>
      <c r="T317" s="611"/>
      <c r="U317" s="611"/>
      <c r="V317" s="611"/>
      <c r="W317" s="611"/>
      <c r="X317" s="611"/>
      <c r="Y317" s="611"/>
      <c r="Z317" s="611"/>
    </row>
    <row r="318" spans="1:26" ht="15.75" customHeight="1" x14ac:dyDescent="0.25">
      <c r="A318" s="611"/>
      <c r="B318" s="611"/>
      <c r="C318" s="617"/>
      <c r="D318" s="616"/>
      <c r="E318" s="615"/>
      <c r="F318" s="615"/>
      <c r="G318" s="611"/>
      <c r="H318" s="611"/>
      <c r="I318" s="611"/>
      <c r="J318" s="611"/>
      <c r="K318" s="611"/>
      <c r="L318" s="611"/>
      <c r="M318" s="611"/>
      <c r="N318" s="611"/>
      <c r="O318" s="611"/>
      <c r="P318" s="611"/>
      <c r="Q318" s="611"/>
      <c r="R318" s="611"/>
      <c r="S318" s="611"/>
      <c r="T318" s="611"/>
      <c r="U318" s="611"/>
      <c r="V318" s="611"/>
      <c r="W318" s="611"/>
      <c r="X318" s="611"/>
      <c r="Y318" s="611"/>
      <c r="Z318" s="611"/>
    </row>
    <row r="319" spans="1:26" ht="15.75" customHeight="1" x14ac:dyDescent="0.25">
      <c r="A319" s="611"/>
      <c r="B319" s="611"/>
      <c r="C319" s="617"/>
      <c r="D319" s="616"/>
      <c r="E319" s="615"/>
      <c r="F319" s="615"/>
      <c r="G319" s="611"/>
      <c r="H319" s="611"/>
      <c r="I319" s="611"/>
      <c r="J319" s="611"/>
      <c r="K319" s="611"/>
      <c r="L319" s="611"/>
      <c r="M319" s="611"/>
      <c r="N319" s="611"/>
      <c r="O319" s="611"/>
      <c r="P319" s="611"/>
      <c r="Q319" s="611"/>
      <c r="R319" s="611"/>
      <c r="S319" s="611"/>
      <c r="T319" s="611"/>
      <c r="U319" s="611"/>
      <c r="V319" s="611"/>
      <c r="W319" s="611"/>
      <c r="X319" s="611"/>
      <c r="Y319" s="611"/>
      <c r="Z319" s="611"/>
    </row>
    <row r="320" spans="1:26" ht="15.75" customHeight="1" x14ac:dyDescent="0.25">
      <c r="A320" s="611"/>
      <c r="B320" s="611"/>
      <c r="C320" s="617"/>
      <c r="D320" s="616"/>
      <c r="E320" s="615"/>
      <c r="F320" s="615"/>
      <c r="G320" s="611"/>
      <c r="H320" s="611"/>
      <c r="I320" s="611"/>
      <c r="J320" s="611"/>
      <c r="K320" s="611"/>
      <c r="L320" s="611"/>
      <c r="M320" s="611"/>
      <c r="N320" s="611"/>
      <c r="O320" s="611"/>
      <c r="P320" s="611"/>
      <c r="Q320" s="611"/>
      <c r="R320" s="611"/>
      <c r="S320" s="611"/>
      <c r="T320" s="611"/>
      <c r="U320" s="611"/>
      <c r="V320" s="611"/>
      <c r="W320" s="611"/>
      <c r="X320" s="611"/>
      <c r="Y320" s="611"/>
      <c r="Z320" s="611"/>
    </row>
    <row r="321" spans="1:26" ht="15.75" customHeight="1" x14ac:dyDescent="0.25">
      <c r="A321" s="611"/>
      <c r="B321" s="611"/>
      <c r="C321" s="617"/>
      <c r="D321" s="616"/>
      <c r="E321" s="615"/>
      <c r="F321" s="615"/>
      <c r="G321" s="611"/>
      <c r="H321" s="611"/>
      <c r="I321" s="611"/>
      <c r="J321" s="611"/>
      <c r="K321" s="611"/>
      <c r="L321" s="611"/>
      <c r="M321" s="611"/>
      <c r="N321" s="611"/>
      <c r="O321" s="611"/>
      <c r="P321" s="611"/>
      <c r="Q321" s="611"/>
      <c r="R321" s="611"/>
      <c r="S321" s="611"/>
      <c r="T321" s="611"/>
      <c r="U321" s="611"/>
      <c r="V321" s="611"/>
      <c r="W321" s="611"/>
      <c r="X321" s="611"/>
      <c r="Y321" s="611"/>
      <c r="Z321" s="611"/>
    </row>
    <row r="322" spans="1:26" ht="15.75" customHeight="1" x14ac:dyDescent="0.25">
      <c r="A322" s="611"/>
      <c r="B322" s="611"/>
      <c r="C322" s="617"/>
      <c r="D322" s="616"/>
      <c r="E322" s="615"/>
      <c r="F322" s="615"/>
      <c r="G322" s="611"/>
      <c r="H322" s="611"/>
      <c r="I322" s="611"/>
      <c r="J322" s="611"/>
      <c r="K322" s="611"/>
      <c r="L322" s="611"/>
      <c r="M322" s="611"/>
      <c r="N322" s="611"/>
      <c r="O322" s="611"/>
      <c r="P322" s="611"/>
      <c r="Q322" s="611"/>
      <c r="R322" s="611"/>
      <c r="S322" s="611"/>
      <c r="T322" s="611"/>
      <c r="U322" s="611"/>
      <c r="V322" s="611"/>
      <c r="W322" s="611"/>
      <c r="X322" s="611"/>
      <c r="Y322" s="611"/>
      <c r="Z322" s="611"/>
    </row>
    <row r="323" spans="1:26" ht="15.75" customHeight="1" x14ac:dyDescent="0.25">
      <c r="A323" s="611"/>
      <c r="B323" s="611"/>
      <c r="C323" s="617"/>
      <c r="D323" s="616"/>
      <c r="E323" s="615"/>
      <c r="F323" s="615"/>
      <c r="G323" s="611"/>
      <c r="H323" s="611"/>
      <c r="I323" s="611"/>
      <c r="J323" s="611"/>
      <c r="K323" s="611"/>
      <c r="L323" s="611"/>
      <c r="M323" s="611"/>
      <c r="N323" s="611"/>
      <c r="O323" s="611"/>
      <c r="P323" s="611"/>
      <c r="Q323" s="611"/>
      <c r="R323" s="611"/>
      <c r="S323" s="611"/>
      <c r="T323" s="611"/>
      <c r="U323" s="611"/>
      <c r="V323" s="611"/>
      <c r="W323" s="611"/>
      <c r="X323" s="611"/>
      <c r="Y323" s="611"/>
      <c r="Z323" s="611"/>
    </row>
    <row r="324" spans="1:26" ht="15.75" customHeight="1" x14ac:dyDescent="0.25">
      <c r="A324" s="611"/>
      <c r="B324" s="611"/>
      <c r="C324" s="617"/>
      <c r="D324" s="616"/>
      <c r="E324" s="615"/>
      <c r="F324" s="615"/>
      <c r="G324" s="611"/>
      <c r="H324" s="611"/>
      <c r="I324" s="611"/>
      <c r="J324" s="611"/>
      <c r="K324" s="611"/>
      <c r="L324" s="611"/>
      <c r="M324" s="611"/>
      <c r="N324" s="611"/>
      <c r="O324" s="611"/>
      <c r="P324" s="611"/>
      <c r="Q324" s="611"/>
      <c r="R324" s="611"/>
      <c r="S324" s="611"/>
      <c r="T324" s="611"/>
      <c r="U324" s="611"/>
      <c r="V324" s="611"/>
      <c r="W324" s="611"/>
      <c r="X324" s="611"/>
      <c r="Y324" s="611"/>
      <c r="Z324" s="611"/>
    </row>
    <row r="325" spans="1:26" ht="15.75" customHeight="1" x14ac:dyDescent="0.25">
      <c r="A325" s="611"/>
      <c r="B325" s="611"/>
      <c r="C325" s="617"/>
      <c r="D325" s="616"/>
      <c r="E325" s="615"/>
      <c r="F325" s="615"/>
      <c r="G325" s="611"/>
      <c r="H325" s="611"/>
      <c r="I325" s="611"/>
      <c r="J325" s="611"/>
      <c r="K325" s="611"/>
      <c r="L325" s="611"/>
      <c r="M325" s="611"/>
      <c r="N325" s="611"/>
      <c r="O325" s="611"/>
      <c r="P325" s="611"/>
      <c r="Q325" s="611"/>
      <c r="R325" s="611"/>
      <c r="S325" s="611"/>
      <c r="T325" s="611"/>
      <c r="U325" s="611"/>
      <c r="V325" s="611"/>
      <c r="W325" s="611"/>
      <c r="X325" s="611"/>
      <c r="Y325" s="611"/>
      <c r="Z325" s="611"/>
    </row>
    <row r="326" spans="1:26" ht="15.75" customHeight="1" x14ac:dyDescent="0.25">
      <c r="A326" s="611"/>
      <c r="B326" s="611"/>
      <c r="C326" s="617"/>
      <c r="D326" s="616"/>
      <c r="E326" s="615"/>
      <c r="F326" s="615"/>
      <c r="G326" s="611"/>
      <c r="H326" s="611"/>
      <c r="I326" s="611"/>
      <c r="J326" s="611"/>
      <c r="K326" s="611"/>
      <c r="L326" s="611"/>
      <c r="M326" s="611"/>
      <c r="N326" s="611"/>
      <c r="O326" s="611"/>
      <c r="P326" s="611"/>
      <c r="Q326" s="611"/>
      <c r="R326" s="611"/>
      <c r="S326" s="611"/>
      <c r="T326" s="611"/>
      <c r="U326" s="611"/>
      <c r="V326" s="611"/>
      <c r="W326" s="611"/>
      <c r="X326" s="611"/>
      <c r="Y326" s="611"/>
      <c r="Z326" s="611"/>
    </row>
    <row r="327" spans="1:26" ht="15.75" customHeight="1" x14ac:dyDescent="0.25">
      <c r="A327" s="611"/>
      <c r="B327" s="611"/>
      <c r="C327" s="617"/>
      <c r="D327" s="616"/>
      <c r="E327" s="615"/>
      <c r="F327" s="615"/>
      <c r="G327" s="611"/>
      <c r="H327" s="611"/>
      <c r="I327" s="611"/>
      <c r="J327" s="611"/>
      <c r="K327" s="611"/>
      <c r="L327" s="611"/>
      <c r="M327" s="611"/>
      <c r="N327" s="611"/>
      <c r="O327" s="611"/>
      <c r="P327" s="611"/>
      <c r="Q327" s="611"/>
      <c r="R327" s="611"/>
      <c r="S327" s="611"/>
      <c r="T327" s="611"/>
      <c r="U327" s="611"/>
      <c r="V327" s="611"/>
      <c r="W327" s="611"/>
      <c r="X327" s="611"/>
      <c r="Y327" s="611"/>
      <c r="Z327" s="611"/>
    </row>
    <row r="328" spans="1:26" ht="15.75" customHeight="1" x14ac:dyDescent="0.25">
      <c r="A328" s="611"/>
      <c r="B328" s="611"/>
      <c r="C328" s="617"/>
      <c r="D328" s="616"/>
      <c r="E328" s="615"/>
      <c r="F328" s="615"/>
      <c r="G328" s="611"/>
      <c r="H328" s="611"/>
      <c r="I328" s="611"/>
      <c r="J328" s="611"/>
      <c r="K328" s="611"/>
      <c r="L328" s="611"/>
      <c r="M328" s="611"/>
      <c r="N328" s="611"/>
      <c r="O328" s="611"/>
      <c r="P328" s="611"/>
      <c r="Q328" s="611"/>
      <c r="R328" s="611"/>
      <c r="S328" s="611"/>
      <c r="T328" s="611"/>
      <c r="U328" s="611"/>
      <c r="V328" s="611"/>
      <c r="W328" s="611"/>
      <c r="X328" s="611"/>
      <c r="Y328" s="611"/>
      <c r="Z328" s="611"/>
    </row>
    <row r="329" spans="1:26" ht="15.75" customHeight="1" x14ac:dyDescent="0.25">
      <c r="A329" s="611"/>
      <c r="B329" s="611"/>
      <c r="C329" s="617"/>
      <c r="D329" s="616"/>
      <c r="E329" s="615"/>
      <c r="F329" s="615"/>
      <c r="G329" s="611"/>
      <c r="H329" s="611"/>
      <c r="I329" s="611"/>
      <c r="J329" s="611"/>
      <c r="K329" s="611"/>
      <c r="L329" s="611"/>
      <c r="M329" s="611"/>
      <c r="N329" s="611"/>
      <c r="O329" s="611"/>
      <c r="P329" s="611"/>
      <c r="Q329" s="611"/>
      <c r="R329" s="611"/>
      <c r="S329" s="611"/>
      <c r="T329" s="611"/>
      <c r="U329" s="611"/>
      <c r="V329" s="611"/>
      <c r="W329" s="611"/>
      <c r="X329" s="611"/>
      <c r="Y329" s="611"/>
      <c r="Z329" s="611"/>
    </row>
    <row r="330" spans="1:26" ht="15.75" customHeight="1" x14ac:dyDescent="0.25">
      <c r="A330" s="611"/>
      <c r="B330" s="611"/>
      <c r="C330" s="617"/>
      <c r="D330" s="616"/>
      <c r="E330" s="615"/>
      <c r="F330" s="615"/>
      <c r="G330" s="611"/>
      <c r="H330" s="611"/>
      <c r="I330" s="611"/>
      <c r="J330" s="611"/>
      <c r="K330" s="611"/>
      <c r="L330" s="611"/>
      <c r="M330" s="611"/>
      <c r="N330" s="611"/>
      <c r="O330" s="611"/>
      <c r="P330" s="611"/>
      <c r="Q330" s="611"/>
      <c r="R330" s="611"/>
      <c r="S330" s="611"/>
      <c r="T330" s="611"/>
      <c r="U330" s="611"/>
      <c r="V330" s="611"/>
      <c r="W330" s="611"/>
      <c r="X330" s="611"/>
      <c r="Y330" s="611"/>
      <c r="Z330" s="611"/>
    </row>
    <row r="331" spans="1:26" ht="15.75" customHeight="1" x14ac:dyDescent="0.25">
      <c r="A331" s="611"/>
      <c r="B331" s="611"/>
      <c r="C331" s="617"/>
      <c r="D331" s="616"/>
      <c r="E331" s="615"/>
      <c r="F331" s="615"/>
      <c r="G331" s="611"/>
      <c r="H331" s="611"/>
      <c r="I331" s="611"/>
      <c r="J331" s="611"/>
      <c r="K331" s="611"/>
      <c r="L331" s="611"/>
      <c r="M331" s="611"/>
      <c r="N331" s="611"/>
      <c r="O331" s="611"/>
      <c r="P331" s="611"/>
      <c r="Q331" s="611"/>
      <c r="R331" s="611"/>
      <c r="S331" s="611"/>
      <c r="T331" s="611"/>
      <c r="U331" s="611"/>
      <c r="V331" s="611"/>
      <c r="W331" s="611"/>
      <c r="X331" s="611"/>
      <c r="Y331" s="611"/>
      <c r="Z331" s="611"/>
    </row>
    <row r="332" spans="1:26" ht="15.75" customHeight="1" x14ac:dyDescent="0.25">
      <c r="A332" s="611"/>
      <c r="B332" s="611"/>
      <c r="C332" s="617"/>
      <c r="D332" s="616"/>
      <c r="E332" s="615"/>
      <c r="F332" s="615"/>
      <c r="G332" s="611"/>
      <c r="H332" s="611"/>
      <c r="I332" s="611"/>
      <c r="J332" s="611"/>
      <c r="K332" s="611"/>
      <c r="L332" s="611"/>
      <c r="M332" s="611"/>
      <c r="N332" s="611"/>
      <c r="O332" s="611"/>
      <c r="P332" s="611"/>
      <c r="Q332" s="611"/>
      <c r="R332" s="611"/>
      <c r="S332" s="611"/>
      <c r="T332" s="611"/>
      <c r="U332" s="611"/>
      <c r="V332" s="611"/>
      <c r="W332" s="611"/>
      <c r="X332" s="611"/>
      <c r="Y332" s="611"/>
      <c r="Z332" s="611"/>
    </row>
    <row r="333" spans="1:26" ht="15.75" customHeight="1" x14ac:dyDescent="0.25">
      <c r="A333" s="611"/>
      <c r="B333" s="611"/>
      <c r="C333" s="617"/>
      <c r="D333" s="616"/>
      <c r="E333" s="615"/>
      <c r="F333" s="615"/>
      <c r="G333" s="611"/>
      <c r="H333" s="611"/>
      <c r="I333" s="611"/>
      <c r="J333" s="611"/>
      <c r="K333" s="611"/>
      <c r="L333" s="611"/>
      <c r="M333" s="611"/>
      <c r="N333" s="611"/>
      <c r="O333" s="611"/>
      <c r="P333" s="611"/>
      <c r="Q333" s="611"/>
      <c r="R333" s="611"/>
      <c r="S333" s="611"/>
      <c r="T333" s="611"/>
      <c r="U333" s="611"/>
      <c r="V333" s="611"/>
      <c r="W333" s="611"/>
      <c r="X333" s="611"/>
      <c r="Y333" s="611"/>
      <c r="Z333" s="611"/>
    </row>
    <row r="334" spans="1:26" ht="15.75" customHeight="1" x14ac:dyDescent="0.25">
      <c r="A334" s="611"/>
      <c r="B334" s="611"/>
      <c r="C334" s="617"/>
      <c r="D334" s="616"/>
      <c r="E334" s="615"/>
      <c r="F334" s="615"/>
      <c r="G334" s="611"/>
      <c r="H334" s="611"/>
      <c r="I334" s="611"/>
      <c r="J334" s="611"/>
      <c r="K334" s="611"/>
      <c r="L334" s="611"/>
      <c r="M334" s="611"/>
      <c r="N334" s="611"/>
      <c r="O334" s="611"/>
      <c r="P334" s="611"/>
      <c r="Q334" s="611"/>
      <c r="R334" s="611"/>
      <c r="S334" s="611"/>
      <c r="T334" s="611"/>
      <c r="U334" s="611"/>
      <c r="V334" s="611"/>
      <c r="W334" s="611"/>
      <c r="X334" s="611"/>
      <c r="Y334" s="611"/>
      <c r="Z334" s="611"/>
    </row>
    <row r="335" spans="1:26" ht="15.75" customHeight="1" x14ac:dyDescent="0.25">
      <c r="A335" s="611"/>
      <c r="B335" s="611"/>
      <c r="C335" s="617"/>
      <c r="D335" s="616"/>
      <c r="E335" s="615"/>
      <c r="F335" s="615"/>
      <c r="G335" s="611"/>
      <c r="H335" s="611"/>
      <c r="I335" s="611"/>
      <c r="J335" s="611"/>
      <c r="K335" s="611"/>
      <c r="L335" s="611"/>
      <c r="M335" s="611"/>
      <c r="N335" s="611"/>
      <c r="O335" s="611"/>
      <c r="P335" s="611"/>
      <c r="Q335" s="611"/>
      <c r="R335" s="611"/>
      <c r="S335" s="611"/>
      <c r="T335" s="611"/>
      <c r="U335" s="611"/>
      <c r="V335" s="611"/>
      <c r="W335" s="611"/>
      <c r="X335" s="611"/>
      <c r="Y335" s="611"/>
      <c r="Z335" s="611"/>
    </row>
    <row r="336" spans="1:26" ht="15.75" customHeight="1" x14ac:dyDescent="0.25">
      <c r="A336" s="611"/>
      <c r="B336" s="611"/>
      <c r="C336" s="617"/>
      <c r="D336" s="616"/>
      <c r="E336" s="615"/>
      <c r="F336" s="615"/>
      <c r="G336" s="611"/>
      <c r="H336" s="611"/>
      <c r="I336" s="611"/>
      <c r="J336" s="611"/>
      <c r="K336" s="611"/>
      <c r="L336" s="611"/>
      <c r="M336" s="611"/>
      <c r="N336" s="611"/>
      <c r="O336" s="611"/>
      <c r="P336" s="611"/>
      <c r="Q336" s="611"/>
      <c r="R336" s="611"/>
      <c r="S336" s="611"/>
      <c r="T336" s="611"/>
      <c r="U336" s="611"/>
      <c r="V336" s="611"/>
      <c r="W336" s="611"/>
      <c r="X336" s="611"/>
      <c r="Y336" s="611"/>
      <c r="Z336" s="611"/>
    </row>
    <row r="337" spans="1:26" ht="15.75" customHeight="1" x14ac:dyDescent="0.25">
      <c r="A337" s="611"/>
      <c r="B337" s="611"/>
      <c r="C337" s="617"/>
      <c r="D337" s="616"/>
      <c r="E337" s="615"/>
      <c r="F337" s="615"/>
      <c r="G337" s="611"/>
      <c r="H337" s="611"/>
      <c r="I337" s="611"/>
      <c r="J337" s="611"/>
      <c r="K337" s="611"/>
      <c r="L337" s="611"/>
      <c r="M337" s="611"/>
      <c r="N337" s="611"/>
      <c r="O337" s="611"/>
      <c r="P337" s="611"/>
      <c r="Q337" s="611"/>
      <c r="R337" s="611"/>
      <c r="S337" s="611"/>
      <c r="T337" s="611"/>
      <c r="U337" s="611"/>
      <c r="V337" s="611"/>
      <c r="W337" s="611"/>
      <c r="X337" s="611"/>
      <c r="Y337" s="611"/>
      <c r="Z337" s="611"/>
    </row>
    <row r="338" spans="1:26" ht="15.75" customHeight="1" x14ac:dyDescent="0.25">
      <c r="A338" s="611"/>
      <c r="B338" s="611"/>
      <c r="C338" s="617"/>
      <c r="D338" s="616"/>
      <c r="E338" s="615"/>
      <c r="F338" s="615"/>
      <c r="G338" s="611"/>
      <c r="H338" s="611"/>
      <c r="I338" s="611"/>
      <c r="J338" s="611"/>
      <c r="K338" s="611"/>
      <c r="L338" s="611"/>
      <c r="M338" s="611"/>
      <c r="N338" s="611"/>
      <c r="O338" s="611"/>
      <c r="P338" s="611"/>
      <c r="Q338" s="611"/>
      <c r="R338" s="611"/>
      <c r="S338" s="611"/>
      <c r="T338" s="611"/>
      <c r="U338" s="611"/>
      <c r="V338" s="611"/>
      <c r="W338" s="611"/>
      <c r="X338" s="611"/>
      <c r="Y338" s="611"/>
      <c r="Z338" s="611"/>
    </row>
    <row r="339" spans="1:26" ht="15.75" customHeight="1" x14ac:dyDescent="0.25">
      <c r="A339" s="611"/>
      <c r="B339" s="611"/>
      <c r="C339" s="617"/>
      <c r="D339" s="616"/>
      <c r="E339" s="615"/>
      <c r="F339" s="615"/>
      <c r="G339" s="611"/>
      <c r="H339" s="611"/>
      <c r="I339" s="611"/>
      <c r="J339" s="611"/>
      <c r="K339" s="611"/>
      <c r="L339" s="611"/>
      <c r="M339" s="611"/>
      <c r="N339" s="611"/>
      <c r="O339" s="611"/>
      <c r="P339" s="611"/>
      <c r="Q339" s="611"/>
      <c r="R339" s="611"/>
      <c r="S339" s="611"/>
      <c r="T339" s="611"/>
      <c r="U339" s="611"/>
      <c r="V339" s="611"/>
      <c r="W339" s="611"/>
      <c r="X339" s="611"/>
      <c r="Y339" s="611"/>
      <c r="Z339" s="611"/>
    </row>
    <row r="340" spans="1:26" ht="15.75" customHeight="1" x14ac:dyDescent="0.25">
      <c r="A340" s="611"/>
      <c r="B340" s="611"/>
      <c r="C340" s="617"/>
      <c r="D340" s="616"/>
      <c r="E340" s="615"/>
      <c r="F340" s="615"/>
      <c r="G340" s="611"/>
      <c r="H340" s="611"/>
      <c r="I340" s="611"/>
      <c r="J340" s="611"/>
      <c r="K340" s="611"/>
      <c r="L340" s="611"/>
      <c r="M340" s="611"/>
      <c r="N340" s="611"/>
      <c r="O340" s="611"/>
      <c r="P340" s="611"/>
      <c r="Q340" s="611"/>
      <c r="R340" s="611"/>
      <c r="S340" s="611"/>
      <c r="T340" s="611"/>
      <c r="U340" s="611"/>
      <c r="V340" s="611"/>
      <c r="W340" s="611"/>
      <c r="X340" s="611"/>
      <c r="Y340" s="611"/>
      <c r="Z340" s="611"/>
    </row>
    <row r="341" spans="1:26" ht="15.75" customHeight="1" x14ac:dyDescent="0.25">
      <c r="A341" s="611"/>
      <c r="B341" s="611"/>
      <c r="C341" s="617"/>
      <c r="D341" s="616"/>
      <c r="E341" s="615"/>
      <c r="F341" s="615"/>
      <c r="G341" s="611"/>
      <c r="H341" s="611"/>
      <c r="I341" s="611"/>
      <c r="J341" s="611"/>
      <c r="K341" s="611"/>
      <c r="L341" s="611"/>
      <c r="M341" s="611"/>
      <c r="N341" s="611"/>
      <c r="O341" s="611"/>
      <c r="P341" s="611"/>
      <c r="Q341" s="611"/>
      <c r="R341" s="611"/>
      <c r="S341" s="611"/>
      <c r="T341" s="611"/>
      <c r="U341" s="611"/>
      <c r="V341" s="611"/>
      <c r="W341" s="611"/>
      <c r="X341" s="611"/>
      <c r="Y341" s="611"/>
      <c r="Z341" s="611"/>
    </row>
    <row r="342" spans="1:26" ht="15.75" customHeight="1" x14ac:dyDescent="0.25">
      <c r="A342" s="611"/>
      <c r="B342" s="611"/>
      <c r="C342" s="617"/>
      <c r="D342" s="616"/>
      <c r="E342" s="615"/>
      <c r="F342" s="615"/>
      <c r="G342" s="611"/>
      <c r="H342" s="611"/>
      <c r="I342" s="611"/>
      <c r="J342" s="611"/>
      <c r="K342" s="611"/>
      <c r="L342" s="611"/>
      <c r="M342" s="611"/>
      <c r="N342" s="611"/>
      <c r="O342" s="611"/>
      <c r="P342" s="611"/>
      <c r="Q342" s="611"/>
      <c r="R342" s="611"/>
      <c r="S342" s="611"/>
      <c r="T342" s="611"/>
      <c r="U342" s="611"/>
      <c r="V342" s="611"/>
      <c r="W342" s="611"/>
      <c r="X342" s="611"/>
      <c r="Y342" s="611"/>
      <c r="Z342" s="611"/>
    </row>
    <row r="343" spans="1:26" ht="15.75" customHeight="1" x14ac:dyDescent="0.25">
      <c r="A343" s="611"/>
      <c r="B343" s="611"/>
      <c r="C343" s="617"/>
      <c r="D343" s="616"/>
      <c r="E343" s="615"/>
      <c r="F343" s="615"/>
      <c r="G343" s="611"/>
      <c r="H343" s="611"/>
      <c r="I343" s="611"/>
      <c r="J343" s="611"/>
      <c r="K343" s="611"/>
      <c r="L343" s="611"/>
      <c r="M343" s="611"/>
      <c r="N343" s="611"/>
      <c r="O343" s="611"/>
      <c r="P343" s="611"/>
      <c r="Q343" s="611"/>
      <c r="R343" s="611"/>
      <c r="S343" s="611"/>
      <c r="T343" s="611"/>
      <c r="U343" s="611"/>
      <c r="V343" s="611"/>
      <c r="W343" s="611"/>
      <c r="X343" s="611"/>
      <c r="Y343" s="611"/>
      <c r="Z343" s="611"/>
    </row>
    <row r="344" spans="1:26" ht="15.75" customHeight="1" x14ac:dyDescent="0.25">
      <c r="A344" s="611"/>
      <c r="B344" s="611"/>
      <c r="C344" s="617"/>
      <c r="D344" s="616"/>
      <c r="E344" s="615"/>
      <c r="F344" s="615"/>
      <c r="G344" s="611"/>
      <c r="H344" s="611"/>
      <c r="I344" s="611"/>
      <c r="J344" s="611"/>
      <c r="K344" s="611"/>
      <c r="L344" s="611"/>
      <c r="M344" s="611"/>
      <c r="N344" s="611"/>
      <c r="O344" s="611"/>
      <c r="P344" s="611"/>
      <c r="Q344" s="611"/>
      <c r="R344" s="611"/>
      <c r="S344" s="611"/>
      <c r="T344" s="611"/>
      <c r="U344" s="611"/>
      <c r="V344" s="611"/>
      <c r="W344" s="611"/>
      <c r="X344" s="611"/>
      <c r="Y344" s="611"/>
      <c r="Z344" s="611"/>
    </row>
    <row r="345" spans="1:26" ht="15.75" customHeight="1" x14ac:dyDescent="0.25">
      <c r="A345" s="611"/>
      <c r="B345" s="611"/>
      <c r="C345" s="617"/>
      <c r="D345" s="616"/>
      <c r="E345" s="615"/>
      <c r="F345" s="615"/>
      <c r="G345" s="611"/>
      <c r="H345" s="611"/>
      <c r="I345" s="611"/>
      <c r="J345" s="611"/>
      <c r="K345" s="611"/>
      <c r="L345" s="611"/>
      <c r="M345" s="611"/>
      <c r="N345" s="611"/>
      <c r="O345" s="611"/>
      <c r="P345" s="611"/>
      <c r="Q345" s="611"/>
      <c r="R345" s="611"/>
      <c r="S345" s="611"/>
      <c r="T345" s="611"/>
      <c r="U345" s="611"/>
      <c r="V345" s="611"/>
      <c r="W345" s="611"/>
      <c r="X345" s="611"/>
      <c r="Y345" s="611"/>
      <c r="Z345" s="611"/>
    </row>
    <row r="346" spans="1:26" ht="15.75" customHeight="1" x14ac:dyDescent="0.25">
      <c r="A346" s="611"/>
      <c r="B346" s="611"/>
      <c r="C346" s="617"/>
      <c r="D346" s="616"/>
      <c r="E346" s="615"/>
      <c r="F346" s="615"/>
      <c r="G346" s="611"/>
      <c r="H346" s="611"/>
      <c r="I346" s="611"/>
      <c r="J346" s="611"/>
      <c r="K346" s="611"/>
      <c r="L346" s="611"/>
      <c r="M346" s="611"/>
      <c r="N346" s="611"/>
      <c r="O346" s="611"/>
      <c r="P346" s="611"/>
      <c r="Q346" s="611"/>
      <c r="R346" s="611"/>
      <c r="S346" s="611"/>
      <c r="T346" s="611"/>
      <c r="U346" s="611"/>
      <c r="V346" s="611"/>
      <c r="W346" s="611"/>
      <c r="X346" s="611"/>
      <c r="Y346" s="611"/>
      <c r="Z346" s="611"/>
    </row>
    <row r="347" spans="1:26" ht="15.75" customHeight="1" x14ac:dyDescent="0.25">
      <c r="A347" s="611"/>
      <c r="B347" s="611"/>
      <c r="C347" s="617"/>
      <c r="D347" s="616"/>
      <c r="E347" s="615"/>
      <c r="F347" s="615"/>
      <c r="G347" s="611"/>
      <c r="H347" s="611"/>
      <c r="I347" s="611"/>
      <c r="J347" s="611"/>
      <c r="K347" s="611"/>
      <c r="L347" s="611"/>
      <c r="M347" s="611"/>
      <c r="N347" s="611"/>
      <c r="O347" s="611"/>
      <c r="P347" s="611"/>
      <c r="Q347" s="611"/>
      <c r="R347" s="611"/>
      <c r="S347" s="611"/>
      <c r="T347" s="611"/>
      <c r="U347" s="611"/>
      <c r="V347" s="611"/>
      <c r="W347" s="611"/>
      <c r="X347" s="611"/>
      <c r="Y347" s="611"/>
      <c r="Z347" s="611"/>
    </row>
    <row r="348" spans="1:26" ht="15.75" customHeight="1" x14ac:dyDescent="0.25">
      <c r="A348" s="611"/>
      <c r="B348" s="611"/>
      <c r="C348" s="617"/>
      <c r="D348" s="616"/>
      <c r="E348" s="615"/>
      <c r="F348" s="615"/>
      <c r="G348" s="611"/>
      <c r="H348" s="611"/>
      <c r="I348" s="611"/>
      <c r="J348" s="611"/>
      <c r="K348" s="611"/>
      <c r="L348" s="611"/>
      <c r="M348" s="611"/>
      <c r="N348" s="611"/>
      <c r="O348" s="611"/>
      <c r="P348" s="611"/>
      <c r="Q348" s="611"/>
      <c r="R348" s="611"/>
      <c r="S348" s="611"/>
      <c r="T348" s="611"/>
      <c r="U348" s="611"/>
      <c r="V348" s="611"/>
      <c r="W348" s="611"/>
      <c r="X348" s="611"/>
      <c r="Y348" s="611"/>
      <c r="Z348" s="611"/>
    </row>
    <row r="349" spans="1:26" ht="15.75" customHeight="1" x14ac:dyDescent="0.25">
      <c r="A349" s="611"/>
      <c r="B349" s="611"/>
      <c r="C349" s="617"/>
      <c r="D349" s="616"/>
      <c r="E349" s="615"/>
      <c r="F349" s="615"/>
      <c r="G349" s="611"/>
      <c r="H349" s="611"/>
      <c r="I349" s="611"/>
      <c r="J349" s="611"/>
      <c r="K349" s="611"/>
      <c r="L349" s="611"/>
      <c r="M349" s="611"/>
      <c r="N349" s="611"/>
      <c r="O349" s="611"/>
      <c r="P349" s="611"/>
      <c r="Q349" s="611"/>
      <c r="R349" s="611"/>
      <c r="S349" s="611"/>
      <c r="T349" s="611"/>
      <c r="U349" s="611"/>
      <c r="V349" s="611"/>
      <c r="W349" s="611"/>
      <c r="X349" s="611"/>
      <c r="Y349" s="611"/>
      <c r="Z349" s="611"/>
    </row>
    <row r="350" spans="1:26" ht="15.75" customHeight="1" x14ac:dyDescent="0.25">
      <c r="A350" s="611"/>
      <c r="B350" s="611"/>
      <c r="C350" s="617"/>
      <c r="D350" s="616"/>
      <c r="E350" s="615"/>
      <c r="F350" s="615"/>
      <c r="G350" s="611"/>
      <c r="H350" s="611"/>
      <c r="I350" s="611"/>
      <c r="J350" s="611"/>
      <c r="K350" s="611"/>
      <c r="L350" s="611"/>
      <c r="M350" s="611"/>
      <c r="N350" s="611"/>
      <c r="O350" s="611"/>
      <c r="P350" s="611"/>
      <c r="Q350" s="611"/>
      <c r="R350" s="611"/>
      <c r="S350" s="611"/>
      <c r="T350" s="611"/>
      <c r="U350" s="611"/>
      <c r="V350" s="611"/>
      <c r="W350" s="611"/>
      <c r="X350" s="611"/>
      <c r="Y350" s="611"/>
      <c r="Z350" s="611"/>
    </row>
    <row r="351" spans="1:26" ht="15.75" customHeight="1" x14ac:dyDescent="0.25">
      <c r="A351" s="611"/>
      <c r="B351" s="611"/>
      <c r="C351" s="617"/>
      <c r="D351" s="616"/>
      <c r="E351" s="615"/>
      <c r="F351" s="615"/>
      <c r="G351" s="611"/>
      <c r="H351" s="611"/>
      <c r="I351" s="611"/>
      <c r="J351" s="611"/>
      <c r="K351" s="611"/>
      <c r="L351" s="611"/>
      <c r="M351" s="611"/>
      <c r="N351" s="611"/>
      <c r="O351" s="611"/>
      <c r="P351" s="611"/>
      <c r="Q351" s="611"/>
      <c r="R351" s="611"/>
      <c r="S351" s="611"/>
      <c r="T351" s="611"/>
      <c r="U351" s="611"/>
      <c r="V351" s="611"/>
      <c r="W351" s="611"/>
      <c r="X351" s="611"/>
      <c r="Y351" s="611"/>
      <c r="Z351" s="611"/>
    </row>
    <row r="352" spans="1:26" ht="15.75" customHeight="1" x14ac:dyDescent="0.25">
      <c r="A352" s="611"/>
      <c r="B352" s="611"/>
      <c r="C352" s="617"/>
      <c r="D352" s="616"/>
      <c r="E352" s="615"/>
      <c r="F352" s="615"/>
      <c r="G352" s="611"/>
      <c r="H352" s="611"/>
      <c r="I352" s="611"/>
      <c r="J352" s="611"/>
      <c r="K352" s="611"/>
      <c r="L352" s="611"/>
      <c r="M352" s="611"/>
      <c r="N352" s="611"/>
      <c r="O352" s="611"/>
      <c r="P352" s="611"/>
      <c r="Q352" s="611"/>
      <c r="R352" s="611"/>
      <c r="S352" s="611"/>
      <c r="T352" s="611"/>
      <c r="U352" s="611"/>
      <c r="V352" s="611"/>
      <c r="W352" s="611"/>
      <c r="X352" s="611"/>
      <c r="Y352" s="611"/>
      <c r="Z352" s="611"/>
    </row>
    <row r="353" spans="1:26" ht="15.75" customHeight="1" x14ac:dyDescent="0.25">
      <c r="A353" s="611"/>
      <c r="B353" s="611"/>
      <c r="C353" s="617"/>
      <c r="D353" s="616"/>
      <c r="E353" s="615"/>
      <c r="F353" s="615"/>
      <c r="G353" s="611"/>
      <c r="H353" s="611"/>
      <c r="I353" s="611"/>
      <c r="J353" s="611"/>
      <c r="K353" s="611"/>
      <c r="L353" s="611"/>
      <c r="M353" s="611"/>
      <c r="N353" s="611"/>
      <c r="O353" s="611"/>
      <c r="P353" s="611"/>
      <c r="Q353" s="611"/>
      <c r="R353" s="611"/>
      <c r="S353" s="611"/>
      <c r="T353" s="611"/>
      <c r="U353" s="611"/>
      <c r="V353" s="611"/>
      <c r="W353" s="611"/>
      <c r="X353" s="611"/>
      <c r="Y353" s="611"/>
      <c r="Z353" s="611"/>
    </row>
    <row r="354" spans="1:26" ht="15.75" customHeight="1" x14ac:dyDescent="0.25">
      <c r="A354" s="611"/>
      <c r="B354" s="611"/>
      <c r="C354" s="617"/>
      <c r="D354" s="616"/>
      <c r="E354" s="615"/>
      <c r="F354" s="615"/>
      <c r="G354" s="611"/>
      <c r="H354" s="611"/>
      <c r="I354" s="611"/>
      <c r="J354" s="611"/>
      <c r="K354" s="611"/>
      <c r="L354" s="611"/>
      <c r="M354" s="611"/>
      <c r="N354" s="611"/>
      <c r="O354" s="611"/>
      <c r="P354" s="611"/>
      <c r="Q354" s="611"/>
      <c r="R354" s="611"/>
      <c r="S354" s="611"/>
      <c r="T354" s="611"/>
      <c r="U354" s="611"/>
      <c r="V354" s="611"/>
      <c r="W354" s="611"/>
      <c r="X354" s="611"/>
      <c r="Y354" s="611"/>
      <c r="Z354" s="611"/>
    </row>
    <row r="355" spans="1:26" ht="15.75" customHeight="1" x14ac:dyDescent="0.25">
      <c r="A355" s="611"/>
      <c r="B355" s="611"/>
      <c r="C355" s="617"/>
      <c r="D355" s="616"/>
      <c r="E355" s="615"/>
      <c r="F355" s="615"/>
      <c r="G355" s="611"/>
      <c r="H355" s="611"/>
      <c r="I355" s="611"/>
      <c r="J355" s="611"/>
      <c r="K355" s="611"/>
      <c r="L355" s="611"/>
      <c r="M355" s="611"/>
      <c r="N355" s="611"/>
      <c r="O355" s="611"/>
      <c r="P355" s="611"/>
      <c r="Q355" s="611"/>
      <c r="R355" s="611"/>
      <c r="S355" s="611"/>
      <c r="T355" s="611"/>
      <c r="U355" s="611"/>
      <c r="V355" s="611"/>
      <c r="W355" s="611"/>
      <c r="X355" s="611"/>
      <c r="Y355" s="611"/>
      <c r="Z355" s="611"/>
    </row>
    <row r="356" spans="1:26" ht="15.75" customHeight="1" x14ac:dyDescent="0.25"/>
    <row r="357" spans="1:26" ht="15.75" customHeight="1" x14ac:dyDescent="0.25"/>
    <row r="358" spans="1:26" ht="15.75" customHeight="1" x14ac:dyDescent="0.25"/>
    <row r="359" spans="1:26" ht="15.75" customHeight="1" x14ac:dyDescent="0.25"/>
    <row r="360" spans="1:26" ht="15.75" customHeight="1" x14ac:dyDescent="0.25"/>
    <row r="361" spans="1:26" ht="15.75" customHeight="1" x14ac:dyDescent="0.25"/>
    <row r="362" spans="1:26" ht="15.75" customHeight="1" x14ac:dyDescent="0.25"/>
    <row r="363" spans="1:26" ht="15.75" customHeight="1" x14ac:dyDescent="0.25"/>
    <row r="364" spans="1:26" ht="15.75" customHeight="1" x14ac:dyDescent="0.25"/>
    <row r="365" spans="1:26" ht="15.75" customHeight="1" x14ac:dyDescent="0.25"/>
    <row r="366" spans="1:26" ht="15.75" customHeight="1" x14ac:dyDescent="0.25"/>
    <row r="367" spans="1:26" ht="15.75" customHeight="1" x14ac:dyDescent="0.25"/>
    <row r="368" spans="1:26"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A2:F153" xr:uid="{00000000-0009-0000-0000-000008000000}"/>
  <mergeCells count="12">
    <mergeCell ref="A1:F1"/>
    <mergeCell ref="I7:J7"/>
    <mergeCell ref="F154:F155"/>
    <mergeCell ref="F76:F80"/>
    <mergeCell ref="F57:F75"/>
    <mergeCell ref="F19:F56"/>
    <mergeCell ref="F3:F18"/>
    <mergeCell ref="F157:F158"/>
    <mergeCell ref="F114:F153"/>
    <mergeCell ref="F107:F113"/>
    <mergeCell ref="F105:F106"/>
    <mergeCell ref="F81:F104"/>
  </mergeCells>
  <conditionalFormatting sqref="D3:D27">
    <cfRule type="containsBlanks" dxfId="9" priority="1">
      <formula>LEN(TRIM(D3))=0</formula>
    </cfRule>
  </conditionalFormatting>
  <conditionalFormatting sqref="D29:D46">
    <cfRule type="containsBlanks" dxfId="8" priority="2">
      <formula>LEN(TRIM(D29))=0</formula>
    </cfRule>
  </conditionalFormatting>
  <conditionalFormatting sqref="D48:D58">
    <cfRule type="containsBlanks" dxfId="7" priority="3">
      <formula>LEN(TRIM(D48))=0</formula>
    </cfRule>
  </conditionalFormatting>
  <conditionalFormatting sqref="D61:D83">
    <cfRule type="containsBlanks" dxfId="6" priority="4">
      <formula>LEN(TRIM(D61))=0</formula>
    </cfRule>
  </conditionalFormatting>
  <conditionalFormatting sqref="D85:D95">
    <cfRule type="containsBlanks" dxfId="5" priority="5">
      <formula>LEN(TRIM(D85))=0</formula>
    </cfRule>
  </conditionalFormatting>
  <conditionalFormatting sqref="D97:D106">
    <cfRule type="containsBlanks" dxfId="4" priority="6">
      <formula>LEN(TRIM(D97))=0</formula>
    </cfRule>
  </conditionalFormatting>
  <conditionalFormatting sqref="D108:D114">
    <cfRule type="containsBlanks" dxfId="3" priority="7">
      <formula>LEN(TRIM(D108))=0</formula>
    </cfRule>
  </conditionalFormatting>
  <conditionalFormatting sqref="D116:D122">
    <cfRule type="containsBlanks" dxfId="2" priority="8">
      <formula>LEN(TRIM(D116))=0</formula>
    </cfRule>
  </conditionalFormatting>
  <conditionalFormatting sqref="D124:D136">
    <cfRule type="containsBlanks" dxfId="1" priority="9">
      <formula>LEN(TRIM(D124))=0</formula>
    </cfRule>
  </conditionalFormatting>
  <conditionalFormatting sqref="D138:D158">
    <cfRule type="containsBlanks" dxfId="0" priority="10">
      <formula>LEN(TRIM(D138))=0</formula>
    </cfRule>
  </conditionalFormatting>
  <pageMargins left="0.7" right="0.7" top="0.75" bottom="0.75" header="0" footer="0"/>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ErrorMessage="1" xr:uid="{B86A50D0-B6EF-4A9C-8AB3-F77D68B2132E}">
          <x14:formula1>
            <xm:f>'Listas '!$B$4:$B$6</xm:f>
          </x14:formula1>
          <xm:sqref>D3:D4 D6 D75:D78 D103:D106 D108:D114 D116:D122 D124:D136 D138:D155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10</vt:i4>
      </vt:variant>
    </vt:vector>
  </HeadingPairs>
  <TitlesOfParts>
    <vt:vector size="22" baseType="lpstr">
      <vt:lpstr>Matríz de Cumplimiento Ley 1712</vt:lpstr>
      <vt:lpstr>Responsables</vt:lpstr>
      <vt:lpstr>Hoja1</vt:lpstr>
      <vt:lpstr>filtro</vt:lpstr>
      <vt:lpstr>TABLA</vt:lpstr>
      <vt:lpstr>Hoja2</vt:lpstr>
      <vt:lpstr>Rotulo</vt:lpstr>
      <vt:lpstr>MatrizSeguimientoLeyRes1519</vt:lpstr>
      <vt:lpstr>Tabla OAP</vt:lpstr>
      <vt:lpstr>Tabla OCI</vt:lpstr>
      <vt:lpstr>Listas </vt:lpstr>
      <vt:lpstr>listaa</vt:lpstr>
      <vt:lpstr>filtro!_FilterDatabase_0</vt:lpstr>
      <vt:lpstr>filtro!_FilterDatabase_0_0</vt:lpstr>
      <vt:lpstr>filtro!_FilterDatabase_0_0_0</vt:lpstr>
      <vt:lpstr>filtro!Print_Area_0</vt:lpstr>
      <vt:lpstr>filtro!Print_Area_0_0</vt:lpstr>
      <vt:lpstr>filtro!Print_Area_0_0_0</vt:lpstr>
      <vt:lpstr>filtro!Print_Titles_0</vt:lpstr>
      <vt:lpstr>filtro!Print_Titles_0_0</vt:lpstr>
      <vt:lpstr>filtro!Z_6C3DF6E3_8733_497E_82C7_4D8B474FBE11_.wvu.PrintArea</vt:lpstr>
      <vt:lpstr>filtro!Z_70B9DA2C_3A67_4532_B865_46B164706639_.wvu.PrintArea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TLOPEZ</dc:creator>
  <cp:lastModifiedBy>Miguel Angel Romero Suarez</cp:lastModifiedBy>
  <dcterms:created xsi:type="dcterms:W3CDTF">2014-09-04T19:32:28Z</dcterms:created>
  <dcterms:modified xsi:type="dcterms:W3CDTF">2026-06-30T18:51:10Z</dcterms:modified>
</cp:coreProperties>
</file>